
<file path=[Content_Types].xml><?xml version="1.0" encoding="utf-8"?>
<Types xmlns="http://schemas.openxmlformats.org/package/2006/content-types">
  <Default Extension="jpeg" ContentType="image/jpe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d.docs.live.net/9330bb6d406b9c90/"/>
    </mc:Choice>
  </mc:AlternateContent>
  <xr:revisionPtr revIDLastSave="0" documentId="8_{A2F0BE9B-9B14-406B-8EC5-7EBA19A9560A}" xr6:coauthVersionLast="47" xr6:coauthVersionMax="47" xr10:uidLastSave="{00000000-0000-0000-0000-000000000000}"/>
  <bookViews>
    <workbookView xWindow="-108" yWindow="-108" windowWidth="23256" windowHeight="12456" xr2:uid="{F3B71F63-258E-4F03-8BAC-6F49320BAE22}"/>
  </bookViews>
  <sheets>
    <sheet name="Summary" sheetId="7" r:id="rId1"/>
    <sheet name="BLI" sheetId="8" state="hidden" r:id="rId2"/>
    <sheet name="Raw" sheetId="1" state="hidden" r:id="rId3"/>
    <sheet name="SOP" sheetId="4" state="hidden" r:id="rId4"/>
    <sheet name="HT" sheetId="3" state="hidden" r:id="rId5"/>
  </sheets>
  <definedNames>
    <definedName name="_xlnm._FilterDatabase" localSheetId="2" hidden="1">'Raw'!$A$1:$BC$1880</definedName>
    <definedName name="Raipur">HT!$C$4:$C$668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3" i="7" l="1"/>
  <c r="F33" i="7"/>
  <c r="G33" i="7"/>
  <c r="H33" i="7"/>
  <c r="I33" i="7"/>
  <c r="J33" i="7"/>
  <c r="D33" i="7"/>
  <c r="J31" i="7"/>
  <c r="I31" i="7"/>
  <c r="H31" i="7"/>
  <c r="G31" i="7"/>
  <c r="F31" i="7"/>
  <c r="E31" i="7"/>
  <c r="D31" i="7"/>
  <c r="C31" i="7"/>
  <c r="L32" i="7"/>
  <c r="K32" i="7"/>
  <c r="J32" i="7"/>
  <c r="I32" i="7"/>
  <c r="H32" i="7"/>
  <c r="G32" i="7"/>
  <c r="F32" i="7"/>
  <c r="E32" i="7"/>
  <c r="D32" i="7"/>
  <c r="C33" i="7"/>
  <c r="C26" i="7"/>
  <c r="H66" i="7"/>
  <c r="G66" i="7"/>
  <c r="F66" i="7"/>
  <c r="E66" i="7"/>
  <c r="D66" i="7"/>
  <c r="C66" i="7"/>
  <c r="H65" i="7"/>
  <c r="G65" i="7"/>
  <c r="F65" i="7"/>
  <c r="E65" i="7"/>
  <c r="D65" i="7"/>
  <c r="C65" i="7"/>
  <c r="H64" i="7"/>
  <c r="G64" i="7"/>
  <c r="F64" i="7"/>
  <c r="E64" i="7"/>
  <c r="D64" i="7"/>
  <c r="C64" i="7"/>
  <c r="H60" i="7"/>
  <c r="G60" i="7"/>
  <c r="F60" i="7"/>
  <c r="E60" i="7"/>
  <c r="D60" i="7"/>
  <c r="C60" i="7"/>
  <c r="H59" i="7"/>
  <c r="G59" i="7"/>
  <c r="F59" i="7"/>
  <c r="E59" i="7"/>
  <c r="D59" i="7"/>
  <c r="C59" i="7"/>
  <c r="H58" i="7"/>
  <c r="G58" i="7"/>
  <c r="F58" i="7"/>
  <c r="E58" i="7"/>
  <c r="D58" i="7"/>
  <c r="C58" i="7"/>
  <c r="C53" i="7"/>
  <c r="D53" i="7"/>
  <c r="E53" i="7"/>
  <c r="F53" i="7"/>
  <c r="G53" i="7"/>
  <c r="H53" i="7"/>
  <c r="C54" i="7"/>
  <c r="D54" i="7"/>
  <c r="E54" i="7"/>
  <c r="F54" i="7"/>
  <c r="G54" i="7"/>
  <c r="H54" i="7"/>
  <c r="L57" i="7"/>
  <c r="K57" i="7"/>
  <c r="J57" i="7"/>
  <c r="I57" i="7"/>
  <c r="H57" i="7"/>
  <c r="G57" i="7"/>
  <c r="F57" i="7"/>
  <c r="E57" i="7"/>
  <c r="D57" i="7"/>
  <c r="C57" i="7"/>
  <c r="L51" i="7"/>
  <c r="K51" i="7"/>
  <c r="J51" i="7"/>
  <c r="I51" i="7"/>
  <c r="H51" i="7"/>
  <c r="G51" i="7"/>
  <c r="F51" i="7"/>
  <c r="E51" i="7"/>
  <c r="D51" i="7"/>
  <c r="C51" i="7"/>
  <c r="L45" i="7"/>
  <c r="K45" i="7"/>
  <c r="J45" i="7"/>
  <c r="I45" i="7"/>
  <c r="H45" i="7"/>
  <c r="G45" i="7"/>
  <c r="F45" i="7"/>
  <c r="E45" i="7"/>
  <c r="D45" i="7"/>
  <c r="C45" i="7"/>
  <c r="C47" i="7"/>
  <c r="D47" i="7"/>
  <c r="E47" i="7"/>
  <c r="F47" i="7"/>
  <c r="G47" i="7"/>
  <c r="H47" i="7"/>
  <c r="C48" i="7"/>
  <c r="D48" i="7"/>
  <c r="E48" i="7"/>
  <c r="F48" i="7"/>
  <c r="G48" i="7"/>
  <c r="H48" i="7"/>
  <c r="C49" i="7"/>
  <c r="D49" i="7"/>
  <c r="E49" i="7"/>
  <c r="F49" i="7"/>
  <c r="G49" i="7"/>
  <c r="H49" i="7"/>
  <c r="C39" i="7"/>
  <c r="D39" i="7"/>
  <c r="E39" i="7"/>
  <c r="F39" i="7"/>
  <c r="G39" i="7"/>
  <c r="H39" i="7"/>
  <c r="C40" i="7"/>
  <c r="D40" i="7"/>
  <c r="E40" i="7"/>
  <c r="F40" i="7"/>
  <c r="G40" i="7"/>
  <c r="H40" i="7"/>
  <c r="C37" i="7"/>
  <c r="L37" i="7"/>
  <c r="K37" i="7"/>
  <c r="J37" i="7"/>
  <c r="I37" i="7"/>
  <c r="H37" i="7"/>
  <c r="G37" i="7"/>
  <c r="F37" i="7"/>
  <c r="E37" i="7"/>
  <c r="D37" i="7"/>
  <c r="L30" i="7"/>
  <c r="K30" i="7"/>
  <c r="J30" i="7"/>
  <c r="I30" i="7"/>
  <c r="H30" i="7"/>
  <c r="D30" i="7"/>
  <c r="G30" i="7"/>
  <c r="F30" i="7"/>
  <c r="E30" i="7"/>
  <c r="C17" i="7" l="1"/>
  <c r="I17" i="7"/>
  <c r="H17" i="7"/>
  <c r="G17" i="7"/>
  <c r="F17" i="7"/>
  <c r="E17" i="7"/>
  <c r="D17" i="7"/>
  <c r="G23" i="7"/>
  <c r="F23" i="7"/>
  <c r="D23" i="7"/>
  <c r="E23" i="7"/>
  <c r="G12" i="7"/>
  <c r="I11" i="7"/>
  <c r="I10" i="7"/>
  <c r="J24" i="7" s="1"/>
  <c r="C12" i="7"/>
  <c r="E12" i="7"/>
  <c r="D25" i="7" s="1"/>
  <c r="E10" i="7"/>
  <c r="G11" i="7"/>
  <c r="E11" i="7"/>
  <c r="C11" i="7"/>
  <c r="E18" i="7"/>
  <c r="F18" i="7"/>
  <c r="G18" i="7"/>
  <c r="H18" i="7"/>
  <c r="I18" i="7"/>
  <c r="D18" i="7"/>
  <c r="C18" i="7"/>
  <c r="I3" i="3" a="1"/>
  <c r="I3" i="3" s="1"/>
  <c r="H67" i="7"/>
  <c r="G67" i="7"/>
  <c r="F67" i="7"/>
  <c r="E67" i="7"/>
  <c r="D67" i="7"/>
  <c r="C67" i="7"/>
  <c r="H63" i="7"/>
  <c r="G63" i="7"/>
  <c r="F63" i="7"/>
  <c r="E63" i="7"/>
  <c r="D63" i="7"/>
  <c r="C63" i="7"/>
  <c r="H61" i="7"/>
  <c r="G61" i="7"/>
  <c r="F61" i="7"/>
  <c r="E61" i="7"/>
  <c r="D61" i="7"/>
  <c r="C61" i="7"/>
  <c r="H55" i="7"/>
  <c r="G55" i="7"/>
  <c r="F55" i="7"/>
  <c r="E55" i="7"/>
  <c r="D55" i="7"/>
  <c r="C55" i="7"/>
  <c r="H41" i="7"/>
  <c r="G41" i="7"/>
  <c r="F41" i="7"/>
  <c r="E41" i="7"/>
  <c r="D41" i="7"/>
  <c r="C41" i="7"/>
  <c r="H34" i="7"/>
  <c r="G34" i="7"/>
  <c r="F34" i="7"/>
  <c r="E34" i="7"/>
  <c r="D34" i="7"/>
  <c r="C34" i="7"/>
  <c r="K4" i="3"/>
  <c r="J41" i="4"/>
  <c r="J40" i="4"/>
  <c r="G37" i="4"/>
  <c r="G40" i="4"/>
  <c r="G41" i="4"/>
  <c r="E41" i="4"/>
  <c r="E40" i="4"/>
  <c r="E37" i="4"/>
  <c r="I41" i="4"/>
  <c r="I40" i="4"/>
  <c r="F41" i="4"/>
  <c r="F40" i="4"/>
  <c r="F37" i="4"/>
  <c r="D41" i="4"/>
  <c r="D40" i="4"/>
  <c r="D37" i="4"/>
  <c r="J32" i="4"/>
  <c r="I32" i="4"/>
  <c r="G32" i="4"/>
  <c r="F32" i="4"/>
  <c r="E32" i="4"/>
  <c r="D32" i="4"/>
  <c r="J25" i="4"/>
  <c r="I25" i="4"/>
  <c r="G25" i="4"/>
  <c r="F25" i="4"/>
  <c r="E25" i="4"/>
  <c r="D25" i="4"/>
  <c r="J42" i="4"/>
  <c r="I42" i="4"/>
  <c r="H42" i="4"/>
  <c r="G42" i="4"/>
  <c r="F42" i="4"/>
  <c r="E42" i="4"/>
  <c r="D42" i="4"/>
  <c r="J35" i="4"/>
  <c r="I35" i="4"/>
  <c r="H35" i="4"/>
  <c r="G35" i="4"/>
  <c r="F35" i="4"/>
  <c r="E35" i="4"/>
  <c r="D35" i="4"/>
  <c r="J28" i="4"/>
  <c r="I28" i="4"/>
  <c r="H28" i="4"/>
  <c r="G28" i="4"/>
  <c r="F28" i="4"/>
  <c r="E28" i="4"/>
  <c r="D28" i="4"/>
  <c r="J33" i="4"/>
  <c r="I33" i="4"/>
  <c r="G33" i="4"/>
  <c r="F33" i="4"/>
  <c r="E33" i="4"/>
  <c r="D33" i="4"/>
  <c r="H30" i="4"/>
  <c r="G30" i="4"/>
  <c r="F30" i="4"/>
  <c r="E30" i="4"/>
  <c r="D30" i="4"/>
  <c r="G26" i="4"/>
  <c r="F26" i="4"/>
  <c r="E26" i="4"/>
  <c r="D26" i="4"/>
  <c r="G39" i="4"/>
  <c r="F39" i="4"/>
  <c r="E39" i="4"/>
  <c r="D39" i="4"/>
  <c r="I37" i="4"/>
  <c r="I39" i="4"/>
  <c r="J39" i="4"/>
  <c r="I30" i="4"/>
  <c r="I23" i="4"/>
  <c r="J30" i="4"/>
  <c r="J37" i="4"/>
  <c r="J23" i="4"/>
  <c r="G23" i="4"/>
  <c r="F23" i="4"/>
  <c r="E23" i="4"/>
  <c r="D23" i="4"/>
  <c r="J49" i="4"/>
  <c r="I49" i="4"/>
  <c r="J51" i="4"/>
  <c r="I51" i="4"/>
  <c r="G51" i="4"/>
  <c r="F51" i="4"/>
  <c r="E51" i="4"/>
  <c r="D51" i="4"/>
  <c r="D54" i="4"/>
  <c r="E54" i="4"/>
  <c r="F54" i="4"/>
  <c r="G54" i="4"/>
  <c r="H54" i="4"/>
  <c r="I54" i="4"/>
  <c r="J54" i="4"/>
  <c r="J52" i="4"/>
  <c r="I52" i="4"/>
  <c r="G52" i="4"/>
  <c r="F52" i="4"/>
  <c r="E52" i="4"/>
  <c r="D52" i="4"/>
  <c r="H49" i="4"/>
  <c r="G49" i="4"/>
  <c r="F49" i="4"/>
  <c r="E49" i="4"/>
  <c r="D49" i="4"/>
  <c r="F7" i="4"/>
  <c r="F6" i="4"/>
  <c r="F5" i="4"/>
  <c r="F4" i="4"/>
  <c r="F3" i="4"/>
  <c r="E5" i="4"/>
  <c r="E6" i="4"/>
  <c r="E7" i="4"/>
  <c r="E4" i="4"/>
  <c r="E3" i="4"/>
  <c r="G7" i="4"/>
  <c r="G6" i="4"/>
  <c r="G5" i="4"/>
  <c r="G4" i="4"/>
  <c r="G3" i="4"/>
  <c r="M5" i="4"/>
  <c r="M6" i="4"/>
  <c r="M7" i="4"/>
  <c r="M4" i="4"/>
  <c r="M3" i="4"/>
  <c r="T4" i="4"/>
  <c r="T5" i="4"/>
  <c r="T6" i="4"/>
  <c r="T7" i="4"/>
  <c r="T3" i="4"/>
  <c r="W3" i="4"/>
  <c r="W4" i="4"/>
  <c r="W5" i="4"/>
  <c r="W6" i="4"/>
  <c r="W7" i="4"/>
  <c r="U7" i="4"/>
  <c r="U6" i="4"/>
  <c r="U5" i="4"/>
  <c r="U4" i="4"/>
  <c r="U3" i="4"/>
  <c r="R7" i="4"/>
  <c r="R6" i="4"/>
  <c r="R5" i="4"/>
  <c r="R4" i="4"/>
  <c r="R3" i="4"/>
  <c r="Q7" i="4"/>
  <c r="P7" i="4"/>
  <c r="O7" i="4"/>
  <c r="N7" i="4"/>
  <c r="Q6" i="4"/>
  <c r="P6" i="4"/>
  <c r="O6" i="4"/>
  <c r="N6" i="4"/>
  <c r="Q5" i="4"/>
  <c r="P5" i="4"/>
  <c r="O5" i="4"/>
  <c r="N5" i="4"/>
  <c r="Q4" i="4"/>
  <c r="P4" i="4"/>
  <c r="O4" i="4"/>
  <c r="N4" i="4"/>
  <c r="Q3" i="4"/>
  <c r="P3" i="4"/>
  <c r="O3" i="4"/>
  <c r="N3" i="4"/>
  <c r="L7" i="4"/>
  <c r="K7" i="4"/>
  <c r="J7" i="4"/>
  <c r="I7" i="4"/>
  <c r="H7" i="4"/>
  <c r="L6" i="4"/>
  <c r="K6" i="4"/>
  <c r="J6" i="4"/>
  <c r="I6" i="4"/>
  <c r="H6" i="4"/>
  <c r="L5" i="4"/>
  <c r="K5" i="4"/>
  <c r="J5" i="4"/>
  <c r="I5" i="4"/>
  <c r="H5" i="4"/>
  <c r="L4" i="4"/>
  <c r="K4" i="4"/>
  <c r="J4" i="4"/>
  <c r="I4" i="4"/>
  <c r="H4" i="4"/>
  <c r="L3" i="4"/>
  <c r="K3" i="4"/>
  <c r="J3" i="4"/>
  <c r="I3" i="4"/>
  <c r="H3" i="4"/>
  <c r="D3" i="4"/>
  <c r="D5" i="4"/>
  <c r="D6" i="4"/>
  <c r="D7" i="4"/>
  <c r="D4" i="4"/>
  <c r="C3" i="4"/>
  <c r="C4" i="4"/>
  <c r="C5" i="4"/>
  <c r="C6" i="4"/>
  <c r="C7" i="4"/>
  <c r="G3" i="3" a="1"/>
  <c r="G3" i="3" s="1"/>
  <c r="F3" i="3" a="1"/>
  <c r="F3" i="3" s="1"/>
  <c r="B3" i="3" a="1"/>
  <c r="B3" i="3" s="1"/>
  <c r="C23" i="7" l="1"/>
  <c r="C24" i="7" s="1"/>
  <c r="C30" i="7"/>
  <c r="E24" i="7"/>
  <c r="D24" i="7"/>
  <c r="F24" i="7"/>
  <c r="G24" i="7"/>
  <c r="J26" i="7"/>
  <c r="I26" i="7"/>
  <c r="H26" i="7"/>
  <c r="I24" i="7"/>
  <c r="G26" i="7"/>
  <c r="H24" i="7"/>
  <c r="F26" i="7"/>
  <c r="D26" i="7"/>
  <c r="C32" i="7"/>
  <c r="E26" i="7"/>
  <c r="C25" i="7"/>
  <c r="E25" i="7"/>
  <c r="F25" i="7"/>
  <c r="G25" i="7"/>
  <c r="H25" i="7"/>
  <c r="I25" i="7"/>
  <c r="J25" i="7"/>
  <c r="E38" i="7"/>
  <c r="C46" i="7"/>
  <c r="G46" i="7"/>
  <c r="D52" i="7"/>
  <c r="H46" i="7"/>
  <c r="E52" i="7"/>
  <c r="C38" i="7"/>
  <c r="F52" i="7"/>
  <c r="D38" i="7"/>
  <c r="G52" i="7"/>
  <c r="H52" i="7"/>
  <c r="F38" i="7"/>
  <c r="D46" i="7"/>
  <c r="G38" i="7"/>
  <c r="E46" i="7"/>
  <c r="H38" i="7"/>
  <c r="F46" i="7"/>
  <c r="C52" i="7"/>
  <c r="J4" i="3"/>
  <c r="L4" i="3"/>
  <c r="M4" i="3"/>
  <c r="C4" i="3" a="1"/>
  <c r="C4" i="3" s="1"/>
  <c r="N4"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<sst xmlns="http://schemas.openxmlformats.org/spreadsheetml/2006/main" count="42092" uniqueCount="1815">
  <si>
    <t>dist_name</t>
  </si>
  <si>
    <t>mandal_name</t>
  </si>
  <si>
    <t>village_name</t>
  </si>
  <si>
    <t>UDISE_code</t>
  </si>
  <si>
    <t>school_name</t>
  </si>
  <si>
    <t>Broad_Category</t>
  </si>
  <si>
    <t>details_of_management</t>
  </si>
  <si>
    <t>buildings_number</t>
  </si>
  <si>
    <t>used_for_buildings</t>
  </si>
  <si>
    <t>blocks_condition</t>
  </si>
  <si>
    <t>building_remarks</t>
  </si>
  <si>
    <t>name_of_floor</t>
  </si>
  <si>
    <t>floor_remarks</t>
  </si>
  <si>
    <t>room_no</t>
  </si>
  <si>
    <t>purpose_of_the_room</t>
  </si>
  <si>
    <t>select_classroom</t>
  </si>
  <si>
    <t>select_section</t>
  </si>
  <si>
    <t>no_of_boys</t>
  </si>
  <si>
    <t>no_of_girls</t>
  </si>
  <si>
    <t>room_condition</t>
  </si>
  <si>
    <t>room_remarks</t>
  </si>
  <si>
    <t>civil_windows_count</t>
  </si>
  <si>
    <t>civil_ventilator_count</t>
  </si>
  <si>
    <t>civil_no_doors</t>
  </si>
  <si>
    <t>floor_painting_condition</t>
  </si>
  <si>
    <t>painting_windows_condition</t>
  </si>
  <si>
    <t>painting_ventilators_condition</t>
  </si>
  <si>
    <t>painting_door_condition</t>
  </si>
  <si>
    <t>furniture_board_color</t>
  </si>
  <si>
    <t>furniture_no_dustbins</t>
  </si>
  <si>
    <t>furniture_teacher_table_quantity</t>
  </si>
  <si>
    <t>furniture_no_computer_work_stations</t>
  </si>
  <si>
    <t>furniture_no_work_station_chairs</t>
  </si>
  <si>
    <t>furniture_no_display_boards</t>
  </si>
  <si>
    <t>furniture_no_almirahs</t>
  </si>
  <si>
    <t>furniture_no_shelves</t>
  </si>
  <si>
    <t>furniture_no_cupboards</t>
  </si>
  <si>
    <t>furniture_hm_table_quantity</t>
  </si>
  <si>
    <t>furniture_hm_chair_quantity</t>
  </si>
  <si>
    <t>furniture_visitor_chair_quantity</t>
  </si>
  <si>
    <t>furniture_dining_table_quantity</t>
  </si>
  <si>
    <t>furniture_serving_table_quantity</t>
  </si>
  <si>
    <t>furniture_dining_chair_quantity</t>
  </si>
  <si>
    <t>furniture_student_table_quantity</t>
  </si>
  <si>
    <t>furniture_student_chair_quantity</t>
  </si>
  <si>
    <t>furniture_staff_table_quantity</t>
  </si>
  <si>
    <t>furniture_staff_chair_quantity</t>
  </si>
  <si>
    <t>furniture_no_fire_ext</t>
  </si>
  <si>
    <t>electrical_no_lights</t>
  </si>
  <si>
    <t>electrical_no_fans</t>
  </si>
  <si>
    <t>electrical_no_ac</t>
  </si>
  <si>
    <t>electrical_no_heat_blowers</t>
  </si>
  <si>
    <t>electrical_public_address_system</t>
  </si>
  <si>
    <t>electrical_power_backup</t>
  </si>
  <si>
    <t>other_facilities_internet_provision</t>
  </si>
  <si>
    <t>Raipur</t>
  </si>
  <si>
    <t>Primary School</t>
  </si>
  <si>
    <t>Department of Education</t>
  </si>
  <si>
    <t>Mixed</t>
  </si>
  <si>
    <t>Good</t>
  </si>
  <si>
    <t>HM Room</t>
  </si>
  <si>
    <t>Good Condition</t>
  </si>
  <si>
    <t>Good condition</t>
  </si>
  <si>
    <t>Not Available</t>
  </si>
  <si>
    <t>No</t>
  </si>
  <si>
    <t>Staff Room</t>
  </si>
  <si>
    <t>Class Room</t>
  </si>
  <si>
    <t>1A</t>
  </si>
  <si>
    <t>Black - Board</t>
  </si>
  <si>
    <t>2A</t>
  </si>
  <si>
    <t>Store Room</t>
  </si>
  <si>
    <t>Needs Repainting</t>
  </si>
  <si>
    <t>Others</t>
  </si>
  <si>
    <t>Partial Dilapidated</t>
  </si>
  <si>
    <t>Teaching</t>
  </si>
  <si>
    <t>5A</t>
  </si>
  <si>
    <t>4A</t>
  </si>
  <si>
    <t>Green - Board</t>
  </si>
  <si>
    <t>3A</t>
  </si>
  <si>
    <t>Library</t>
  </si>
  <si>
    <t>NA</t>
  </si>
  <si>
    <t>Secondary School</t>
  </si>
  <si>
    <t>8A</t>
  </si>
  <si>
    <t>Painting Not Required</t>
  </si>
  <si>
    <t>Broadband</t>
  </si>
  <si>
    <t>Functional</t>
  </si>
  <si>
    <t>4B</t>
  </si>
  <si>
    <t>9B</t>
  </si>
  <si>
    <t>2B</t>
  </si>
  <si>
    <t>3B</t>
  </si>
  <si>
    <t>Not Painted</t>
  </si>
  <si>
    <t>5B</t>
  </si>
  <si>
    <t>6C</t>
  </si>
  <si>
    <t>Dilapidated</t>
  </si>
  <si>
    <t>Toilets</t>
  </si>
  <si>
    <t>Toilet Room</t>
  </si>
  <si>
    <t>Admin</t>
  </si>
  <si>
    <t>Kitchen Room</t>
  </si>
  <si>
    <t>Upper Primary School</t>
  </si>
  <si>
    <t>8B</t>
  </si>
  <si>
    <t>6A</t>
  </si>
  <si>
    <t>Guard Room</t>
  </si>
  <si>
    <t>7A</t>
  </si>
  <si>
    <t>7B</t>
  </si>
  <si>
    <t>Computer Room</t>
  </si>
  <si>
    <t>Activity/Crafts Room</t>
  </si>
  <si>
    <t>Higher Secondary School</t>
  </si>
  <si>
    <t>Office/Admin</t>
  </si>
  <si>
    <t>11A</t>
  </si>
  <si>
    <t>9C</t>
  </si>
  <si>
    <t>9A</t>
  </si>
  <si>
    <t>12C</t>
  </si>
  <si>
    <t>10A</t>
  </si>
  <si>
    <t>10B</t>
  </si>
  <si>
    <t>11B</t>
  </si>
  <si>
    <t>11C</t>
  </si>
  <si>
    <t>12A</t>
  </si>
  <si>
    <t>12B</t>
  </si>
  <si>
    <t>Biology Lab</t>
  </si>
  <si>
    <t>White - Board</t>
  </si>
  <si>
    <t>Functional ups</t>
  </si>
  <si>
    <t>Dining Hall</t>
  </si>
  <si>
    <t>Physics Lab</t>
  </si>
  <si>
    <t>SHYAM NAGAR</t>
  </si>
  <si>
    <t>GOVT NAGAR NIGAM SARDAR PRITAM SINGH SAINI HIGHER SECONDARY SCHOOL SHYAM NAGAR RAIPUR</t>
  </si>
  <si>
    <t>The school doesn't have the starter of borewell in the school premises it is installed outside the school Premises,and there is problem of water in this school.
And their Electricity bill is paid by Nagar Nigam.</t>
  </si>
  <si>
    <t>This store room is attached with the HM's room</t>
  </si>
  <si>
    <t>This toilet room is attached with HM's room</t>
  </si>
  <si>
    <t>1 switch board , 9 modular , 7 switch , 1 socket</t>
  </si>
  <si>
    <t>Not in use</t>
  </si>
  <si>
    <t xml:space="preserve">Inaccessible </t>
  </si>
  <si>
    <t>SHYAMNAGAR RAIPUR</t>
  </si>
  <si>
    <t>GOVT PRIMARY SCHOOL  SHYAMNAGAR</t>
  </si>
  <si>
    <t>Borewell is available but not in the school premises , electricity bill is Paid by nagarnigam</t>
  </si>
  <si>
    <t xml:space="preserve">1 cfc bulb in floor , 1 bulb holder in switch board 1 , </t>
  </si>
  <si>
    <t xml:space="preserve">Quadruple benches present everywhere </t>
  </si>
  <si>
    <t>Seminar Hall</t>
  </si>
  <si>
    <t>1 switch board has 6 modular 2 switch and 1 socket</t>
  </si>
  <si>
    <t>Borewell is available but not in the shool premises</t>
  </si>
  <si>
    <t>This is the floor area but converted into HM'S room</t>
  </si>
  <si>
    <t xml:space="preserve">This is the meeting room for the staff and students </t>
  </si>
  <si>
    <t>This is the floor area and it is used as store room and there are no windows and ventilators only iron grills are present.and one room is also attached with it but that is unaccessible.</t>
  </si>
  <si>
    <t>Used by primary as well</t>
  </si>
  <si>
    <t>Both the rooms were inaccessible,  apart from the infrastructural information the rest of the details is what we observed and seen from the ventilator itself</t>
  </si>
  <si>
    <t>P</t>
  </si>
  <si>
    <t>OFC</t>
  </si>
  <si>
    <t>Kitchen</t>
  </si>
  <si>
    <t>Girls Room</t>
  </si>
  <si>
    <t>RAIPURA</t>
  </si>
  <si>
    <t>GOVT PRIMARY SCHOOL RAIPURA</t>
  </si>
  <si>
    <t>L</t>
  </si>
  <si>
    <t>PA</t>
  </si>
  <si>
    <t>SARONA</t>
  </si>
  <si>
    <t>GOVT PRIMARY SCHOOL SARONA</t>
  </si>
  <si>
    <t xml:space="preserve">Floor not available </t>
  </si>
  <si>
    <t>GOVT MIDDLE SCHOOL SARONA</t>
  </si>
  <si>
    <t>Floor save</t>
  </si>
  <si>
    <t>SANTOSHI NAGAR</t>
  </si>
  <si>
    <t>GOVT MIDDLE SCHOOL SANTOSHI NAGAR</t>
  </si>
  <si>
    <t>Primary school Hm room</t>
  </si>
  <si>
    <t>Staff room for primary teacher.  Kitchen also in same room</t>
  </si>
  <si>
    <t>A small room is attached within it. That's is also store room.</t>
  </si>
  <si>
    <t>Middle school staff room</t>
  </si>
  <si>
    <t xml:space="preserve">This is cluster room but hm was not having the keys and cluster was unavailable. </t>
  </si>
  <si>
    <t>6B</t>
  </si>
  <si>
    <t xml:space="preserve">Urdu class </t>
  </si>
  <si>
    <t>GOVT HIGHER SECONDARY SCHOOL SANTOSHI NAGAR (EDU AND RMSA)</t>
  </si>
  <si>
    <t>Mixed Room</t>
  </si>
  <si>
    <t>LABHANDI</t>
  </si>
  <si>
    <t>GOVT PRIMARY SCHOOL LABHANDI</t>
  </si>
  <si>
    <t xml:space="preserve">There is no floor the room is itself the main entrAnce of the block
</t>
  </si>
  <si>
    <t xml:space="preserve">The room is itself the main entrance </t>
  </si>
  <si>
    <t>AMANAKA</t>
  </si>
  <si>
    <t>GOVT MIDDEL SCHOOL PT RAVI SHANKAR PARISAR</t>
  </si>
  <si>
    <t xml:space="preserve">Used as staff room as well as library. </t>
  </si>
  <si>
    <t>GOVT PRIMARY SCHOOL PT RAVISHANKER CAMPUS</t>
  </si>
  <si>
    <t xml:space="preserve">The capacity of the septic tank is not known. The toilet has 4 extra toilet seat which are Indian. This block has boys toilet only.  There are no handrails and ramps but couldn't able to deselect it and save. </t>
  </si>
  <si>
    <t xml:space="preserve">There is no extra floor available in the block, there is just one room that is the toilet room. </t>
  </si>
  <si>
    <t xml:space="preserve">The room does not have lights. It has 5 urinals and 4 toilet seats. There is no running water facility available. </t>
  </si>
  <si>
    <t>The block is used for teaching, has HM room and girls toilet. only ground floor is used for primary classes. the actual meter serial no. is - 409LNT021103. the total area of playfield is 0.148 Acr. and total area of school is 0.32 Acr.</t>
  </si>
  <si>
    <t>The floor is used for girls toilet, HM room and teaching</t>
  </si>
  <si>
    <t xml:space="preserve">The toilet is girls toilet. It has 3 toilet seats Indian and hand basins do not have running water. </t>
  </si>
  <si>
    <t>Sports Room</t>
  </si>
  <si>
    <t xml:space="preserve">The room is not accessible and nobody has the key for the room. </t>
  </si>
  <si>
    <t xml:space="preserve">The room is used by as HM room and staff room. </t>
  </si>
  <si>
    <t xml:space="preserve">The kitchen room is not used as the food is made available from outside. </t>
  </si>
  <si>
    <t xml:space="preserve">There are no dual desks available in the room. Students sit on the floor. </t>
  </si>
  <si>
    <t xml:space="preserve">The room is also used for class 2. It has 14 boys ad 7 girls. It does not have dual desks for students </t>
  </si>
  <si>
    <t>The room is used for teaching and it needs dual desks</t>
  </si>
  <si>
    <t xml:space="preserve">The room is used as store room and is generally inaccessible. </t>
  </si>
  <si>
    <t xml:space="preserve">The room needs dual desks. </t>
  </si>
  <si>
    <t>GOVT. HSS RAVISHANKAR UNIVERSITY PARISAR RAIPUR</t>
  </si>
  <si>
    <t xml:space="preserve">The block is used for teaching, seminar hall, HM room and staff room. The septic tank is present in the adjacent university and they don't know the capacity. </t>
  </si>
  <si>
    <t>The floor has many Almira, one not hung notice board. The floor is in good condition. there is a small kitchen having gas cylinder and stove in corner of the corridor. the floor has a sub distribution board - TPN having 3 sets of outgoing FP MCBs - 16/10/20/20, 20/10/16/16, 10/20/20/10 and incoming FP MCB rating is 63A. The floor has multiple switch boards.</t>
  </si>
  <si>
    <t xml:space="preserve">The HM room has CCTV display unit (T.V. screen), it has 2 unused desktops, 2 printer, 2 desktops functional, 6 rectangle tables, 32 teacher chairs, 24 metal upholstery and 4 plastic and 4 sofa. it has 1 cooler. the HM room is combined with the office which has cement flooring. </t>
  </si>
  <si>
    <t xml:space="preserve">The room is in a good condition. It has an exhaust fan attached to the window. </t>
  </si>
  <si>
    <t xml:space="preserve">The room is in good condition. </t>
  </si>
  <si>
    <t>The stone floor is carpeted. It also has a cooler and 12 rectangle tables. It has 1 exhaust. The room was built for the purpose of computer room but is now used as a staff room.  there is also an additional sub distribution board of SPN type in the staff room - 8 way having outgoing boxes rating as - 16/6/6/6/6/6/0. and incoming MCB rating as 40A in separate DP.</t>
  </si>
  <si>
    <t>The toilet room is girls toilet, it used by staff members only, students use the toilets attached in the primary and middle block. It needs 1 exhaust, it has 1 towel holder, 1 soap dispenser, 1 soap holder and 2 taps inside washroom. The basin tap in the toilet is not functional.</t>
  </si>
  <si>
    <t xml:space="preserve">The room has 3 urinals, the wash basin is not functional, it needs to be replaced. </t>
  </si>
  <si>
    <t xml:space="preserve">The floor has an extra balcony, it has one seminar hall in the outside and 3 class rooms. The floor has a sub distribution board - TPN having 3 sets of outgoing FP MCBs - 16/10/10/16, 10/16/10/16, 16/10/16/10 and incoming FP MCB rating is 63A.
</t>
  </si>
  <si>
    <t xml:space="preserve">It has 1 exhaust. And the room is used for class 11th arts. It has 11 boys and 22 girls. 
</t>
  </si>
  <si>
    <t>The room is used by class 11th science section. It has 7 boysand 7 girls.</t>
  </si>
  <si>
    <t xml:space="preserve">The room is used for class 11th commerce. It has 16 boys and 10 girls. </t>
  </si>
  <si>
    <t xml:space="preserve">The room is in good condition and used as seminar hall. </t>
  </si>
  <si>
    <t xml:space="preserve">The block has 2 overhead tanks and one tank present before the block is used by middle school for hand washing. The block needs atleast 4 more  CCTV Cameras. </t>
  </si>
  <si>
    <t>The floor is used for conducting class 12th classes and has a store room. Additionally it has 2 guard rooms.</t>
  </si>
  <si>
    <t xml:space="preserve">The room is used to store miscellaneous stuff and needs cleaning. </t>
  </si>
  <si>
    <t>The classroom is used for class 12th arts. It has 5 boys and 17 girls.</t>
  </si>
  <si>
    <t xml:space="preserve">The room is used for class 12th commerce. It has 12 boys and 7 girls. </t>
  </si>
  <si>
    <t xml:space="preserve">The room is used by class 12th science. It has 10 girls only. </t>
  </si>
  <si>
    <t xml:space="preserve">The room is used as guard room. </t>
  </si>
  <si>
    <t>The room is used as guard room .</t>
  </si>
  <si>
    <t xml:space="preserve">The room is used for kitchen purpose by the guards but not by the school premises. </t>
  </si>
  <si>
    <t xml:space="preserve">The floor stairs are newly made and was made accessible in revisit. </t>
  </si>
  <si>
    <t xml:space="preserve">This room used as a math lab, unable to deselect 12A option from the section. </t>
  </si>
  <si>
    <t>Chemistry Lab</t>
  </si>
  <si>
    <t>N</t>
  </si>
  <si>
    <t>RAVIGRAM</t>
  </si>
  <si>
    <t>GOVT MIDDLE SCHOOL TELIBANDHA</t>
  </si>
  <si>
    <t>All these switch board are inside the room</t>
  </si>
  <si>
    <t>KALIBADI</t>
  </si>
  <si>
    <t>GOVT PRIMARY SCHOOL POLICE LINE RAIPUR</t>
  </si>
  <si>
    <t xml:space="preserve">They don't have their own drinking water facility. They use bore well of police line. Earlier They used tanker water. The main DB photo has been added, it is not exactly 4 way. </t>
  </si>
  <si>
    <t xml:space="preserve">There is no Floor available in the block. It directly has rooms thus no extra floor data available. </t>
  </si>
  <si>
    <t xml:space="preserve">The outer door needs to be replaced. There is one motor. Two flurocent light and one fan not working. </t>
  </si>
  <si>
    <t xml:space="preserve">This room is used for storing mid day meal utensils mainly </t>
  </si>
  <si>
    <t xml:space="preserve">The door needs to be repaired. This room has 2 green ceramic board. One rectangle table Wooden, 4 plastic chair. 1 metal upholstery. chair and 1 wooden chair. It is also used for class 4th, it has 6 boys and 2 girls </t>
  </si>
  <si>
    <t xml:space="preserve">The room is also used for class 3. It has 2 girls and 1 boy. </t>
  </si>
  <si>
    <t>It is a normal room that has green ceramic board but used for serving mid day meals. It has one rectangle table Wooden with metal and 1 plastic chair and 1 wooden sitting desk.</t>
  </si>
  <si>
    <t xml:space="preserve">The room is used for storage and needs major repairing. </t>
  </si>
  <si>
    <t>PURANI BASTI</t>
  </si>
  <si>
    <t>GOVT LATE NAND KUMAR DANI PRIMARY SCHOOL AMINPARA</t>
  </si>
  <si>
    <t>Block is used by primary school. It is used for teaching and HM room as well. The main DB is concealed and it has another 4 way MCB beside it whose information is entered in another facility section. Borewell starter and drinking water outlets are present in middle block so here it is mentioned as 0.</t>
  </si>
  <si>
    <t xml:space="preserve">There is no extra floor available in th block. It directly has rooms </t>
  </si>
  <si>
    <t xml:space="preserve">The room is actually a officebut is is now used to store mid day meal utensils. </t>
  </si>
  <si>
    <t>The room gives entry to other 3 rooms. All rooms are connected ro each other thus it has 4 doors. It has meter and distribution board. 6 way DB having rating as 32/10/10/10/40/0</t>
  </si>
  <si>
    <t xml:space="preserve">The room is used to store miscellaneous stuff and it is usually locked. </t>
  </si>
  <si>
    <t xml:space="preserve">The room has 2 doors. All rooms are connected to each other. Room needs dual desks. </t>
  </si>
  <si>
    <t xml:space="preserve">The room has 4 doors, 3 of which open to 3 different rooms. </t>
  </si>
  <si>
    <t xml:space="preserve">The room is a store room and has opening to two other rooms </t>
  </si>
  <si>
    <t xml:space="preserve">The room is not in good condition and needs major cleaning. </t>
  </si>
  <si>
    <t>The room is in good condition. It has opening to two other rooms and from outside as well. It needs dual desks</t>
  </si>
  <si>
    <t xml:space="preserve">The room is in good condition and has opening from outside and has A door 
To library room as well. </t>
  </si>
  <si>
    <t xml:space="preserve">The room is locked and the keys are not available during the time of visit. We have filled the room details by taking a photograph from above and measurement are taken as the outside room. </t>
  </si>
  <si>
    <t xml:space="preserve">The toilet block is in good condition but has half asbestos roof and half pucca roof. The block has 2 basin on the outside and both are functional </t>
  </si>
  <si>
    <t xml:space="preserve">There is no extra floor data available in the block. It directly has 2 toilet rooms. </t>
  </si>
  <si>
    <t xml:space="preserve">The doors need to be replaced and the room has half roof as asbestos and half as concrete roof. And the asbestos roof is half hanging. </t>
  </si>
  <si>
    <t xml:space="preserve">The room has 1 basin in the outside. It has half roof asbestos and half concrete roof. </t>
  </si>
  <si>
    <t>The block has sankul and toilets</t>
  </si>
  <si>
    <t>It has 2 rooms from this side and toilet room beside this opening</t>
  </si>
  <si>
    <t xml:space="preserve">The room was earlier used as sankul but not anymore. </t>
  </si>
  <si>
    <t>The room is used to store books and all. It is usually closed.</t>
  </si>
  <si>
    <t>The room does not having running water. They store in drum and use it.</t>
  </si>
  <si>
    <t xml:space="preserve">The block is used as a guard room and they have a separate meter and they own the block as informed by residents of the block. </t>
  </si>
  <si>
    <t xml:space="preserve">There is no extra floor data available. It has directly one room as guard room. ALL light and furniture is not of school so we have not entered those details  </t>
  </si>
  <si>
    <t>The room facilities are all their own (belonging to the residents of the guard room) so we have entered as 0.</t>
  </si>
  <si>
    <t>The building is always locked and has one hall room</t>
  </si>
  <si>
    <t xml:space="preserve">There is no extra floor in block </t>
  </si>
  <si>
    <t xml:space="preserve">The room is made as dining hall but not used as one currently. </t>
  </si>
  <si>
    <t>It is toilet block of the primary school. it needs  repairing.</t>
  </si>
  <si>
    <t xml:space="preserve">The floor has 2 urinal for boys and it is open. </t>
  </si>
  <si>
    <t xml:space="preserve">The toilet is used by girls. </t>
  </si>
  <si>
    <t xml:space="preserve">This toilet is used by boys. </t>
  </si>
  <si>
    <t>BYRON BAZAR</t>
  </si>
  <si>
    <t>GOVT PRIMARY SCHOOL VIVEKANAND NAGAR</t>
  </si>
  <si>
    <t xml:space="preserve">The side wall is not accessible from outside. </t>
  </si>
  <si>
    <t xml:space="preserve">First floor has 6 rooms, 2 rooms are usually closed, 1 is used as guard room. </t>
  </si>
  <si>
    <t xml:space="preserve">The room needs replacement for light, shelves and windows need to be repaired. For now class 5 is made to sit in MS Building. class 5  has 22 girls and 20 boys. </t>
  </si>
  <si>
    <t xml:space="preserve">The room is used by middle school for storing stuff </t>
  </si>
  <si>
    <t xml:space="preserve">The room is used for special classes for kids when smart TV is needed </t>
  </si>
  <si>
    <t>The room is used for storing miscellaneous things.</t>
  </si>
  <si>
    <t xml:space="preserve">The ceiling fan is not working. Room is used to store dual desks of middle school and it does not have a door. </t>
  </si>
  <si>
    <t xml:space="preserve">The room is used as guard room, they live there and have bedroom and kitchen. </t>
  </si>
  <si>
    <t xml:space="preserve">The block side walls are inaccessible and also the rear wall from outside. The block is used for boys toilet and staff toilet as well as storage. </t>
  </si>
  <si>
    <t>There is no floor available. There are directly 2 rooms in the block.</t>
  </si>
  <si>
    <t>The toilet does not have lights and tiles need cleaning.</t>
  </si>
  <si>
    <t>The room is usedto store old books and other mostly useless stuff.</t>
  </si>
  <si>
    <t xml:space="preserve">The block is used for HM room, it also has a kitchen in the same room. </t>
  </si>
  <si>
    <t xml:space="preserve">There is no floor available. There is just one room used for multiple purposes.  </t>
  </si>
  <si>
    <t xml:space="preserve">Theroom is used as HM room, also has a R.O. for private use mostly and has a kitchen too. </t>
  </si>
  <si>
    <t xml:space="preserve">The toilet block is not in a very good condition. It is very unhygienic and no running water is available. Light facilities is also not available. </t>
  </si>
  <si>
    <t xml:space="preserve">The flooring type is mud. There is no proper flooring. </t>
  </si>
  <si>
    <t xml:space="preserve">The room is very unhygienic. </t>
  </si>
  <si>
    <t>The room is locked and is very unhygienic so it is very hard to measure.</t>
  </si>
  <si>
    <t xml:space="preserve">The block is used for both primary and middle school classes, ramps need to be repaired. </t>
  </si>
  <si>
    <t xml:space="preserve">There is no extra floor data available since there are two rooms directly. </t>
  </si>
  <si>
    <t xml:space="preserve">The room is open and is sometimes used by both primary and middle sections as required. </t>
  </si>
  <si>
    <t xml:space="preserve">The room is used for conducting miscellaneous classes. Class 1 is made to sit upstairs in middle school block </t>
  </si>
  <si>
    <t>GURUNANAK CHOUW</t>
  </si>
  <si>
    <t>GOVT PRIMARY SCHOOL GANJPARA</t>
  </si>
  <si>
    <t>The main meter and main distribution box is not available in the school premises, it is available in the neighborhood building and the water is supplied to the school from the same building only and the bore well and starter is installed there only.</t>
  </si>
  <si>
    <t xml:space="preserve">Floor needs repairing....1 switchboard having 8 modular in which there are 4 switches and 2 socket </t>
  </si>
  <si>
    <t>This room is used as HM and staff room.it has am attached washroom also.</t>
  </si>
  <si>
    <t>It is attached with the HM room.</t>
  </si>
  <si>
    <t>Previously this room is used as HM room but now it is used as a store room for books and other documents.</t>
  </si>
  <si>
    <t>Tables and chairs are required for the students.</t>
  </si>
  <si>
    <t xml:space="preserve">Used as anganbadi </t>
  </si>
  <si>
    <t>ATARI</t>
  </si>
  <si>
    <t>GOVT PRMARY SCHOOL ATARI</t>
  </si>
  <si>
    <t>This block is for teaching and HM room
The outerwalls construction need to repair including window shed.</t>
  </si>
  <si>
    <t xml:space="preserve">There is no floor the room is itself the main entrance of the block </t>
  </si>
  <si>
    <t>This room is the hall and used for teaching purpose.</t>
  </si>
  <si>
    <t>This block is used for storage of food &amp; utensils
The quantity of overhead tank is 2 each one of 1000 litres.</t>
  </si>
  <si>
    <t>There is no floor, the store room is itself the main entrance of the block</t>
  </si>
  <si>
    <t xml:space="preserve">This room is used for storing the midday meal and kitchen utensils. </t>
  </si>
  <si>
    <t>This block doesn't have a main entrance ,the rooms are the main entrance of the block itself and is used for teaching purpose.</t>
  </si>
  <si>
    <t xml:space="preserve">There is no floor the room is itself the main entrance of block </t>
  </si>
  <si>
    <t>This room consist of one black board also and used for teaching only.</t>
  </si>
  <si>
    <t xml:space="preserve">This block is used for teaching and have the rooms as the only entrance </t>
  </si>
  <si>
    <t>This room also have a green board.</t>
  </si>
  <si>
    <t xml:space="preserve">This block needs repair as it is used for toilets it necessarily needs lights ,flooring,plumbing repair and other essentials and it's not in a very good condition as it is unhygienic.There are not proper water and flushing in boys toilet. </t>
  </si>
  <si>
    <t>This room needs to be rebuilt and have proper electricity and water facilities 
Going inside this room is unbearable even with the mask, even the students are not entering for area for washroom purpose</t>
  </si>
  <si>
    <t>This needs proper electricity and water facilities as it is used as girls toilet.
This room needs to be rebuilt and have proper electricity and water facilities 
Going inside this room is unbearable even with the mask, even the students are not entering for area for washroom purpose</t>
  </si>
  <si>
    <t xml:space="preserve">This building needs proper electricity and water supply as it is getting constructed  for toilet purpose.Falshing wall can't be measured as it is under construction. </t>
  </si>
  <si>
    <t>Under Construction</t>
  </si>
  <si>
    <t xml:space="preserve">This can't measured as it is not yet built completely. </t>
  </si>
  <si>
    <t>This can't be measured as it is not yet completely built.</t>
  </si>
  <si>
    <t xml:space="preserve">This block is getting constructed for teaching purpose and flashing can't be decided as it is under construction. </t>
  </si>
  <si>
    <t xml:space="preserve">This is under construction so we can't justify the measurements and which class will be allotted. </t>
  </si>
  <si>
    <t xml:space="preserve">The block is used for CWSN toilets and needs minor repair. </t>
  </si>
  <si>
    <t>GOVT MIDDLE SCHOOL ATARI (SSA)</t>
  </si>
  <si>
    <t xml:space="preserve">A mid day meal shade is needed in the school. </t>
  </si>
  <si>
    <t xml:space="preserve">There is class 7 operating in the corridor. It has 2 Almira metal, 1 green ceramic board, it has 19 dual desk metal and one teachers table metal, It has a motor for storing water in overhead tank. It has a basin and one shelve metal in the corridor. There are 2 carrom boards stored. Class 7th has 20 boys and 27 girls </t>
  </si>
  <si>
    <t xml:space="preserve">The room is in good condition and has one wall paint black board as well. </t>
  </si>
  <si>
    <t xml:space="preserve">The room has a black board wall painted. </t>
  </si>
  <si>
    <t xml:space="preserve">The room is used as HM room as well. </t>
  </si>
  <si>
    <t xml:space="preserve">The room has a first kit and is usually locked. </t>
  </si>
  <si>
    <t xml:space="preserve">This toilet room is used by boys </t>
  </si>
  <si>
    <t xml:space="preserve">This room is girls toilet. It has a basin outside in corridor and switch board for both rooms is also outside. </t>
  </si>
  <si>
    <t xml:space="preserve">This block is used for guard room and has the meter and main DB inside the guard room. </t>
  </si>
  <si>
    <t xml:space="preserve">There is no extra floor data available, the block directly has one room. There's a flood light in the block. </t>
  </si>
  <si>
    <t xml:space="preserve">It has one cooler, one gas stove. This room has meter and main DB </t>
  </si>
  <si>
    <t xml:space="preserve">The block is a temple block at the entrance of the school </t>
  </si>
  <si>
    <t xml:space="preserve">There is no extra floor data available. It has a switch board of 6 module, 2 one way and 2 6A socket. </t>
  </si>
  <si>
    <t xml:space="preserve">This room is temple room. </t>
  </si>
  <si>
    <t>The block is used for sankul room but sankul is already shifted elsewhere.  So it is store room now.</t>
  </si>
  <si>
    <t>There's no extra floor data available. It directly has one room.</t>
  </si>
  <si>
    <t xml:space="preserve">The room was used for sankul room but now used as store. It has 11 desk for storing books. It has 19 metal upholstery chair. The switch board is broken and needs to be replaced. </t>
  </si>
  <si>
    <t xml:space="preserve">It is used for kitchen only. </t>
  </si>
  <si>
    <t>The sub DB is present inside the room. There is no extra floor available. It has only 1 room</t>
  </si>
  <si>
    <t>It has only induction and one metal upholstery chair.</t>
  </si>
  <si>
    <t>The block is used for office purpose mainly.</t>
  </si>
  <si>
    <t>There is no extra floor data available. It directly has 1 room.</t>
  </si>
  <si>
    <t xml:space="preserve">The room is used for office purpose/staff room. It is not in a good condition as informed by HM. </t>
  </si>
  <si>
    <t xml:space="preserve">The block is used for store room and NCC boys room/sports room. </t>
  </si>
  <si>
    <t xml:space="preserve">There's no extra floor data available.  Block directly has 2 rooms. </t>
  </si>
  <si>
    <t xml:space="preserve">The room needs major repair and used to store sports stuff. </t>
  </si>
  <si>
    <t xml:space="preserve">It has speakers stored in the room. </t>
  </si>
  <si>
    <t>The block is used by both M.S. and H.S. It is used for NCC classroom girls mainly by higher secondary school</t>
  </si>
  <si>
    <t xml:space="preserve">There is no extra floor details available. It directly has one room. </t>
  </si>
  <si>
    <t xml:space="preserve">The room is used to conduct NCC classes </t>
  </si>
  <si>
    <t>The toilet block is in good condition. It has 2 overhead tanks each of 1000l</t>
  </si>
  <si>
    <t>There's no extra floor data available. Block has directly 2 rooms</t>
  </si>
  <si>
    <t>This is newly constructed boys toilet.</t>
  </si>
  <si>
    <t xml:space="preserve">This toilet room is in good condition </t>
  </si>
  <si>
    <t>This block is used as girls Toilet.</t>
  </si>
  <si>
    <t>Their is no extra floor info available.</t>
  </si>
  <si>
    <t>This room needs cleaning.</t>
  </si>
  <si>
    <t>This room needa cleaning.</t>
  </si>
  <si>
    <t>GOVT HIGHER SECONDARY SCHOOL ATARI (EDU)</t>
  </si>
  <si>
    <t>This block is in under construction and will be used as a boys toilet.</t>
  </si>
  <si>
    <t xml:space="preserve">Their is no extra floor info available. </t>
  </si>
  <si>
    <t>This room is under construction and will be used as boys toilet. Their are one Indian commode,  2 boys urinals and one wash basin.</t>
  </si>
  <si>
    <t xml:space="preserve">This room is in under construction and will be used as boys toilet. Their are 6 urinals for boys and one wash basin. </t>
  </si>
  <si>
    <t>This block contains HM room, staff room, toilets, classrooms, physics and chemistry lab.</t>
  </si>
  <si>
    <t xml:space="preserve">Floor has meter, it has bus bars and fuse as the main source of DB. There is one water cooler in the floor. It has one basin as well. </t>
  </si>
  <si>
    <t xml:space="preserve">This room is used as boys toilet, there is one Indian commode. </t>
  </si>
  <si>
    <t>This room is used as boys toilet,  there is one western commode.</t>
  </si>
  <si>
    <t>Their is one black board which is made up of cement with black paint behind the green board.</t>
  </si>
  <si>
    <t>The room is partitioned using metal Almira in two section I.e. principal room and office.</t>
  </si>
  <si>
    <t xml:space="preserve">This room is used as chemistry lab and 11th Bio. Their is one counter top with having width - 0.634, height - 0.826 and length - 11.51, and has one wash basin functional. </t>
  </si>
  <si>
    <t>Their are one wash basin functional, one green board and one counter top having length- 10.276, height- 0.827 and width - 0.647.</t>
  </si>
  <si>
    <t>Their are one wash basin functional and one counter top having length- 13.511, height- 0.847 and width - 0.637.</t>
  </si>
  <si>
    <t xml:space="preserve">Theroom is in good condition. </t>
  </si>
  <si>
    <t xml:space="preserve">The toilet room has 1 western commode and one hand shower and one tap. It has full tiles in wall. It has one basin in the front </t>
  </si>
  <si>
    <t xml:space="preserve">The room has projector, it is in good condition. It has half metal desk and half metal with wooden surface desk. It has many metal desk stacked at back. </t>
  </si>
  <si>
    <t>The room has one TV in the staff room. Room has one cooler, it has one ub distribution board SPN 8 WAY having rating as 16/6/6</t>
  </si>
  <si>
    <t xml:space="preserve">The room is in good condition </t>
  </si>
  <si>
    <t>The toilet room is for girls. It needs major cleaning</t>
  </si>
  <si>
    <t xml:space="preserve">Th toilet room has pad dispenser and pad disposal unit </t>
  </si>
  <si>
    <t>GOVT PRIMARY SCHOOL CHANDANDIH</t>
  </si>
  <si>
    <t xml:space="preserve">Floor unavailable </t>
  </si>
  <si>
    <t xml:space="preserve"> More numbers led tube are required.</t>
  </si>
  <si>
    <t>This room is HM'S room as well as staff room.</t>
  </si>
  <si>
    <t xml:space="preserve">Additional led tube available </t>
  </si>
  <si>
    <t>Actually alloted as kitchen room but now used as store room</t>
  </si>
  <si>
    <t>GOVT MIDDLE SCHOOL CHANDANIDIH (SSA)</t>
  </si>
  <si>
    <t>The school doesn't have the borewell starter ,the starter is installed outside the school campus for both primary and secondary school.</t>
  </si>
  <si>
    <t xml:space="preserve">No floor available </t>
  </si>
  <si>
    <t xml:space="preserve">Chairs and tables available </t>
  </si>
  <si>
    <t>GOGOAN</t>
  </si>
  <si>
    <t>Hostel</t>
  </si>
  <si>
    <t>BHANPURI</t>
  </si>
  <si>
    <t>GOVT PRIMARY SCHOOL BHANPURI</t>
  </si>
  <si>
    <t xml:space="preserve">Building needs repair </t>
  </si>
  <si>
    <t>Store room</t>
  </si>
  <si>
    <t xml:space="preserve">Cctv camera required and wall art, wall painting required 
</t>
  </si>
  <si>
    <t xml:space="preserve">Need cctv camera </t>
  </si>
  <si>
    <t>Needs repair</t>
  </si>
  <si>
    <t>Mid day mill</t>
  </si>
  <si>
    <t xml:space="preserve">Need cctv </t>
  </si>
  <si>
    <t xml:space="preserve">Needs cctv </t>
  </si>
  <si>
    <t xml:space="preserve">Cctv required , need repainting  display board </t>
  </si>
  <si>
    <t>Needs cleaning and repainting. Cctv camera and exhaust fan</t>
  </si>
  <si>
    <t>A</t>
  </si>
  <si>
    <t>Need cctv camera, display  board,  ventilators and repainting.</t>
  </si>
  <si>
    <t xml:space="preserve">This is single room toilet. </t>
  </si>
  <si>
    <t>Single room toilet.</t>
  </si>
  <si>
    <t>Single room used for toilet.</t>
  </si>
  <si>
    <t xml:space="preserve">Cctv camera required </t>
  </si>
  <si>
    <t>Single block 1 room used for toilet</t>
  </si>
  <si>
    <t>Running water is not available .</t>
  </si>
  <si>
    <t xml:space="preserve">Single block used as toilet. </t>
  </si>
  <si>
    <t>Single block used as toilet.</t>
  </si>
  <si>
    <t>GOVT PRIMARY SCHOOL GANGANAGAR BHANPURI</t>
  </si>
  <si>
    <t>The block is not in use because it is not in a good condition. Capacity of the septic tank is not known. the area of school is 0.111 acr. and the area of playfield is 0.0114 acr.</t>
  </si>
  <si>
    <t xml:space="preserve">The ground floor has 4 rooms, the 3 rooms are not in working condition. They are dilapidated, class 4 is made to sit in the veranda of the floor. The class has 27 boys and 23 girls. The floor suffers from water logging during rains and rooms are kept closed all the time. We visited the room that were made accessible for our observation first time after rainy season. The block needs major repair and as instructed by staff, no construction progress Is being made since a year or so. </t>
  </si>
  <si>
    <t xml:space="preserve">The room is not used for conducting classes as the roof is not in a good condition and floor suffers from water logging during Rains. </t>
  </si>
  <si>
    <t xml:space="preserve">The room is dilapidated. It is not used for conducting classes, since the roof is not in a good condition. </t>
  </si>
  <si>
    <t xml:space="preserve">The room is not used for conducting classes, since the roof is not in a good condition and not safe as instructed by the kids. </t>
  </si>
  <si>
    <t>The toilet has 3 seats and an attached CWSN friendly toilet with an extra door in between. The toilet is in a functional condition but needs proper cleaning.</t>
  </si>
  <si>
    <t xml:space="preserve">The first floor of block 1 is broken and dilapidated, it just has 1 toilet that is in workable condition, but needs minor repairs. </t>
  </si>
  <si>
    <t xml:space="preserve">The toilet is the only functional part of first floor of this block, rest complete floor is broken. The toilet although functional, needs Major cleaning and repair. </t>
  </si>
  <si>
    <t xml:space="preserve">The block is used for toilets. It is in a good condition. It has common 8 taps in the front outer wall of the block. The taps are functional and used for washing utensils as well. The capacity of septic tank is not known. </t>
  </si>
  <si>
    <t xml:space="preserve">There is no additional floor available in the block,there are just 2 toilet rooms available directly. </t>
  </si>
  <si>
    <t xml:space="preserve">The toilet needs repair and major cleaning. It needs lights as well. </t>
  </si>
  <si>
    <t xml:space="preserve">The toilet room is girls toilet, it has 3 seats,all are functional but needs cleaning. </t>
  </si>
  <si>
    <t xml:space="preserve">The block is in L shape and used for teaching and staff room. </t>
  </si>
  <si>
    <t xml:space="preserve">There is no extra floor data available. The block directly has 2 rooms. </t>
  </si>
  <si>
    <t xml:space="preserve">The room has a T.V. available to conduct special classes. It is also HM room and staff room. It is used to conduct classes for 1st standard. It has 13 boys and 17 girls. No dual desks are available for students, their is sitting in floor. It has 3 rectangle table for teachers, 2 wood and 1 metal with wooden surface, it has 9 teacher chair, 1 plastic, 7 metal with upholstery and 1 wooden. </t>
  </si>
  <si>
    <t xml:space="preserve">The room is used as a classroom and is in a god condition. It does not have desks, students sit on the floor. </t>
  </si>
  <si>
    <t xml:space="preserve">There's not extra floor available, just a small space and stairs to reach to the classrooms. Here the sub distribution box is available inside class room 1, it is connected to 5switch boards including class room 1 and 2 in the first floor </t>
  </si>
  <si>
    <t xml:space="preserve">The room does not have dual desks for students. </t>
  </si>
  <si>
    <t>GOVT PRIMARY SCHOOL ANAND NAGAR WRS</t>
  </si>
  <si>
    <t xml:space="preserve">Rear wall may require flashing but is unaccessible </t>
  </si>
  <si>
    <t xml:space="preserve">Corridor unavailable </t>
  </si>
  <si>
    <t xml:space="preserve">Need more room construction </t>
  </si>
  <si>
    <t>2 class and class 3 combine</t>
  </si>
  <si>
    <t xml:space="preserve">Class 1 and class 4 combine </t>
  </si>
  <si>
    <t>Used as anganbadi</t>
  </si>
  <si>
    <t>Used as angan badi</t>
  </si>
  <si>
    <t xml:space="preserve">Water leakage plus seepage Needs repairing </t>
  </si>
  <si>
    <t xml:space="preserve">Handwash area is present outside </t>
  </si>
  <si>
    <t xml:space="preserve">Lights and exhaust fan are needed </t>
  </si>
  <si>
    <t>GOVT MIDDLE SCHOOL BHANPURI</t>
  </si>
  <si>
    <t>The condition of the floor is not good needs repair , no lights available, needs repainting.</t>
  </si>
  <si>
    <t>The condition of the room is not good needs repair in the ceiling &amp; floor</t>
  </si>
  <si>
    <t xml:space="preserve">The room is inaccessible and locked </t>
  </si>
  <si>
    <t>C</t>
  </si>
  <si>
    <t>The corridor behind the hall needs parapet wall and iron grills and proper flooring.</t>
  </si>
  <si>
    <t xml:space="preserve">The condition of room is miserable </t>
  </si>
  <si>
    <t xml:space="preserve">This room is not in use currently  and needs repair </t>
  </si>
  <si>
    <t xml:space="preserve">This room is used as yoga room and hall and have 17 switch boards but are not functional </t>
  </si>
  <si>
    <t>There is no floor in this block the room itself is the main entrance, the purpose of this block is for hm room,staff room &amp; classes.</t>
  </si>
  <si>
    <t>The room itself is the main entrance of the block</t>
  </si>
  <si>
    <t>This is room is used as basically staff room but hm Also seats here.</t>
  </si>
  <si>
    <t>The room needs To be repaired 
The floor is broken and needs to be replaced</t>
  </si>
  <si>
    <t xml:space="preserve">This block do not have the floorthe rooms are the main entrance of the block </t>
  </si>
  <si>
    <t>This room is used for washroom purpose</t>
  </si>
  <si>
    <t>SARORA</t>
  </si>
  <si>
    <t>GOVT PRIMARY SCHOOL SARORA</t>
  </si>
  <si>
    <t>Handrail needed for ramp,slope repair</t>
  </si>
  <si>
    <t xml:space="preserve">Camera is not considers as the camera facing is towards higher secondary school and it belongs to higher send school
</t>
  </si>
  <si>
    <t xml:space="preserve">Benches required dual desk </t>
  </si>
  <si>
    <t xml:space="preserve">Pathway needs to be reconstructed </t>
  </si>
  <si>
    <t xml:space="preserve">Values of entablature and parapet are imaginary </t>
  </si>
  <si>
    <t xml:space="preserve">Used as girls urinal </t>
  </si>
  <si>
    <t xml:space="preserve">Needs construction like proper entrance and floor .
Kitchen made by government is used as storeroom  , they made a separate room for Kitchen 
These block is used for both primary and middle school </t>
  </si>
  <si>
    <t xml:space="preserve">Other 2 rooms are under middle school </t>
  </si>
  <si>
    <t>Lights and fan required and stove + LPG required</t>
  </si>
  <si>
    <t>The itself is a room there is not a separate corridor</t>
  </si>
  <si>
    <t>The block is a separate classroom and not in use</t>
  </si>
  <si>
    <t>Not accessible and new block and it's not in use</t>
  </si>
  <si>
    <t>Used for cwsn</t>
  </si>
  <si>
    <t>CWSN TOILETS</t>
  </si>
  <si>
    <t xml:space="preserve">CWSN TOILESTS 
Room 1 alloted to primary school 
Room 2 alloted to secondary school </t>
  </si>
  <si>
    <t>Used for anganbadi (pre-primary)</t>
  </si>
  <si>
    <t>PB</t>
  </si>
  <si>
    <t xml:space="preserve">Pre primary </t>
  </si>
  <si>
    <t>Used as balwadi</t>
  </si>
  <si>
    <t>This is a pre primary school (balwadi)</t>
  </si>
  <si>
    <t>Used as balwadi...Details of the floor is same as the room only for this room</t>
  </si>
  <si>
    <t xml:space="preserve">Needs cleaning </t>
  </si>
  <si>
    <t>BIRGAON</t>
  </si>
  <si>
    <t>GOVT PRIMARY SCHOOL BIRGAON</t>
  </si>
  <si>
    <t xml:space="preserve">The block has iron grill collapsible gate, ramp needs repair. Block needs major repair. </t>
  </si>
  <si>
    <t xml:space="preserve">The ceiling fan is not working. The floor has a blackboard, which is not in good condition. There is no sub DB. the block has main DB, floor has a switch board oof 7 module, 4 one way and one 6A socket. </t>
  </si>
  <si>
    <t xml:space="preserve">The room is in a good condition, although some dual desks need to be replaced. </t>
  </si>
  <si>
    <t>The room is in good conditio, few dual desks need to be replaced. Teacher table is needed.</t>
  </si>
  <si>
    <t xml:space="preserve">The printer is not in a functional condition right now. Office is treated also as HM room. Office room has the main meter and distribution box. </t>
  </si>
  <si>
    <t>The block is used for kitchen and storage.</t>
  </si>
  <si>
    <t xml:space="preserve">The floor has a subdistribution board but markings are not written. It is not in a good condition. It has one switch board of 6 module, 1 6A and 4 one way </t>
  </si>
  <si>
    <t xml:space="preserve">They have traditional chulha and room needs major repairs </t>
  </si>
  <si>
    <t xml:space="preserve">The room is used to store wooden logs for chulha </t>
  </si>
  <si>
    <t>The room is closed and is open in alternative years when the kitchen shift changes. it will next open on 1st of April 2025 as informed by HM</t>
  </si>
  <si>
    <t xml:space="preserve">The block was earlier constructed as a kitchen block but is now left unused and used by nagar nigam to store stuff. </t>
  </si>
  <si>
    <t>The block needs major repairs. There is no extra floor available, it directly has 2 rooms</t>
  </si>
  <si>
    <t xml:space="preserve">The store room needs major repairs </t>
  </si>
  <si>
    <t xml:space="preserve">The room is closed and has a dog inside it so we have put same measurements as room 1 of block. It is used as store precisely </t>
  </si>
  <si>
    <t xml:space="preserve">The block is used for teaching and is in comparatively good condition. </t>
  </si>
  <si>
    <t xml:space="preserve">No extra floor data available. It directly has 2 rooms.  This mentioned sub DB is present in room 1. </t>
  </si>
  <si>
    <t>The room needs repairs and regulator is missing. Sub DB is present in this room</t>
  </si>
  <si>
    <t xml:space="preserve">The room needs repainting. </t>
  </si>
  <si>
    <t xml:space="preserve">The block is used for storage of miscellaneous stuff. </t>
  </si>
  <si>
    <t>There is no extra floor data available. the block directly has 1 room. there is no sub DB and no switch board in floor.</t>
  </si>
  <si>
    <t xml:space="preserve">The room is usually closed/locked. </t>
  </si>
  <si>
    <t xml:space="preserve">The block is partially dilapidated and not in a very functional condition, it is used by girls for toilet purpose, side wall is inaccessible. </t>
  </si>
  <si>
    <t>No extra floor data is available. the block is nearly dilapidated but used because it is the only toilet block for students but it is not at all in good condition.</t>
  </si>
  <si>
    <t xml:space="preserve">The room is not in a good condition as informed by Staff there and thus is usually locked. </t>
  </si>
  <si>
    <t xml:space="preserve">The room is not in good condition and needs major repair. The doors need to be replaced. </t>
  </si>
  <si>
    <t xml:space="preserve">The room is not at all in a good condition </t>
  </si>
  <si>
    <t xml:space="preserve">The room is beside toilet room 3 in a small space. the rooms are not at all in a good condition and need to be re constructed </t>
  </si>
  <si>
    <t xml:space="preserve">The room is beside toilet room 4 in a small area and is not in good condition, the area needs major cleaning and reconstruction. </t>
  </si>
  <si>
    <t>The room is not in good condition and needs to be reconstructed.</t>
  </si>
  <si>
    <t xml:space="preserve">The block needs repair </t>
  </si>
  <si>
    <t xml:space="preserve">The block need major repairs wall art not in good condition thus not mentioned </t>
  </si>
  <si>
    <t xml:space="preserve">There's essential 1 window, other 2 are blocked </t>
  </si>
  <si>
    <t>GOVT NEW PRIMARY SCHOOL  BIRGAON (SSA)</t>
  </si>
  <si>
    <t xml:space="preserve">This block is not in a good condition and needs to be rebuilt.The school doesn't have their own meter and bore well, the borewell is owned by adjacent temple, but the borewell starter is put on school building wall and a tap connected to borewell is provided to school premises. </t>
  </si>
  <si>
    <t>This floor need drainage , wall painting and flooring. Room 1 has a fuse kind off structure present on the wall. room 3 has a sub distribution board - outgoing MCB boxes rating as 16/16.</t>
  </si>
  <si>
    <t>This room needs benches,wall painting , light facilities ,cctv and smart TV.
This room is the Main entrance of the school itself and blackboard need to be replaced.</t>
  </si>
  <si>
    <t xml:space="preserve">This room is used for class 2 A in the second shift I.e. 12 P.M. to 4 P.M. It has 22 boys and 17 girls. The room needs extra lights, water proofing and repainting. The room needs dual desks as well. </t>
  </si>
  <si>
    <t xml:space="preserve">This room needs dual desks and wallart.It have a sub distribution box . There are 4 ventilators in which 2 of them are blocked so we have considered only 2 ventilators. The room is used for class 5 in the second shift, the number of boys are 31 and girls are 18. </t>
  </si>
  <si>
    <t xml:space="preserve">The block has an attached dilapidated structure that is owned by the adjacent hospital. The block has an overhead tank which is owned by the adjacent hospital as well. </t>
  </si>
  <si>
    <t>They are 2 taps in the floor,1 is connected to bore and the other is a municipal tap.</t>
  </si>
  <si>
    <t xml:space="preserve">The store room is used to store rice and kitchen utensils and few miscellaneous stuff. It needs major repairing. </t>
  </si>
  <si>
    <t xml:space="preserve">This block is under construction and only used for toilets. There are 2 toilets and are not functional right now </t>
  </si>
  <si>
    <t xml:space="preserve">The floor is a small area outside 2 toilet rooms. </t>
  </si>
  <si>
    <t xml:space="preserve">The room is under construction and it is not functional right now. It has an Indian commode that is not workable right now. </t>
  </si>
  <si>
    <t>The room is a toilet room that is under construction and not functional. It has an Indian commode that is not workable right now.</t>
  </si>
  <si>
    <t>The block is not in a very good condition and needs major repair.</t>
  </si>
  <si>
    <t>The floor is not in a good condition.</t>
  </si>
  <si>
    <t xml:space="preserve">The room is not in a good condition. It has wood stored and they use chulha for cooking purpose. </t>
  </si>
  <si>
    <t>GOVT PRIMARY SCHOOL GOGAON</t>
  </si>
  <si>
    <t>Used by sitanagar primary school also</t>
  </si>
  <si>
    <t>Used by Sita nagar primary school HM</t>
  </si>
  <si>
    <t>Aangan badi is also here</t>
  </si>
  <si>
    <t>No corridor available.  Building directly used as rooms</t>
  </si>
  <si>
    <t>Room for small kids</t>
  </si>
  <si>
    <t xml:space="preserve">Lights and fans required </t>
  </si>
  <si>
    <t>Corridors not available.  Building directly used as class</t>
  </si>
  <si>
    <t>GOVT NEW PRIMARY SCHOOL SITA NAGAR GOGAON(SSA)</t>
  </si>
  <si>
    <t>Used by gogaon primary school also</t>
  </si>
  <si>
    <t>No corridor available building directly used as rooms</t>
  </si>
  <si>
    <t>Corridor not available building directly used as class</t>
  </si>
  <si>
    <t>CHHOTAPARA</t>
  </si>
  <si>
    <t>GOVT PRIMARY SCHOOL CHHOTAPARA</t>
  </si>
  <si>
    <t>The side walls are inaccessible to measure and that to are in v shape</t>
  </si>
  <si>
    <t>One of the almirah is of wood</t>
  </si>
  <si>
    <t xml:space="preserve">This room is currently not in use due to less numbers of students in strength </t>
  </si>
  <si>
    <t xml:space="preserve">This room is currently not in use due to less number of students </t>
  </si>
  <si>
    <t>There is no entablature, varanda walls.
Only the wood shed extented with the roof is there</t>
  </si>
  <si>
    <t xml:space="preserve">This room is used for teaching of anganbadi students </t>
  </si>
  <si>
    <t>This room is consumed bu some private organisations as commercial purpose as gym</t>
  </si>
  <si>
    <t>This room is also used by some private organisations for gym purpose</t>
  </si>
  <si>
    <t>This classroom is used for simultaneous teaching of class 4th and 5th</t>
  </si>
  <si>
    <t xml:space="preserve">This classroom is used by 
both class 2nd and class 3rd
</t>
  </si>
  <si>
    <t>This room is located inside the room 9 behind room 8 &amp; room 6</t>
  </si>
  <si>
    <t>This room has the entrance gate of the room 9 inside it also it has swing and play slides for children inside it</t>
  </si>
  <si>
    <t>There is only 1 room in this block in which the starter panel of the borewell is located</t>
  </si>
  <si>
    <t>This room was filled with broken desk and other materials</t>
  </si>
  <si>
    <t>GOVT GIRLS MIDDLE SCHOOL RAVIGRAM</t>
  </si>
  <si>
    <t xml:space="preserve">School is of only 1 block of G+1 floor. The ground floor is used by primary and middle school. The first floor and few classes of ground floor is used by private school held in the same building. The HM informed us that it is there ground but building is developed by the private school. The meter bill is present with the private school so they don't have any electricity bill so we have left the contracted and connected load as blank fields in another facilities. </t>
  </si>
  <si>
    <t xml:space="preserve">The floor corridor length is greater than the length of side wall because the adjacent block is not of the school and occupied by somebody else. There is no way to enter that block. The other side wall is inaccessible. The floor has few classes that are of the private school, only 9 rooms are of government school, that are used by both M.S. and P.S. as informed by HM. </t>
  </si>
  <si>
    <t xml:space="preserve">The room has one extra bulb holder, and the switch board needs 1 more regulator. One tubelight is not working. The room needs dual desks. The room has a iron grill of h 1.161 and l 2.988. The wall art 4 is around the all the three walls in continous fashion. For wall art 3 we have added 6 wall arts present in 2 walls. There is one switch board just outside the room connected to the switch board inside the room, it is of 6 module, 2 6A Socket and 2 one way switch. </t>
  </si>
  <si>
    <t xml:space="preserve">The room has one iron grill of l 3.168m and h 1.221m and 2 green boards. There is one switch board just outside the room which is connected to the switch board of the room inside. It has 6 module, 2 6A socket and 2 one way switch. It has 5 dual desks of metal with wooden surface type </t>
  </si>
  <si>
    <t xml:space="preserve">The room has 2 dual desks of type metal with wooden surface and 2 green ceramic boards. It has a switch board just outside the room that is of 6 module, 2 6A socket and 2 one way switch. </t>
  </si>
  <si>
    <t>3 taps are not working in the room. it needs lights. CWSN toilet does not have handrail but has ramp and good enough space. CWSN toilet room needs cleaning. The switch board is present in the corridor but the number of switch boards couldn't be decreased so we have put the details of the board to which the bulb present in the room is connected. The roof slabof the room needs water proofing</t>
  </si>
  <si>
    <t xml:space="preserve">The switch board is just outside the room. THE ROOM LIGHT CONNECTION IS FROM THIS BOARD THUS MENTIONED HERE, OTHERWISE, IT IS MENTIONED IN FLOOR DETAILS UNDER SUB DB2 AS WELL. Water is getting logged in the commode and it needs major cleaning. </t>
  </si>
  <si>
    <t>The room is used as HM room and staffroom as well. The computer and printer are used for office purpose only. They have Bluetooth speaker.</t>
  </si>
  <si>
    <t xml:space="preserve">The room is generally locked and used for special classes as it has a smart TV, it is used to store miscellaneous stuff. The room has a R.O. which is to be shifted in the corridor so it can be used by primary school as well. The room has an induction. </t>
  </si>
  <si>
    <t xml:space="preserve">The room has a mirror and is used by primary school as well for class third. It has 2 rectangle tables metal with wooden surface and 4 traditional boxes/paeti for storage. It has 4 plastic chairs. It is used for conducting class 3 classes by the primary school and as store room as well. </t>
  </si>
  <si>
    <t xml:space="preserve">The room is used as HM room and staff room by the primary school primarily but as informed by HM of middle school, they use all the 9 rooms mutually. It has 2 rectangle tables metal with wooden surface. It has 15 metal with upholstery chairs and 1 stool. </t>
  </si>
  <si>
    <t>GOVT PRIMARY SCHOOL TELIBANDHA</t>
  </si>
  <si>
    <t>This block is use for aanganwadi</t>
  </si>
  <si>
    <t>This block is using by (DEO) DISTRICT EDUCATION OFFICER'S driver.</t>
  </si>
  <si>
    <t>GOVT GIRLS PRIMARY SCHOOL RAVIGRAM</t>
  </si>
  <si>
    <t xml:space="preserve">The school is of G+1 floor in the block but only 9 rooms are used in common by the P.s and M.S. rest all the rooms and first floor is used by private school. The total area and play field area is approximate because the compound wall has private properties inside as well. The DB has fuse so no details of the same is entered in another facilities. The electricity bill is present with the private school so contracted load and connected load fields are left blank. </t>
  </si>
  <si>
    <t xml:space="preserve">The floor has 9 rooms that are used by both the M.S. and P.S. rest all the rooms are used by private school. the corridor length of floor is greater than side wall of block because it has an adjacent block that is not used by the school and it is a private property from outside and is not accessible. The other  side wall is inaccessible. </t>
  </si>
  <si>
    <t xml:space="preserve">the room has 1 extra bulb holder and the switch board needs 1 more regulator, 1 tubelight is not working. the room needs dual desks. the room has iron grill of h 1.161 and l 2.988. the wall art 4 is around the 3 walls in continous fashion. for wall art 3 we have added 6 wall arts present in 2 walls. there is 1 switch board just outside the room connected to the switch board inside the room. it is of 6 module, two 6A socket and two one way switch. It is used by class 2 as well, it has 15 girls. </t>
  </si>
  <si>
    <t>The room has one iron grill of l 3.168m and h 1.221m and 2 green boards. There is one switch board just outside the room which is connected to the switch board of the room inside. It has 6 module, 2 6A socket and 2 one way switch. It has 5 dual desks of metal with wooden surface type</t>
  </si>
  <si>
    <t xml:space="preserve">The room has 2 dual desk of type metal with wooden surface and 2 green ceramic board. it has a switch board just outside the room that is of 6 module. 2 6A socket and 2 one way switch. </t>
  </si>
  <si>
    <t xml:space="preserve">three taps are not working in the room, it needs light. CWSN toilet does not have hand rail but has ramp and good enough space, the room needs cleaning. The roof slab of the room needs water proofing. </t>
  </si>
  <si>
    <t xml:space="preserve">The switch board is just outside the room. Water is getting logged in the commode and it needs major cleaning. </t>
  </si>
  <si>
    <t xml:space="preserve">the room is used primarily as middle staff room and HM room as well. The computer and printer are used for office purpose only. they have bluetooth speaker. </t>
  </si>
  <si>
    <t>THE ROOM IS GENERALLY LOCKED AND USED FOR SPECIAL CLASSES AS IT HAS A SMART TV , IT IS USED TO STORE MISCELLANEOUS STUFF. THE ROOM HAS A RO WHICH IS TO BE SHIFTED IN A CORRIDOR SO IT CAN BE USED BY PRIMARY SCHOOL AS WELL THE ROOM HAS AN INDUCTION</t>
  </si>
  <si>
    <t xml:space="preserve">The room has a mirror. it has 2 rectangle tables metal with wooden surface used for storage and 4 traditional paeti for storage. </t>
  </si>
  <si>
    <t xml:space="preserve">the room is used as HM room and staff room by the primary school primarily but as informed by HM of middle school  they use all the 9 rooms mutually as required, it has 2 rectangle tables metal with wooden surface. it has 15 metal with upholstery chairs and 1 stool. </t>
  </si>
  <si>
    <t>FUNDHAR</t>
  </si>
  <si>
    <t>GOVT PRIMARY SCHOOL FUNDAHAR</t>
  </si>
  <si>
    <t xml:space="preserve">Corridor not available </t>
  </si>
  <si>
    <t xml:space="preserve">No. Of girl's and boy's unknown </t>
  </si>
  <si>
    <t>Used as aganbadi</t>
  </si>
  <si>
    <t>This room is so small and is used for the kitchen purpose</t>
  </si>
  <si>
    <t>Very Small room used as store room,switch board,lights are not available.</t>
  </si>
  <si>
    <t>This room is used as toilet and here running water is not available.</t>
  </si>
  <si>
    <t>This room is of school itself but it's used as government medical room.
And all the furnitures including Almira,shelves is owned by them only.</t>
  </si>
  <si>
    <t>About to be dismantled as new building is being formed</t>
  </si>
  <si>
    <t xml:space="preserve">There's no floor for this block the rooms are itself the main entrance </t>
  </si>
  <si>
    <t xml:space="preserve">The room is in very unpleasant condition and needs to get reconstructed </t>
  </si>
  <si>
    <t>The room Is in very bad condition, needs major repairs</t>
  </si>
  <si>
    <t>GOVT MIDDLE SCHOOL FUNDAHAR</t>
  </si>
  <si>
    <t xml:space="preserve">Half of the building is under construction </t>
  </si>
  <si>
    <t>Incoming mcb and no. Of boxes exceeding each other</t>
  </si>
  <si>
    <t xml:space="preserve">Used as girls washroom...septic tank capacity is not in written and is expected </t>
  </si>
  <si>
    <t>GOVT. HIGHER SECONDARY SCHOOL FUNDHAR</t>
  </si>
  <si>
    <t xml:space="preserve">Here tpn itself is used as sub distribution board beside that connection for solar connection is available </t>
  </si>
  <si>
    <t>The class is 12th</t>
  </si>
  <si>
    <t>Class 12 arts</t>
  </si>
  <si>
    <t>Atal Tinkering lab</t>
  </si>
  <si>
    <t xml:space="preserve">Used for kitchen  as well...plus one refrigerator </t>
  </si>
  <si>
    <t>B</t>
  </si>
  <si>
    <t xml:space="preserve">11th b bio 12 four seater desk </t>
  </si>
  <si>
    <t>12 arts section b</t>
  </si>
  <si>
    <t>nullA</t>
  </si>
  <si>
    <t xml:space="preserve">12 arts a...12 4 seater </t>
  </si>
  <si>
    <t xml:space="preserve">11 commercial </t>
  </si>
  <si>
    <t>Girls washroom  plus one  exha</t>
  </si>
  <si>
    <t xml:space="preserve">Wall and floor needs major repair </t>
  </si>
  <si>
    <t>There is small area outside the girls washroom, which is being used as a small store area.</t>
  </si>
  <si>
    <t>This washroom is used as cwsn toilets</t>
  </si>
  <si>
    <t>Room 1 and Room 2 are single Room but separated by almirah's</t>
  </si>
  <si>
    <t>This room is used for office of open school as well as keeping the books of library.
This room also has a green ceramic board</t>
  </si>
  <si>
    <t>This room is part of the floor but its bifurcated by the wooden &amp; steel sheets and the room is being used as small hall of guards room</t>
  </si>
  <si>
    <t>AMLIDIH</t>
  </si>
  <si>
    <t>GOVT MIDDLE SCHOOL AMLIDIH</t>
  </si>
  <si>
    <t>the hm block has one room and the staffroom present in block 2 is extended  behind the HM block. the outer side wall is inaccessible of the block. the HM room has entry from block 2 inside channel gate. The school does not have any drinking water facilities of their own. they use the ones of the high school.</t>
  </si>
  <si>
    <t xml:space="preserve">There is no extra floor available in the block. there is directly one room in the block. </t>
  </si>
  <si>
    <t>The room has 2 teacher table wooden metal with wooden surface and 3 teacher chair metal upholstery.</t>
  </si>
  <si>
    <t>The block is used by middle school and the government college operating in the same campus. One room in the ground floor of the block is used as office by the college.</t>
  </si>
  <si>
    <t xml:space="preserve">2 rooms in the floor are used by middle school and the third room is used by the college operating in the same premises. The Hm room of block 1 has a opening from this block only. </t>
  </si>
  <si>
    <t xml:space="preserve">The room has 8 teacher table, metal with wooden surface and 13 teacher chair out of which 3 are plastic and rest are metal upholstery. the room also has a induction and a mirror. </t>
  </si>
  <si>
    <t xml:space="preserve">This library was in block 4 first floor but now is shifted to ground floor block 2 room 2. </t>
  </si>
  <si>
    <t xml:space="preserve">the room is used as office room by the college operating in the same premises, so the furniture and electronics in the room is marked as 0. the room as two sub distribution boards. board 1 has incoming mcb as 32A and board 2 has 3 outgoing mcbs rated as 32A/32A/32A. </t>
  </si>
  <si>
    <t>the first floor of second block and third block are combined and can be accessed from the stairs beside third block only. All rooms have stairs to access the room door</t>
  </si>
  <si>
    <t xml:space="preserve">This room is made with the purpose of a projector room/smart room, at all other times this room is locked. switch board 2 has a single pole SP MCB of type C2. there is a switch board 3 of 4 module having 2 switches of the type 32A D.P. </t>
  </si>
  <si>
    <t xml:space="preserve">The room is made with the purpose of projector room and it is usually locked. Switch board two has a S.P. MCB of the type 32A and There is a switch board 3 having 4 module having 2 switches each of the type D.P. 32A. </t>
  </si>
  <si>
    <t xml:space="preserve">This block is used by middle school and primary school both. first floor is used by middle school only. </t>
  </si>
  <si>
    <t>The ground floor has 4 rooms, 2 classrooms and 2 toilets. The 2 classrooms are used by primary school so that information is mentioned in the udise of the primary school.</t>
  </si>
  <si>
    <t xml:space="preserve">The toilet has no running water and electricity facilities. it has both cement and tiles flooring. </t>
  </si>
  <si>
    <t xml:space="preserve">the room wall has full tiles. only ceiling needs repainting. </t>
  </si>
  <si>
    <t xml:space="preserve">The 2 classes are inside the locked door of corridor entrance and the third room is outside directly from the stairs, outside in the first floor. </t>
  </si>
  <si>
    <t xml:space="preserve">Switch board 1 has 4 modules, 2 switches of the type 32A D.P. </t>
  </si>
  <si>
    <t xml:space="preserve">Switch board 2 has 4 module, 2 switches each of the type 32A D.P. </t>
  </si>
  <si>
    <t>This room is used by high school to conduct classes as well. switch board 2 has 4 module, 2 switches of 32A D.P. each out of which 1 is broken.</t>
  </si>
  <si>
    <t xml:space="preserve">The ground floor of the block is used to conduct primary school classes and the first floor has only one room that was middle school's library earlier but now that room is locked and not used as library any more.  </t>
  </si>
  <si>
    <t xml:space="preserve">There is no extra floor details available in the first floor. it directly has one room which is marked as library for middle school but not used as one as it is shifted in block 2 ground floor, the room is usually locked. </t>
  </si>
  <si>
    <t xml:space="preserve">Ithas a counter top of granite having l 7.338, w 0.583 and h 0.882. It is not used as library now, it is usually locked. </t>
  </si>
  <si>
    <t xml:space="preserve">this toilet block is for girls. it primarily belongs to the H.S. but is used by P.S., M.S. and government college as well operating in the same premises. middle school and primary school do not have toilet blocks of their own. </t>
  </si>
  <si>
    <t xml:space="preserve">There are no floor details available as the block directly has 2 rooms. This is used as girls toilet block </t>
  </si>
  <si>
    <t xml:space="preserve">The room needs electricity facilities. </t>
  </si>
  <si>
    <t>The room needs electricity facilities.</t>
  </si>
  <si>
    <t xml:space="preserve">The block has both girls and boys toilet. it is used by all the 4 organizations run in the same premises. P.S., M.S., H.S. and government college. </t>
  </si>
  <si>
    <t xml:space="preserve">The block has 4 rooms. one room has opening from other toilet block side. I has both girls and boys toilet. The block floor has 4 taps. </t>
  </si>
  <si>
    <t xml:space="preserve">The switch board mentioned is broken and hanging out of the wall. </t>
  </si>
  <si>
    <t>it has 6 taps in total out of which 5 are functional. the bathroom has pad dispenser and disposal units.</t>
  </si>
  <si>
    <t>The room has 3 taps all functional it has 0 switches. It cannot be decreased so se have entered all counts as 0</t>
  </si>
  <si>
    <t xml:space="preserve">The room has 2 sections inside for boys commode but both are broken and doors are broken as well of inside so everything needs to be replaced. </t>
  </si>
  <si>
    <t xml:space="preserve">The building is of high school but only 3 rooms are used by middle school. The building is G+2 but middle school uses only ground floor. The other side wall of the block is not accessible so we have put same measurement as the side wall. The Cc camera is of high school so in middle school details we have put as 0. For the height we have taken a close approximation because there is asbestos roof above. </t>
  </si>
  <si>
    <t xml:space="preserve">The floor has TPN sub distribution board. It has markings as 0/32/16/16, 16/16/16/16, 0/32/16/16, 63/0/0/0. The corridor is very big and has other rooms as well but we are considering only 3 rooms of middle school. The cctv is not of the middle school but the high school so here it is mentioned as 0. </t>
  </si>
  <si>
    <t xml:space="preserve">The room has one cooler, one smart TV. The room is in good condition and used by high school as well. </t>
  </si>
  <si>
    <t>The room has projector. It is used by middle school and high school both.</t>
  </si>
  <si>
    <t>The room is used by both the middle school and the high school.</t>
  </si>
  <si>
    <t>GOVT HIGHER SECONDARY SCHOOL AMLIDIH</t>
  </si>
  <si>
    <t xml:space="preserve">The block is used by both high school and middle school. the middle school uses only 3 rooms of the block in ground floor and rest all the facilities available are of the high school. The  borewell is common in  the entire premises for all 4 organizations but  the starter is in high school so respective details are mentioned in this udise only and similarly for R.O. </t>
  </si>
  <si>
    <t xml:space="preserve">The floor has TPN sub distribution board. it has markings as 0/32/16/16, 16/16/16/16, 0/32/16/16, 63/0/0/0. The main DB is concealed and other DB has bus bars, in another facility section the photo of both DB can be seen. For Drinking water facilities other details are mentioned inside staff room details and first floor details. The bore well starter is present in the corridor. </t>
  </si>
  <si>
    <t xml:space="preserve">the room has one cooler, one smart TV. it is used by middle school to conduct classes as well. The room is used by high school to conduct special classes in smart TV as and when required. </t>
  </si>
  <si>
    <t>The room has a projector. it is used by middle school and high school.</t>
  </si>
  <si>
    <t xml:space="preserve">This room is in the corridor itself, it is part of corridor just separated with a partitioning door and used to store miscellaneous furniture.  </t>
  </si>
  <si>
    <t xml:space="preserve">The room has one table fan. the room is in good condition. </t>
  </si>
  <si>
    <t xml:space="preserve">The staff room has 2 attached basin both functional, it has a counter top of granite - 1.825 l,0.796 h,0.593 b. It has 2 lpg gas and one stove. it has 1 mirror, 1 fridge, 1 cooler and 1 R.O. of 10l/hr capacity. this R.O. is used by staff and not by students. this was purchased sometime in october/ november 2023, after 26/9/23. </t>
  </si>
  <si>
    <t xml:space="preserve">this room is a small space in the corridor below the stairs separated by a iron grill door. it is used to store miscellenous stuff. it has one mirror, one basin, attached washroom considered as separate room. it has 2 counter top of granite. </t>
  </si>
  <si>
    <t xml:space="preserve">The toilet room is attached to small space room below the stairs. it has 2 taps and both are functional. </t>
  </si>
  <si>
    <t xml:space="preserve">There is one TV used for cctv display, it has one cooler, server is available in the room, it has one black board and one green board. there are 7 metal upholstery chair and sofas for guest sitting and 6 tables, 3 metal with wooden and 3 complete wood. the room has attached washroom facility. </t>
  </si>
  <si>
    <t>this is an attached washroom to the HM room. it has 2 taps and both are functional.</t>
  </si>
  <si>
    <t xml:space="preserve">This computer room is for office or administrative purpose only.it is a small room in front of the HM room having sliding door and window. </t>
  </si>
  <si>
    <t xml:space="preserve">The floor has 5 almira al metal, it has 3 basin in the corridor for hand wash purpose, it has a R.O. for students, this R.O. is donated. its details are provided in another facility section. it is 120L capacity R.O. The sub distribution board is of TPN type having markings as 16/16/6/6/, 6/6/16/16, 16/16/16/16, 63/0/0/0. it has 3 switch boards. </t>
  </si>
  <si>
    <t xml:space="preserve">The room has 3 desktops that are just kept there and not in use. It has one exhaust fan as well. </t>
  </si>
  <si>
    <t xml:space="preserve">The room has one projector and PAS available. It has one fire extinguisher but it is expired, it has 2 attached basin facilities, the countertop is of granite 11.048 l,0.596 b,0.8288 h. it has 32 single desks full metal.it has one board black wall paint. </t>
  </si>
  <si>
    <t xml:space="preserve">The biology lab is well-equipped and maintained. </t>
  </si>
  <si>
    <t xml:space="preserve">It has 2 exhaust fan and one green bored stored in the room. </t>
  </si>
  <si>
    <t xml:space="preserve">The computer room has a sub-distribution box having rating as 6 way 6/6/6/6/6/6 and two incoming mcbs separately placed having rating as 32A. The dimensions of wall art is so big because the entire room has wall arts. </t>
  </si>
  <si>
    <t>there are 4 taps in the basin area in corridor and 2 separate basin in front of washrooms. the floor has 3 switch boards. SB 1 - 3 module: 16A socket, one way switch, 3 module: one way 1, 6A socket 1 SB 2 -7 module: 6 A socket, 5 one way but socket and 1 switch broken, SB3: 11 module, 9 one way, 1 6A.</t>
  </si>
  <si>
    <t xml:space="preserve">there are 7 taps, all functional. The commode flush is not working. it is girls toilet room </t>
  </si>
  <si>
    <t>This is boys toilet. There is one exhaust fan</t>
  </si>
  <si>
    <t xml:space="preserve">10 ceiling lights, 1 table, 1 non-functional RO, 1 sub-distribution board TPN is present having ratings as 10/10/10/10, 10/10/16/10, 10/10/10/10, 63/0/0/0. </t>
  </si>
  <si>
    <t xml:space="preserve">it has one exhaust fan and teacher tables are essentially rectangle tables used to store laboratory stuff only. </t>
  </si>
  <si>
    <t xml:space="preserve">The block is used by both the primary school and high school. It has 5 rooms directly and  essentially no other floor data. </t>
  </si>
  <si>
    <t xml:space="preserve">this block is newly constructed as compared to all other bocks. it has no floor details as such. it directly has 5 rooms out of which 2 rooms are used by high school, 2 are used by government college operating in the same premises and 1 room is used by primary school. so here in this udise we have mentioned only 2 rooms that are used by high school. </t>
  </si>
  <si>
    <t xml:space="preserve">There is a sub distribution box available inside the room of the type SPN 12 way having markings as follows - 0/16/16/16/16/16/16/16/10/32/0/0.  </t>
  </si>
  <si>
    <t>The room has one sub distribution board of SPN type, 12 way mcb having rating as follows 0/16/16/16/16/16/16/16/10/32/0/0</t>
  </si>
  <si>
    <t xml:space="preserve">The block has 2 overhead tank each of 1000l. the block has 1 switch board of 6 module, two 6A socket, 2 one way switch. </t>
  </si>
  <si>
    <t xml:space="preserve">the switch boards mentioned for sub distribution board are present in room 1 and room 2 of the block. the sub distribution board is inside room 1. There is no extra floor details available because the block directly has 2 rooms. </t>
  </si>
  <si>
    <t>This room has a sub distribution board as well. it is SPN sub dB, it is 6 way having rating as 40/0/20/20/16/16.  it is used by primary school as well</t>
  </si>
  <si>
    <t>There is one more black board wall paint behind the green ceramic board.</t>
  </si>
  <si>
    <t xml:space="preserve">The block is of middle school, ground floor classes are used by primary school and high school and outer class of first floor is also used by high school. </t>
  </si>
  <si>
    <t xml:space="preserve">there is essentially no extra floor data available as the block directly has 4 rooms in the ground floor. </t>
  </si>
  <si>
    <t xml:space="preserve">The toilet has no running water and electricity facilities. it has both cement and tiles flooring </t>
  </si>
  <si>
    <t>The room wall has full tiles, only ceiling needs repainting.</t>
  </si>
  <si>
    <t xml:space="preserve">The room has a sub distribution board of type SPN - 6 way having rating as 10/6/6/6/40/0. This room is used by primary school as well too conduct class 5 classes. </t>
  </si>
  <si>
    <t xml:space="preserve">The room is used by primary school as well to conduct classes for class 5th. </t>
  </si>
  <si>
    <t xml:space="preserve">This block first floor has 3 rooms, 1 at the outside and 2 inside the closed door, the two rooms are exclusively used by middle school thus not mentioned in this  udise code and the one room outside just as the stairs end is used by both the middle and the high school to conduct classes. </t>
  </si>
  <si>
    <t xml:space="preserve">There i sone more switch board available in the room. it is of 4 module having 2 switches each of 32A D.P. type out of which one switch is broken. This room is used by middle school and high school both. </t>
  </si>
  <si>
    <t xml:space="preserve">This toilet block is for girls and it belongs to higher secondary school but used by other 3 organizations - P.S., M.S., government college operating in the same premises. The P.S and M.S. do not have nay toilet block of their own. </t>
  </si>
  <si>
    <t>there are no floor details available as block directly has 2 rooms. this is used as girls toilet block.</t>
  </si>
  <si>
    <t xml:space="preserve">the room needs electricity facility </t>
  </si>
  <si>
    <t xml:space="preserve">The block has both girls and boys toilet and it is used by all 4 organizations operating in the same premises i.e. H.S., P.S.,M.S., Government college but the block is primarily maintained by H.S. </t>
  </si>
  <si>
    <t xml:space="preserve">the block has 4 rooms. one room has opening from other toilet block side. it has both girls and boys toilet. it has 4 taps in the floor area of the block. </t>
  </si>
  <si>
    <t>the switch board mentioned is broken and hanging out of the wall.</t>
  </si>
  <si>
    <t xml:space="preserve">it has 6 taps including the basin taps out of which only 5 are functional. the toilet room has pad dispenser and pad disposal units. </t>
  </si>
  <si>
    <t xml:space="preserve">the room has 3 taps all functional. it has 0 switches. it cannot be decreased so wee have entered all fields as 0. </t>
  </si>
  <si>
    <t xml:space="preserve">the room has 2 sections inside for boys commode but both are broken and doors are broken as well of inside so everything needs to be replaced. </t>
  </si>
  <si>
    <t>RAMSAGAR PARA</t>
  </si>
  <si>
    <t>GOVT PRIMARY SCHOOL RAMSAGARPARA</t>
  </si>
  <si>
    <t>This room is used by Middle school</t>
  </si>
  <si>
    <t xml:space="preserve">This room is used by Middle school </t>
  </si>
  <si>
    <t>GOVT BOYS MIDDLE SCHOOL SHAHEED SMARAK B</t>
  </si>
  <si>
    <t xml:space="preserve">The main meter and the main distribution board is not available in school premises..it is available in the neighborhood building and the water is supplied to the school from the same building and the bore well and starter is installed there only...the hostel has it's own meter and bore well supply and electricity bill isn't available and is paid by other authorities </t>
  </si>
  <si>
    <t>Floor needs repairing.  1 switch board having 8 modules in which there are 4 switches and 2 sockets . Another switchboard having 2 modules has 2 switches</t>
  </si>
  <si>
    <t>One of the module contains mcb of incoming 32 and outgoing 25</t>
  </si>
  <si>
    <t xml:space="preserve">This room is used as a combined e-classroom.  Contains a smart TV having dth , a desktop and printer </t>
  </si>
  <si>
    <t xml:space="preserve">Gate is of aluminium , and window contains aluminium shutter.
Contains 5 table, 12 chairs and a movable cooler and 1 collapsible door ad this room is actually a corridor but used as staff room and hm's room </t>
  </si>
  <si>
    <t>Green board to be replaced</t>
  </si>
  <si>
    <t xml:space="preserve">Completely dilapidated </t>
  </si>
  <si>
    <t xml:space="preserve">Unaccessible and dilapidated </t>
  </si>
  <si>
    <t>The UDISE code for this block is 22110410096 , is used as a hostel . 
Solar panel available but not functional</t>
  </si>
  <si>
    <t>No. Of beds 11 , used as hostel room for boys</t>
  </si>
  <si>
    <t>Used as hostel room , 11 bed</t>
  </si>
  <si>
    <t>Inaccessible and need major repairs . Toilet for boys , door is of aluminium</t>
  </si>
  <si>
    <t>Ventilator is made up of cement , used as a tuition room in hostel , has an collapsible Gate also of length 1.8m and height 2m</t>
  </si>
  <si>
    <t>Used as a hostel room</t>
  </si>
  <si>
    <t>Door made up of aluminium . Boys toilet</t>
  </si>
  <si>
    <t>Door is collapsible Gate,  used for personal purpose by staff for staying purpose used as a kitchen</t>
  </si>
  <si>
    <t>Used by wardon for staying purpose , as a bed room</t>
  </si>
  <si>
    <t>Door made up of aluminium</t>
  </si>
  <si>
    <t xml:space="preserve">Floor is not available </t>
  </si>
  <si>
    <t>LA</t>
  </si>
  <si>
    <t>RAM NAGAR</t>
  </si>
  <si>
    <t>GOVT NEW PRIMARY SCHOOL S.V.BH.P. RAM NANAGR(SSA)</t>
  </si>
  <si>
    <t>Building donated by others. It has hand wash and leg washing points.</t>
  </si>
  <si>
    <t>Used by middle school HM.</t>
  </si>
  <si>
    <t>Classes also running in the corridor. Class 3 running in the corridor 
Girls 29
Boys 22</t>
  </si>
  <si>
    <t>GOVT NEW MIDDLE SCHOOL BADHAIPARA (SSA)</t>
  </si>
  <si>
    <t xml:space="preserve">This room is used by primary school </t>
  </si>
  <si>
    <t>GOVT HIGHER SECONDARY SCHOOL BADHAIPARA</t>
  </si>
  <si>
    <t>KHAMTARAI</t>
  </si>
  <si>
    <t>GOVT. HIGHER SECONDARY SCHOOL DR. SHYMA PASAD MUKHARJI WRS RAIPUR</t>
  </si>
  <si>
    <t xml:space="preserve">Terrace door is inaccessible.
Electricity bill is paid by railway </t>
  </si>
  <si>
    <t>Sub distribution board is tpn</t>
  </si>
  <si>
    <t xml:space="preserve">This floor has 4 room out of which 1 room is inaccessible </t>
  </si>
  <si>
    <t xml:space="preserve">Additionals - 1 TV , 1 white board ,  21 metalwooden chair + 8 plastic chair 
</t>
  </si>
  <si>
    <t>There's a small area infront of room and we're considering it as a floor</t>
  </si>
  <si>
    <t>There's a small area infront of room and we're considering it as a floor.</t>
  </si>
  <si>
    <t>It's a girls wellness room.</t>
  </si>
  <si>
    <t>This block Has 2 rooms out of 1 room is dilapidated and 1 room is in good condition.</t>
  </si>
  <si>
    <t>1 Additional cooler</t>
  </si>
  <si>
    <t>3 class rooms used by high school in middle block</t>
  </si>
  <si>
    <t>DALDAL SEONI</t>
  </si>
  <si>
    <t>GOVT PRIMARY SCHOOL DALDAL SIONI</t>
  </si>
  <si>
    <t>Building directly used as room</t>
  </si>
  <si>
    <t xml:space="preserve">Wash area also there. </t>
  </si>
  <si>
    <t xml:space="preserve">Building directly used as room . No corridor </t>
  </si>
  <si>
    <t>No corridor.  Building directly used as room</t>
  </si>
  <si>
    <t>Lights Fans not functional.</t>
  </si>
  <si>
    <t>No corridor, building directly used as rooms</t>
  </si>
  <si>
    <t>PURENA</t>
  </si>
  <si>
    <t>GOVT PRIMARY SCHOOL PURENA</t>
  </si>
  <si>
    <t xml:space="preserve">The sub distribution box is available in  hms room as floor is absent </t>
  </si>
  <si>
    <t xml:space="preserve">3 teacher table of metal with wooden surface , 11 visitors chair </t>
  </si>
  <si>
    <t>GOVT MIDDLE SCHOOL SADDU</t>
  </si>
  <si>
    <t>At the time of rain the room floor gets filled with water upto 2 feets</t>
  </si>
  <si>
    <t xml:space="preserve">This block is used for classes of special children's </t>
  </si>
  <si>
    <t xml:space="preserve">There's no floor the room is itself the main entrance </t>
  </si>
  <si>
    <t xml:space="preserve">This room is used for teaching of cwsn students </t>
  </si>
  <si>
    <t xml:space="preserve">This block is used for storage of mid day meals </t>
  </si>
  <si>
    <t xml:space="preserve">The room is the main Entrance of the block </t>
  </si>
  <si>
    <t>This is used as boys washroom</t>
  </si>
  <si>
    <t>BUDHAPARA</t>
  </si>
  <si>
    <t>GOVT PRIMARY SCHOOLBUDHAPARA</t>
  </si>
  <si>
    <t>Classroom conducts class 1 ans class 2 lecture together
No. Of boys in class 1 = 7
No. Of girls in class 1 = 1
No. Of boys in class 2 = 8
No. Of girls in class 2 = 1</t>
  </si>
  <si>
    <t>It's a corridor on the backside , but used as a classroom . Has an iron Gate and,  iron grills of length 3.7 and height 1.4</t>
  </si>
  <si>
    <t>SWAMI ATMANAND UTKRISHTH HINDI MEDIUM SCHOOL MADHAV RAO SAPRE RAIPUR</t>
  </si>
  <si>
    <t xml:space="preserve">In this room students of classes 1 &amp; 2 sits together as some exams are going on in other classes.
No of students of class 1- boys-25,girls,21
No of students of class 2-28 boys,24 girls
</t>
  </si>
  <si>
    <t>In this class students of class 4&amp;5 are seating together as other classes are busy because of some exams going on here.
No of students of class 4-boys27,girls-26
No of students of class 5-boys-25,girls-21</t>
  </si>
  <si>
    <t>With this room another two rooms are there.</t>
  </si>
  <si>
    <t>This room is used as admin for storing all the examination details of the students.</t>
  </si>
  <si>
    <t>This room is used for storing all the books.</t>
  </si>
  <si>
    <t>GOVT MIDDLE SCHOOL VIVEKANAND NAGAR</t>
  </si>
  <si>
    <t xml:space="preserve">Ground floor does not have any corridor. The sub DB is present beside the stairs. there is RO beside the stairs area. </t>
  </si>
  <si>
    <t xml:space="preserve">room is inn good condition. </t>
  </si>
  <si>
    <t>The switch board is of 8 module - 4 one way and one 6A socket. The two toilets mentioned are present in the stairs area not exactly in the ground floor or the first floor.</t>
  </si>
  <si>
    <t xml:space="preserve">The block is used by both the primary and middle school, 2 classes are used by P.S. and 2 are used by M.S. </t>
  </si>
  <si>
    <t>there is no extra floor data available, the block directly has 2 rooms for MS and 2 for PS.</t>
  </si>
  <si>
    <t xml:space="preserve">It is used during examination time to conduct exams for kids. </t>
  </si>
  <si>
    <t xml:space="preserve">This block used to be HM room but now it is used for storage because the building needs waterproofing and is also old. </t>
  </si>
  <si>
    <t xml:space="preserve">there is no extra floor data available. the block directly has 1 room. </t>
  </si>
  <si>
    <t>It has a door entering to a different room but we have considered entire as one room</t>
  </si>
  <si>
    <t>GOVT. HIGH SCHOOL LABHANDI</t>
  </si>
  <si>
    <t xml:space="preserve">Attached washroom </t>
  </si>
  <si>
    <t>GOVT NEW MIDDEL SCHOOL RAM NAGAR</t>
  </si>
  <si>
    <t>Building is donated by other . It has hand wash and leg wash point.</t>
  </si>
  <si>
    <t>BHATHAGOAN</t>
  </si>
  <si>
    <t>GOVT PRIMARY SCHOOL BHATHAGAON</t>
  </si>
  <si>
    <t>There are no floors , the room itself is the main entrance of the block</t>
  </si>
  <si>
    <t>The switch board of this block is on another room of block 2</t>
  </si>
  <si>
    <t>The room 2 Is inside the area of room 1 itself</t>
  </si>
  <si>
    <t>The Condition of block seems to be reconstructed as the Condition is not good</t>
  </si>
  <si>
    <t>This is room is partially dilapidated and in this room lights and fans are connected with other room's switch board and is not being used currently due to its bad condition.</t>
  </si>
  <si>
    <t>This room is not in use and it's condition is also very bad,needs major repairing for the walls and floors.</t>
  </si>
  <si>
    <t>This block is used for teaching purpose for both middle and primary school and block condition is not good at all.</t>
  </si>
  <si>
    <t>Used for official  work</t>
  </si>
  <si>
    <t xml:space="preserve">Rooms weren't open as the key belonged to some official office which was not available at the moment </t>
  </si>
  <si>
    <t xml:space="preserve">Lockers were available </t>
  </si>
  <si>
    <t xml:space="preserve">Room is used as the Rangoli room </t>
  </si>
  <si>
    <t xml:space="preserve">Not used for teaching as many insects and snacks appear </t>
  </si>
  <si>
    <t xml:space="preserve">Section wise boy and girl are unknown </t>
  </si>
  <si>
    <t xml:space="preserve">Section wise distribution is unknown </t>
  </si>
  <si>
    <t xml:space="preserve">Block used as anganbadi </t>
  </si>
  <si>
    <t xml:space="preserve">Room is used as playing area </t>
  </si>
  <si>
    <t xml:space="preserve">One Indian seat is available </t>
  </si>
  <si>
    <t xml:space="preserve">Corridor is used as kitchen </t>
  </si>
  <si>
    <t>update</t>
  </si>
  <si>
    <t>5C</t>
  </si>
  <si>
    <t xml:space="preserve">All thing's are damaged </t>
  </si>
  <si>
    <t>One Indian seat with tap</t>
  </si>
  <si>
    <t xml:space="preserve">Boy's washroom </t>
  </si>
  <si>
    <t>GOVT MIDDLE SCHOOL BHATHAGAON</t>
  </si>
  <si>
    <t>This block is used by both primary and secondary school.</t>
  </si>
  <si>
    <t>Rangoli room</t>
  </si>
  <si>
    <t xml:space="preserve">Floor is uneven </t>
  </si>
  <si>
    <t>8C</t>
  </si>
  <si>
    <t xml:space="preserve">Major repairs required </t>
  </si>
  <si>
    <t>Dual desk for students is required and needs repairing for walls and floor.</t>
  </si>
  <si>
    <t>One switch which is connected to all</t>
  </si>
  <si>
    <t>This block is constructed for HM's Room and currently it's not in use.</t>
  </si>
  <si>
    <t>GOVT NEW PRIMARY SCHOOL BASTIPARA BHATHAGAO (SSA)</t>
  </si>
  <si>
    <t>Classes are combined ( class 1-5 )</t>
  </si>
  <si>
    <t>Classes are combined (1-3)
Class 1  boys=6 ,  girls=5
Class 2 boys=2. ,  girls=2
Class 3 boys =10, girls =7</t>
  </si>
  <si>
    <t>It is a classroom but used for storeroom due to renovation of school.</t>
  </si>
  <si>
    <t xml:space="preserve">Used as store </t>
  </si>
  <si>
    <t xml:space="preserve">Room needs renovation. </t>
  </si>
  <si>
    <t>It is a HM room but used for storeroom due to renovation of school.</t>
  </si>
  <si>
    <t xml:space="preserve">HM room now used as store room </t>
  </si>
  <si>
    <t xml:space="preserve">HM room is used as store room due to renovation of school </t>
  </si>
  <si>
    <t>SWAMI AATMANAND ENGLISH MEDIUM UTKRISHT SCHOOL NAGAR MATA BINNI BAI SONKAR BHATHAGAON</t>
  </si>
  <si>
    <t xml:space="preserve">Newly made building </t>
  </si>
  <si>
    <t>Classes currently not running here</t>
  </si>
  <si>
    <t>There is one attached toilet and kitchen for staff.</t>
  </si>
  <si>
    <t>1 attached washroom.</t>
  </si>
  <si>
    <t>One more class of middle school is run here I'm morning shift.</t>
  </si>
  <si>
    <t>One more class of 6 is run here in morning shift with same udise.</t>
  </si>
  <si>
    <t>One more class of class 7 is run here in morning shift with same udise code.</t>
  </si>
  <si>
    <t>Class 8 is run here in morning shift with same udise code.</t>
  </si>
  <si>
    <t xml:space="preserve">It is girls washroom </t>
  </si>
  <si>
    <t xml:space="preserve">This is staff washroom. </t>
  </si>
  <si>
    <t xml:space="preserve">Two Indian and 1 western commode </t>
  </si>
  <si>
    <t xml:space="preserve">Smart TV Available </t>
  </si>
  <si>
    <t xml:space="preserve">2 Indian commode and 1 western  commode </t>
  </si>
  <si>
    <t xml:space="preserve">Also used as admin  building. </t>
  </si>
  <si>
    <t xml:space="preserve">One pad machine </t>
  </si>
  <si>
    <t xml:space="preserve">One projector available </t>
  </si>
  <si>
    <t xml:space="preserve">One cooler available </t>
  </si>
  <si>
    <t>1 TV available.  For camera access</t>
  </si>
  <si>
    <t>SHUKWARI BAZAR</t>
  </si>
  <si>
    <t>GOVT MIDDLE SCHOOL MANGAL BAZAR GUDHIYARI (B)</t>
  </si>
  <si>
    <t>The block is in L shape, the two side walls are not accessible. the school does not have meter bill so we have put dummy data for contracted and connected load for both M.S and P.S. Middle school holds there classes in the gaytri mandir block because it is in the front part of school campus and thus more safe but since the block is not part of school buildings, we have mentioned middle school classes as the earlier actual allotted classrooms as informed by HM sir.</t>
  </si>
  <si>
    <t>THE FLOOR CORRIDOR IS USED TO CONDUCT MIDDLE SCHOOL CLASSES SINCE THERE ARE MULTIPLE SCHOOLS OPERATING INN THE SAME PREMISES RIGHT NOW. PRIMARY SCHOOL GUDHIYARI A AND B, MIDDLE SCHOOL GUDHIYARI B AND MIDDLE SCHOOL STATIONN WARD. IT HAS 13 DUAL DESK METAL  WITH WOOD SURFACE. OONE GGREEN CERAMIC BOARD, 1 METAL WITH WOODEN TEACHER TABLE, 1 METAL TEACHER CHAIR, 1 SWITCH BOARD 12 MODULE, 7 ONE WAY, 1 6A SOCKET, 3 SLIM REGULATOR.</t>
  </si>
  <si>
    <t>the wall needs repair due to seepage, the door also needs to be repaired.</t>
  </si>
  <si>
    <t xml:space="preserve">The classes are actually conducted in corridor or the gaytri mandir block but since the mandir block is not part of school and the HM has asked permission from them, so we haven't considered that as middle school block and entered classroom details here. </t>
  </si>
  <si>
    <t xml:space="preserve">The room walls need repair due to seepage. the room has old furniture stored and it is not in good condition. </t>
  </si>
  <si>
    <t>THE BLOCK IS EXCLUSIVELY USED BY MIDDLE SCHOOL FOR HM AND STAFF ROOM , THE OVERHEAD TANK IS NOT FUNCTIONAL RIGHT NOW SO THEY STORE WATER FROM THE BORE AND USE IT LATER IN ENTIRE SCHOOL PREMISES</t>
  </si>
  <si>
    <t xml:space="preserve">THERE IS NO EXTRA FLOOR AVAILABLE ,THERE IS ONLY 1 ROOM </t>
  </si>
  <si>
    <t xml:space="preserve">room has a R.O. and water cooler but they are not functional right now. It is also used as staff room by the teachers of middle school mangal bazar gudhiyari B. it has 11 teacher chair, 8 metal teacher table. one black board wall paint. </t>
  </si>
  <si>
    <t xml:space="preserve">SINCE P.S HAS NO TOILET AVAILABLE RIGHT NOW ,SO THEY ARE USING THIS BLOCK </t>
  </si>
  <si>
    <t>there is no extra floor details available. There is directly one room in the block.</t>
  </si>
  <si>
    <t>The toilet room has no running water facilities, they store running water in buckets and use it later throughout the day.</t>
  </si>
  <si>
    <t>THE BLOCK HAS ONE HM/STAFF ROOM AND ONE CLASSROOM WHICH ARE USED BY GOVERMENT MIDDLE SCHOOL STATION WARD , MIDDLE SCHOOL MANGAL BAZAR GUDHIYARI B (BOTH)</t>
  </si>
  <si>
    <t xml:space="preserve">There is no extra floor details available in the block, the block directly has 2 rooms, it is used for HM room and classroom. </t>
  </si>
  <si>
    <t xml:space="preserve">it is used as HM room and staff room by govt. middle school station ward but the block is in used by middle school gudhiyari b as well. since middle school station ward has no building right now so they are operating from this premises. This room has a sub distribution board available of 4 way having each MCB rating as 20A/20A/20A/20A. </t>
  </si>
  <si>
    <t xml:space="preserve">The room is also used by primary school to conduct classes. </t>
  </si>
  <si>
    <t>GOVT PRIMARY SCHOOL MANGAL BAZAR GUDHIYARI (B)</t>
  </si>
  <si>
    <t xml:space="preserve">The block doesn't have any electricity or running water supplies and it is usually locked. The overhead tank is not in use in school premises so they store water and use it later throughout the day. They do not have electricity bill so we have updated the values for contracted and connected load as dummy values. </t>
  </si>
  <si>
    <t>No extra floor info available,  the block directly have one room.</t>
  </si>
  <si>
    <t xml:space="preserve">The room is always closed, the room is not having any electricity and running water facilities. this toilet is not used by the school right now. </t>
  </si>
  <si>
    <t xml:space="preserve">The block is used by both primary and middle school, and presently also by primary school gudhiyari A. The collapsible gate part of the block is of middle school. The block needs repair and both the side walls are inaccessible. The school premises also have an aanganbadi block and a gaytri mandir block inside the premises which is used for conducting middle school classes but is not part of school building and belongs to temple trust. </t>
  </si>
  <si>
    <t xml:space="preserve">No extra floor info available. The floor has 5 room in total out of which 2 are used by primary school and rest 3 are used by middle school. </t>
  </si>
  <si>
    <t>Wall needs repair due to seepage .</t>
  </si>
  <si>
    <t xml:space="preserve">There are three extra boards available in the room. </t>
  </si>
  <si>
    <t>The block is exclusively used by primary school. Perhaps, The value of total area is subject to inaccuracy.</t>
  </si>
  <si>
    <t>The floor has main distribution board of the school premises.</t>
  </si>
  <si>
    <t xml:space="preserve">Their are two fan available but both are not working. The switch board 2 is not functional as well. there are no lights or fans in the room </t>
  </si>
  <si>
    <t xml:space="preserve">This room is also used as staff room. There are 3 teacher table (2 complete wood,  1 metal with wood surface), 12 teacher chair (5 plastic, 7 metal upholstery), 1 cooler, 1 induction and some kitchen utensils. </t>
  </si>
  <si>
    <t>The room needs water proofing,  switch board is not safe to touch. The room is at time also used by 2nd class,  it has 21 boys and 18 girls.</t>
  </si>
  <si>
    <t xml:space="preserve">Room has a lot of storage. </t>
  </si>
  <si>
    <t xml:space="preserve">Block is used by middle school station ward and middle school Mangal Bazar Gudhiyari (b). it is actually the building of primary school and they use it to conduct classes and presently share with the schools. No braille sign facility is available but unable to deselect that option. </t>
  </si>
  <si>
    <t xml:space="preserve">There is no extra floor details available. </t>
  </si>
  <si>
    <t>The room is used by primary and middle school both. entered the class 4th details in other room because the primary school adjusts the room seating accordingly.</t>
  </si>
  <si>
    <t xml:space="preserve">It is used as HM room and staff room by govt. Middle school Station ward but the block is in used by primary school as well, since the station ward middle school has no building right now so they are operating in these premises. </t>
  </si>
  <si>
    <t>KHAMHARDIH</t>
  </si>
  <si>
    <t>GOVT PRE BUNIYADI PRIMARY SCHOOL SANKARNAGAR</t>
  </si>
  <si>
    <t>One boys washroom not functional.  Cleanliness required.</t>
  </si>
  <si>
    <t>Needs repair . And exhaust fans</t>
  </si>
  <si>
    <t xml:space="preserve">Light is there but  not functional </t>
  </si>
  <si>
    <t xml:space="preserve">This is mixed block. Braile instruments are available but teacher for that are not available </t>
  </si>
  <si>
    <t>Cctv is Required for corridor.  In corridor 2 wash basins are there 3 taps are there one Sintex tank is also present over here.</t>
  </si>
  <si>
    <t xml:space="preserve">Classroom is in well condition </t>
  </si>
  <si>
    <t>This room is being used for storing and washing utensils. Water purifier is present in this room. Wash basin is also not present over here. Some aluminum storage boxes are also stored here.</t>
  </si>
  <si>
    <t>Switch board not in room</t>
  </si>
  <si>
    <t>This room was supposed to be classroom but now used as store room.</t>
  </si>
  <si>
    <t>This room was supposed to be classroom but now used as store room</t>
  </si>
  <si>
    <t>DAGNIYA</t>
  </si>
  <si>
    <t>GOVT UMESH PADHYE PRIMARY SCHOOL DAGANIYA</t>
  </si>
  <si>
    <t xml:space="preserve">Classes not running here due to dilapidated condition. Building to be dismantled </t>
  </si>
  <si>
    <t xml:space="preserve">Floor in semi dilapidated condition </t>
  </si>
  <si>
    <t>Meter room</t>
  </si>
  <si>
    <t>Classes not running here</t>
  </si>
  <si>
    <t xml:space="preserve">Classes not running here </t>
  </si>
  <si>
    <t>Earlier was a class room</t>
  </si>
  <si>
    <t>It is a dilapidated floor.</t>
  </si>
  <si>
    <t xml:space="preserve">Printer not functional </t>
  </si>
  <si>
    <t xml:space="preserve">Window does not has grills </t>
  </si>
  <si>
    <t>Baalvadi room for kids</t>
  </si>
  <si>
    <t>GOVT HIGHER SECONDARY SCHOOL DAGANIYA</t>
  </si>
  <si>
    <t>One switch  board as sub distribution board</t>
  </si>
  <si>
    <t xml:space="preserve">Sanitary napkin dispenser machine </t>
  </si>
  <si>
    <t xml:space="preserve">This floor  is also used by Middle school. </t>
  </si>
  <si>
    <t xml:space="preserve">This room is  used by Middle school. </t>
  </si>
  <si>
    <t xml:space="preserve">This room is used by Middle school. </t>
  </si>
  <si>
    <t xml:space="preserve">This room is also used by Middle school. </t>
  </si>
  <si>
    <t xml:space="preserve">1 projector </t>
  </si>
  <si>
    <t xml:space="preserve"> Indian commodes </t>
  </si>
  <si>
    <t>GOVT MIDDLE SCHOOL MADHAV RAO SAPRE BUDHAPARA</t>
  </si>
  <si>
    <t xml:space="preserve">It's a corridor on the backside,but it's divided into parts and used as class room,has an iron gate and iron grill and the students of class 7 and 8 sits here
No of students in class 7-16 boys,1girl
No of students in class 8-18 boys and 1 girl </t>
  </si>
  <si>
    <t>AMAPARA</t>
  </si>
  <si>
    <t>GOVT PRIMARY SCHOOL BRAMAHANPARA</t>
  </si>
  <si>
    <t>The building is used for teaching. It has a toilet and HM room. The compound wall has separate wall painting. Staff is not very sure about the septic tank capacity. The total area of school is 0.08 Acr. and total area of play field is 0.015 Acr. The meter actual sr. no is - D458924. there was no main distribution box, just a sub distribution box in first floor and the electricity bill was not available.</t>
  </si>
  <si>
    <t xml:space="preserve">There is one extra bulb holder available but bulb is not there. </t>
  </si>
  <si>
    <t xml:space="preserve">The black board needs to be replaced. The entire roof needs major repair.  </t>
  </si>
  <si>
    <t xml:space="preserve">The room is also used for class 5th A. It has 2 boys and 2 girls enrolled. The ceiling needs minor repair. The room also has a traditional gravity based water filter. </t>
  </si>
  <si>
    <t xml:space="preserve">The room is used as HM room, office, and also as class room for class 1, it has 3 boys and 4 girls and class 2, it has 3 boys and 3 girls. The room is in good condition comparatively. </t>
  </si>
  <si>
    <t xml:space="preserve">The toilet is used by staff. It is in good condition but taps are not working. </t>
  </si>
  <si>
    <t xml:space="preserve">The floor is not clean, it is not used as there are very few kids in the school. The light is not functional. Floor has a ventilator as well. </t>
  </si>
  <si>
    <t xml:space="preserve">The room is at the end of stairs and not in use anymore. </t>
  </si>
  <si>
    <t>The room is not in use,it is used to store miscellaneous stuff. The light is not functional.</t>
  </si>
  <si>
    <t xml:space="preserve">The room is not inuse but was prepared with the purposeof a classroom. </t>
  </si>
  <si>
    <t xml:space="preserve">The room is built for the purpose of classroom but is not in use. </t>
  </si>
  <si>
    <t xml:space="preserve">The second block is used for toilets. The taps are not functional. </t>
  </si>
  <si>
    <t xml:space="preserve">There's no additional floor data, the block directly contains 2 toilets. The toilets tap are not functional. </t>
  </si>
  <si>
    <t xml:space="preserve">This is a common toilet for boys and girls. The toilet room has taps but are not connected to water supply right now. </t>
  </si>
  <si>
    <t xml:space="preserve">The block needs to be re-constructed as it's not in a good condition. </t>
  </si>
  <si>
    <t xml:space="preserve">There is no additional floor data available, the block directly has a toilet room which is not in a functional condition. </t>
  </si>
  <si>
    <t xml:space="preserve">The toilet is common, used by both boys and girls. It does not have running water facilities,  their is just one structure made of cement to store water </t>
  </si>
  <si>
    <t>GOVT. SAPRE MIDDLE SCHOOL AMINPARA</t>
  </si>
  <si>
    <t xml:space="preserve">This block is used for HM room and staff room. Water get logged in this block during rains as informed by HM, the block needs major repairs. </t>
  </si>
  <si>
    <t xml:space="preserve">There is no extra floor info available. </t>
  </si>
  <si>
    <t xml:space="preserve">There is one table fan and one mirror. Also there is  one attached room used as store room. </t>
  </si>
  <si>
    <t xml:space="preserve">Their are 3 green board,  8 plastic chair and some other stuffs. </t>
  </si>
  <si>
    <t>Their are 2 collapsible gate available and this block needs repair.</t>
  </si>
  <si>
    <t>There is one blackboard, 3 wooden chairs, a borewell starter, 4 switch boards ( 3 have one 1 way switch, one 16A socket and 1 have two 1 way switches) and one complaint box.</t>
  </si>
  <si>
    <t xml:space="preserve">This room has a Distribution box present inside it. </t>
  </si>
  <si>
    <t>Window condition is not good.</t>
  </si>
  <si>
    <t>This room needs repair.</t>
  </si>
  <si>
    <t>This block is used for library and mid-day meal room.</t>
  </si>
  <si>
    <t xml:space="preserve">Their are no extra floor info available. </t>
  </si>
  <si>
    <t xml:space="preserve">There is one blackboard, which is Cement with black paint. Multiple dual desks, tiles, and one cooler are stored. </t>
  </si>
  <si>
    <t>There is one black board which is wall painted and one water purifier available but not in use.</t>
  </si>
  <si>
    <t>There are 16 dual desks and 14 student chair which is metal with wooden surface. There is one water purifier which is not in use.</t>
  </si>
  <si>
    <t xml:space="preserve">These toilets are not in a good condition as informed by HM mam. </t>
  </si>
  <si>
    <t xml:space="preserve">The room needs cleaning and there are 3 taps functional. </t>
  </si>
  <si>
    <t xml:space="preserve">There are 3 taps functional. </t>
  </si>
  <si>
    <t>This toilet block is used by staff.</t>
  </si>
  <si>
    <t>There is no extra floor available.</t>
  </si>
  <si>
    <t>TIKARAPARA</t>
  </si>
  <si>
    <t>GOVT PRIMARY SCHOOL TIKRAPARA (A)</t>
  </si>
  <si>
    <t xml:space="preserve">This room is under stairs </t>
  </si>
  <si>
    <t>This class is used by middle school 6th class</t>
  </si>
  <si>
    <t xml:space="preserve">This toilet is used by high school </t>
  </si>
  <si>
    <t xml:space="preserve">This room is used by high school </t>
  </si>
  <si>
    <t>This room is used as a Sankul office</t>
  </si>
  <si>
    <t>GOVT GIRLS MIDDEL SCHOOL SARSWATI PURANI BASTI (A)</t>
  </si>
  <si>
    <t>Block Used for HSS also.</t>
  </si>
  <si>
    <t>This is staff cum computer room.</t>
  </si>
  <si>
    <t>2 leg washing points are there.</t>
  </si>
  <si>
    <t xml:space="preserve">1 leg washing points is available. one Indian and one western commode. </t>
  </si>
  <si>
    <t>GOVT NAGAR NIGAM NAVEEN SARSWATI GIRLS HSS PURANI BASTI</t>
  </si>
  <si>
    <t xml:space="preserve">Building used by both middle and high school. </t>
  </si>
  <si>
    <t xml:space="preserve">One TV and one cooler is present. </t>
  </si>
  <si>
    <t>4 wooden table, 14 chair metal+foam chair. 1 cooler, 1 gas stove, 1 wash basin.</t>
  </si>
  <si>
    <t>GOVT SARASWATI B PRIMARY GIRLS SCHOOL PURANI BASTI</t>
  </si>
  <si>
    <t>Library block 5</t>
  </si>
  <si>
    <t>No corridor available,  building directly used as a room</t>
  </si>
  <si>
    <t xml:space="preserve">1 table fan available </t>
  </si>
  <si>
    <t xml:space="preserve">This building has one more floor but not used by primary school </t>
  </si>
  <si>
    <t>PVT PRAGYA KARN BADHIR SALA</t>
  </si>
  <si>
    <t>Government Aided</t>
  </si>
  <si>
    <t>Primary school and Middle school are using same udise.</t>
  </si>
  <si>
    <t xml:space="preserve">This room is a washing area. It has washing machine and water cooler. </t>
  </si>
  <si>
    <t xml:space="preserve">This room has a refrigerator. </t>
  </si>
  <si>
    <t>This room is using by warden. It has attached kitchen and washroom.</t>
  </si>
  <si>
    <t>This room is using as a boys hostel. It has 5 bunk bed and 2 duel desk.</t>
  </si>
  <si>
    <t>This is Boys hostel room no.3. It has bunk bed 3 and 1 duel desk</t>
  </si>
  <si>
    <t>This is a electrical room.</t>
  </si>
  <si>
    <t>This room is using as a boys hostel room no.2</t>
  </si>
  <si>
    <t>This room is used as a boys hostel room no.1 it has 1 duel desk.</t>
  </si>
  <si>
    <t>Main distribution box available in this room.</t>
  </si>
  <si>
    <t>There is a half circle student table.</t>
  </si>
  <si>
    <t xml:space="preserve">This room is used by 11th and 12th class. </t>
  </si>
  <si>
    <t>There is 12 SEWING MACHINE and 5 bunk bed</t>
  </si>
  <si>
    <t>It has attached terrace.</t>
  </si>
  <si>
    <t>Non functional UPS</t>
  </si>
  <si>
    <t xml:space="preserve">This room will be use as a girls hostel </t>
  </si>
  <si>
    <t>GOVT NAGAR NIGAM HSS TIKRAPAR RAIPUR</t>
  </si>
  <si>
    <t>This seminar hall used by primary,  middle and high school</t>
  </si>
  <si>
    <t xml:space="preserve">Sanitary napkin machine available </t>
  </si>
  <si>
    <t>It is used for open students exam filling  forms</t>
  </si>
  <si>
    <t>FAFADIH</t>
  </si>
  <si>
    <t>GOVT PRIMARY SCHOOL TRIMURTI NAGAR</t>
  </si>
  <si>
    <t xml:space="preserve">Used by both the primary school and atmanand school in the same premises. The borewell in the school premises is common and the starter is present in high school thus is not mentioned in this udise another facilities section. High school has two new water coolers that are not installed yet and middle school R.O. is not functional right now. the primary school does not have a R.O. of their own. </t>
  </si>
  <si>
    <t xml:space="preserve">There is no extra ground floor in the block, it directly has 3 rooms. </t>
  </si>
  <si>
    <t xml:space="preserve">there are 8 ventilators in the room but 1 is blocked. the room has many dual desks stacked at the back. This room has the meter board and distribution box at the back for the primary school. </t>
  </si>
  <si>
    <t xml:space="preserve">the room has many dual desks stacked on top of each other at the back. </t>
  </si>
  <si>
    <t xml:space="preserve">The room is both a HM room and Staff room. it has 7 teacher table, metal with wooden surface, 13 chairs in total, 5 plastic and 8 metal upholstery and 1 mirror and board with wall paint. the wall needs repair due to seepage. The HM room also has an induction gas and kitchen utensils. </t>
  </si>
  <si>
    <t xml:space="preserve">The floor is used by both the primary school and atmanand school and has a attached bridge sort of structure connected to first floor of atmanand school/high school building. </t>
  </si>
  <si>
    <t xml:space="preserve">The door needs to be replaced, the walls need repair due to seepage. the dust bin needs to be replaced as its broken. the room has many dual desks stacked at the back. </t>
  </si>
  <si>
    <t xml:space="preserve">A lot of dual desks are stacked at the back of the room. </t>
  </si>
  <si>
    <t xml:space="preserve">The room has a lot of dal desks stacked at the end of the room. </t>
  </si>
  <si>
    <t xml:space="preserve">The block needs electricity connection. </t>
  </si>
  <si>
    <t xml:space="preserve">There is no extra floor available in the block. it directly has 2 toilet rooms. </t>
  </si>
  <si>
    <t>The toilet is girls toilet and the primary school has the keys. at all other times the room is locked.</t>
  </si>
  <si>
    <t xml:space="preserve">The room needs lights. It is also locked other than primary school timings. </t>
  </si>
  <si>
    <t xml:space="preserve">The toilets in this block are not in good condition and needs major cleaning. the unbearable smell made it very hard for the team to access the block and toilet rooms. </t>
  </si>
  <si>
    <t xml:space="preserve">the corridor has 4 urinal bowls for boys. it needs repairing and major cleaning. </t>
  </si>
  <si>
    <t xml:space="preserve">The room is very unhygenic for the team to enter and thus is not in use by the kids as well. they mostly use the other block washroom or the urinals in the corridor of the block. </t>
  </si>
  <si>
    <t xml:space="preserve">The room is very unhygenic for the team to access and thus is also not used by the kids. they use other block washroom or the urinals in the corridor of the bock. </t>
  </si>
  <si>
    <t xml:space="preserve">the block needs running water facilities and electricity facilities as well. </t>
  </si>
  <si>
    <t xml:space="preserve">The corridor has 4 urinals for boys. it has no running water facility. it also needs a basin. </t>
  </si>
  <si>
    <t xml:space="preserve">The toilet room needs running water facility and cleaning. </t>
  </si>
  <si>
    <t>GOVT E.G.S. UTKAL MIDDEL SCHOOL TRIMURTI NAGAR</t>
  </si>
  <si>
    <t xml:space="preserve">The block is used by middle school primarily and 2 rooms are used by atmanand school as well in the same premises. There is a small space below the stairs where borewell is present. Drinking water taps are available at one side and other hand wash points are available at one side wall. Starter of borewell is not present in the middle school building, it is present in HS building. The distribution board has a warning written so we didn't open the board. There are 2 overhead tanks of 2000 l each. </t>
  </si>
  <si>
    <t xml:space="preserve">The floor has 2 switch boards. 
The floor has 3 table and 5 chair, walls need repairing due to seepage. Needs 2 more fans, it has a pad dispenser in the corridor, the floor has meter and distribution box, the DB has a warning written so we didn't open the box. Additional 2 mcbs present outside the box are mentioned in the another facilities detail. </t>
  </si>
  <si>
    <t>Room has 1 mirror, it is primarily used by atmanand school in the same premises, it has 8 carom board stored, it is also used for kitchen purpose, it has an induction and kitchen utensils in one side. It has a MCB attached on the second switch board.</t>
  </si>
  <si>
    <t xml:space="preserve">The room has 8 teacher table metal with wooden surface and 13 teacher chair metal with upholstery. It is used both as staff room and HM room by middle school. It has first aid box available. It has one mirror. It also has 2 fire extinguisher AFFF type but expired. </t>
  </si>
  <si>
    <t xml:space="preserve">The room has attached washroom of 2.934 H, 1.367 B, 2.147 L, 1 basin functional, 1 tap functional, 1 Indian seat, 1 western seat, flush not working, floor is good has tiles, no window, 1 ventilator 0.4h/0.3l,  wall have full tiles. Door is of plastic (1.744h/0.796l), needs repaint. The room is used as sankool for storing multiple schools books and stuffs and is distributed from there </t>
  </si>
  <si>
    <t xml:space="preserve">Room needs lights, it has a pad dispenser outside, it has one tap that is functional. It is girls toilet, mostly used by staff. </t>
  </si>
  <si>
    <t xml:space="preserve">The commode is western. This is boys toilet mostly used by staff members. It has 1 tap functional, 1 jet functional and the flush is not working. It has towel hanger as well. </t>
  </si>
  <si>
    <t>The room has an R.O. and water cooler which are not functional right now and few miscellaneous furniture not in workable condition are stored.</t>
  </si>
  <si>
    <t>It has an overhead tank stored on the floor of 500 l. It also has a pump. The room is usually locked because it has the tank. It is small room under the stairs.</t>
  </si>
  <si>
    <t xml:space="preserve">The room keys are not present with anybody in the school premises, we couldn't access the room even after multiple tries. The middle school and high school informed us that the room is used by primary school to store dresses and the primary school HM informed us that she doesn't have the keys so the team couldn't access the room. It is a small room with entry from outside, it is beside the staff room and stair room </t>
  </si>
  <si>
    <t xml:space="preserve">The first floor has separate block structure made at one side on the corridor. It has 2 toilet rooms, thus making total rooms on the floor as 5. The floor has 3 classrooms and 2 toilet rooms. This subdistribution board is present inside room 3. </t>
  </si>
  <si>
    <t xml:space="preserve">The room has few extra dual desk table stored at the end. room has a loft structure that store few extra desks. </t>
  </si>
  <si>
    <t xml:space="preserve">The room has a loft structure used to store few extra dual desks. </t>
  </si>
  <si>
    <t xml:space="preserve">The dust bin needs to be replaced as it's not in good condition. The room hasa loft structure used to store spare desks. Regulator on switch board 1 needs to be replaced. This room has the sub distribution board. </t>
  </si>
  <si>
    <t xml:space="preserve">The ventilator needs grills, it is girls toilet. It needs electricity. </t>
  </si>
  <si>
    <t>The room needs electricity and ventilator needs grills. It is a girls toilet but usually used as common toilet.</t>
  </si>
  <si>
    <t xml:space="preserve">The block is not in a very good condition. It is used by middle school primarily. It has 6 toilet rooms </t>
  </si>
  <si>
    <t xml:space="preserve">The floor has one napkin inlet box and needs major repair. The room has a switch board for inlet box of 3 module, 1 one way switch and 1 16A socket. </t>
  </si>
  <si>
    <t xml:space="preserve">Teh toilet needs cleaning </t>
  </si>
  <si>
    <t xml:space="preserve">The toilet needs repair and cleaning. </t>
  </si>
  <si>
    <t xml:space="preserve">The toilet needs repair and flooring needs repair and cleaning. </t>
  </si>
  <si>
    <t xml:space="preserve">The toilet needs repair, cleaning and running water facilities </t>
  </si>
  <si>
    <t xml:space="preserve">Needs major repairs and cleaning, tiles needs to be replaced for half the floor. </t>
  </si>
  <si>
    <t xml:space="preserve">The toilet is in comparatively good condition and bigger than other 4. Needs cleaning and one tap inside needs to be replaced. </t>
  </si>
  <si>
    <t>SWAMI ATMANAND UTKRISHTH ENGLISH MEDIUM SCHOOL TRIMURTI NAGAR</t>
  </si>
  <si>
    <t xml:space="preserve">The block is the main block of this school. The school uses P.S. and M.S. G+1 building as well but this is the only block exclusive to HS , and the HM informed us that they mention only this block as their main building in udise as well. </t>
  </si>
  <si>
    <t xml:space="preserve">floor has 2 almira and many dual desks stacked on top of one another. </t>
  </si>
  <si>
    <t xml:space="preserve">The HM room has attached washroom having dimensions 2.22 m length, 3.191 m height, 1.190 m width. the room has soap dispenser and a tap and exhasut fan. bathroom has pvc door. HM room aslo has a green board and sofa for sitting. it has many new metal upholstery chair and stools stacked at one corner. </t>
  </si>
  <si>
    <t xml:space="preserve">room has an opening to room 3 which has a different door. there is no door in between. the room has one cooler. </t>
  </si>
  <si>
    <t xml:space="preserve">room has fire extinguishers but they are expired, it has 1 table fan, 6 rrectangle tables metal with wooden surface, one induction available for kitchen purpose. the room has borewell starter for entire school premises as well. it has opening from room 2 as well. </t>
  </si>
  <si>
    <t xml:space="preserve">the room has a attached area built as a kitchen but not used as one presently, it is mostly used as a storage, room also has a mirror. the attached kitchen kind area has dimensions 2 m length, 1.17 m width, 3.14 m height. it also has one exhaust. </t>
  </si>
  <si>
    <t xml:space="preserve">the room has 4 urinals and 2 basin and then has 2 doors for two separate toilet area, one has western seat and other has indian seat. the doors are pvc for theese separate areas of the dimension 0.694 m length, 3.178 m height. there is one pad dispenser and disposal unit outside the washroom gate. </t>
  </si>
  <si>
    <t xml:space="preserve">this is a small space below the stairs separated by a door used to store miscellaneous stuff. </t>
  </si>
  <si>
    <t xml:space="preserve">the room has 4 urinal and 2 separate doors for commode area. it has one indian commode and one western commode. the 2 inside doors are of plastic. it has dimensions 2.167 m height and 0.663 m length. the room has 3 exhaust available as well. </t>
  </si>
  <si>
    <t xml:space="preserve">the floor has many desks stacked on top of one another. it has a balcony present attached with first floor having a collapsible gate separating the balcony and corridor. </t>
  </si>
  <si>
    <t xml:space="preserve">room is in good condition. </t>
  </si>
  <si>
    <t xml:space="preserve">the room is in good condition. </t>
  </si>
  <si>
    <t xml:space="preserve">The block is used by both the Utkrisht vidyalay and primary school trimurti nagar but mainly belongs to the primary school. Utkrisht vidyalay is using this block just to conduct primary school classes. </t>
  </si>
  <si>
    <t xml:space="preserve">There is no extra ground floor details available in the block, it directly  has 3 rooms but one is HM room that is used by primary school trimurti nagar and not by atmanand school so not mentioned in this udise. </t>
  </si>
  <si>
    <t>there are 8 ventilators in the room but 1 is blocked. the room has many dual desks stacked at back. the room has main meter and distribution box at the back for the primary school trimurti nagar.</t>
  </si>
  <si>
    <t xml:space="preserve">The floor is used by both the primary school and atmanand school. It has an attached bridge like structure that is connected to the main atmanand building's first floor. </t>
  </si>
  <si>
    <t>the door needs to be replaced the walls need repair due to seepage. the dust bin needs to be replaced as its broken. the room has many dual desks stacked at the back.</t>
  </si>
  <si>
    <t xml:space="preserve">a lot of dual desks are stacked at the back of the room </t>
  </si>
  <si>
    <t xml:space="preserve">the room has a lot of dual desks stacked at the back </t>
  </si>
  <si>
    <t xml:space="preserve">There are 2 overhead tanks of 2000l each. the block is used by both the middle school trimurti nagar and atmanand school. atmanand school uses one room in ground floor and rest 3 rooms in first floor for conducting middle school classes so only those respective details are entered in this udise code. </t>
  </si>
  <si>
    <t>the floor in total has 8 rooms, 3 at the outside and 5 inside the corridor area, out of these  rooms atmanad school uses only 1 staff  room for middle school teachers.. rest all room details are entered in govt MS Trimurti nagar udise code</t>
  </si>
  <si>
    <t xml:space="preserve">room has 1 mirror. it has 8 carrom board stored. it has an induction and kitchen utensils in one side. </t>
  </si>
  <si>
    <t>the floor has 5 rooms, 2 are toilet rooms aree 3 are classrooms. it is used by both M.S. Trimurti Nagar and atmanand school. this sub DB is present inside room 3.</t>
  </si>
  <si>
    <t xml:space="preserve">The room has a few extra dual desks stored at the end. room has a loft structure that store few extra dual desks. </t>
  </si>
  <si>
    <t xml:space="preserve">the room has a loft structure used to store few extra dual desks. </t>
  </si>
  <si>
    <t xml:space="preserve">the room has a loft structure used to store spare desks. it has a sub-distribution board. </t>
  </si>
  <si>
    <t xml:space="preserve">the ventilator needs grills. it is girls toilet. it needs electricity. </t>
  </si>
  <si>
    <t xml:space="preserve">The ventilator needs grills. it is girls toilet but used as a common toilet as well. it needs electricity. </t>
  </si>
  <si>
    <t>GOVT MIDDLE SCHOOL PURENA</t>
  </si>
  <si>
    <t xml:space="preserve">With this room both kitchen room and staff room is attached </t>
  </si>
  <si>
    <t xml:space="preserve">In this room half of the furniture belongs to high school and half belongs to middle school. 
6 tables wood with metal
10 visitors chair </t>
  </si>
  <si>
    <t>This block is used for boys washroom but it's condition is very bad and it's very dirty also.</t>
  </si>
  <si>
    <t>The room is very bad condition and it is not in use</t>
  </si>
  <si>
    <t xml:space="preserve">The room is in bad condition and need major repairs.
</t>
  </si>
  <si>
    <t xml:space="preserve">This Is not the floor it's the stage used for prayers and it's attached with the block so we have taken it as the floor </t>
  </si>
  <si>
    <t>The ceiling is in very bad condition and there is seepage in the walls and it's very risky the ceiling can fall anytime.</t>
  </si>
  <si>
    <t>The Cieling is very bad condition needs major repair and it cam fall anytime and walls have seepage.</t>
  </si>
  <si>
    <t>The ceiling is in very bad condition and it may fall anytime and the walls also have seepage.</t>
  </si>
  <si>
    <t>In this block one room belongs to high school.</t>
  </si>
  <si>
    <t>In this floor there are total 3 rooms out of which one room belongs to the high school office.</t>
  </si>
  <si>
    <t>This room is used as the office of sankul.</t>
  </si>
  <si>
    <t>There's no floor in G+1</t>
  </si>
  <si>
    <t>Basically this is hall but it's used as classroom as well as for various functions.</t>
  </si>
  <si>
    <t>GOVT HIGH SCHOOL PURENA</t>
  </si>
  <si>
    <t>One small attached  washroom is there in the HM room, with one commode(western),one wash basin.</t>
  </si>
  <si>
    <t xml:space="preserve">This is the stage connected with the block and we have considered it as a floor for this block </t>
  </si>
  <si>
    <t>The ceiling is in very bad condition. It may fall anytime and has seepage in the walls.</t>
  </si>
  <si>
    <t>This block has 3 rooms out of which 1 is is staff room and both is used by the middle and high school and we have entered the details of the rooms of all 3 rooms in the middle school in this we are entering the details of only staff room.</t>
  </si>
  <si>
    <t>This room is used by both middle and high school.</t>
  </si>
  <si>
    <t>This block has total of 4 room out which 3 rooms belongs to middle school and 1 block is used as office for middle school and we have entered the details of 3 rooms in the udise of middle school and we are entering the data of one room that belongs to high school.</t>
  </si>
  <si>
    <t>In this floor we have total of 3 rooms out of which 1 room is used as office of high school and other 2 rooms are used by middle school and we have entered the details in that udise</t>
  </si>
  <si>
    <t>This is a big hall currently it's used as classroom but it's also used as hall for the various functions of the school.</t>
  </si>
  <si>
    <t>This floor has 4 room out of which 3 rooms belongs to primary school and 1 room is used by both high and primary school and we have entered the details of all rooms In the udise of the primary school and in this block we're entering the details of one room only that is used by high school.</t>
  </si>
  <si>
    <t>GOVT. MIDDLE SCHOOL WRS COLONY</t>
  </si>
  <si>
    <t>The room is present in the primary block and this room is of Middle school HM's and also there one cluster room for CS which is inaccessible. 
To be more specific,the block is of primary school and there are total of 12 rooms out of which 9 rooms are of primary school,1 room is of HS,1 room is of Middle school HM's &amp; details are above mentioned,and 1 room is CS office as mentioned in the remarks</t>
  </si>
  <si>
    <t>GOVT PRIMARY SCHOOL VIDYALAY BAIRANBAZAR</t>
  </si>
  <si>
    <t>GOVT MIDDILE SCHOOL P L Y S BAIRAN BAZAR</t>
  </si>
  <si>
    <t>There is no floow the rooms are itself the main entrance of the block</t>
  </si>
  <si>
    <t>This room is also use as staff room with 10 tables kept and 12 metal with wooden surface chairs and 1 green ceramic board
Also there is an attached washroom inside hm room</t>
  </si>
  <si>
    <t>This block is used CSE sankul samanmay</t>
  </si>
  <si>
    <t>This block is used as office of ncc</t>
  </si>
  <si>
    <t>KATORA TALAB</t>
  </si>
  <si>
    <t>GOVT PRIMARY SCHOOL SANT KANWAR RAM KATORATALAB</t>
  </si>
  <si>
    <t>The main distrust box has bar fuse to it</t>
  </si>
  <si>
    <t>Classroom has students of class 1 and class 2
No. Of boys in class1 - 13
No. Of girls in class1 - 13
No. Of boys in class2 - 13
No. Of girls in class2 - 17</t>
  </si>
  <si>
    <t>Classroom has students of class 1 and class 2
No. Of boys in class 3 - 11
No. Of girls in class 3- 17
No. Of boys in class 4 - 17
No. Of girls in class 4 - 21</t>
  </si>
  <si>
    <t>GOVT MIDDLE SCHOOL SANT KANWAR RAM KATORATALAB</t>
  </si>
  <si>
    <t>This room is used for the small hospital purpose and this room is inaccessible we have taken the details from the outside.</t>
  </si>
  <si>
    <t>There is No doors in the washroom,and the washroom is open and need major repairs.</t>
  </si>
  <si>
    <t>Previously this room is used as HM's room but currently it's used as common room and here 1 pad dispenser is installed and books are stored and some kitchen equipments also</t>
  </si>
  <si>
    <t>There's small area open left and then the toilet room area starts.</t>
  </si>
  <si>
    <t xml:space="preserve">The ceiling of  this room is in very bad condition and it can fall any time.
Need major repairs </t>
  </si>
  <si>
    <t>Major repairs for ceiling and wall is required.</t>
  </si>
  <si>
    <t xml:space="preserve">This room is used as hall as well as for classroom </t>
  </si>
  <si>
    <t>This room is in very bad condition needs major repairs and there's no window also.</t>
  </si>
  <si>
    <t>This room is used by one NGO Room To Read.</t>
  </si>
  <si>
    <t>GOVT PRIMARY SCHOOL KANSHIRAM NAGAR BASTI</t>
  </si>
  <si>
    <t>GOVT GIRLS HIGHER SECONDARY SCHOOL SANT KAVER RAM KATORATALAB RAIPUR</t>
  </si>
  <si>
    <t>This classroom has one projector and one collapsible gate.</t>
  </si>
  <si>
    <t xml:space="preserve">This room has attached washroom </t>
  </si>
  <si>
    <t>It's an fashion designing lab , has a desktop with a printer , a green board and has 33 plastic chairs , a podium , 3 metal with wooden surface tables , 3 visitor's chair</t>
  </si>
  <si>
    <t>Projector also available</t>
  </si>
  <si>
    <t>Two taps are also present in this toilet.</t>
  </si>
  <si>
    <t>Sankul kendra</t>
  </si>
  <si>
    <t xml:space="preserve">9 visitors chair , 2 teachers table made of wooden and metal </t>
  </si>
  <si>
    <t>The block condition is very bad.</t>
  </si>
  <si>
    <t xml:space="preserve">This block is half dilapidated </t>
  </si>
  <si>
    <t>GOVT PRIMARY SCHOOL KOTA</t>
  </si>
  <si>
    <t>Used by UPS also.</t>
  </si>
  <si>
    <t>Used by UPS also</t>
  </si>
  <si>
    <t>This is a big room and half portion is using by sankul officer and half portion is using as a classroom.</t>
  </si>
  <si>
    <t>This room used by middle school</t>
  </si>
  <si>
    <t xml:space="preserve">This room is used by middle school </t>
  </si>
  <si>
    <t>GOVT NEW MIDDLE SCHOOL KOTA (SSA)</t>
  </si>
  <si>
    <t>Used by primary also</t>
  </si>
  <si>
    <t>This mcb is in room</t>
  </si>
  <si>
    <t>GOVT NEW PRMARY SCHOOL SUNDARNAGAR (SSA)</t>
  </si>
  <si>
    <t xml:space="preserve">The Block is used for teaching, HM room, Toilets and store room. it has a switch board of 6 module - 1 6A socket and 1 16A socket. The block is also used by HM of middle school and one classroom is also used by MS. The capacity of septic tank wasn't known and perhaps is subject to inaccuracy. the block classes are not specific in sitting terms for the primary kids since there are 37 students enrolled in total and only 2 teachers so they follow mixed sitting arrangements as required. </t>
  </si>
  <si>
    <t>The floor has one green board. it has one switch board of 12 modules, 2 regulators, 1 6A Socket and 6 one way switch. It has 6 dual desks of metal and 1 wooden table, 1 plastic chair. this corridor area is used for conducting classes for primary school as the school has only two teachers presently as informed by HM sir.</t>
  </si>
  <si>
    <t xml:space="preserve">The room is used as office, it is used to store files related to primary school and is accessible during those hours only. It needs rectangle table. the room is also occasionally used for conducting classes. class 3 has 3 boys and 4 girls </t>
  </si>
  <si>
    <t>the toilet room is used by staff of both primary and middle school. it has 1 Indian and 1 western seat, both are functional, it has 2 taps, 1 hand shower, 2 flush with running water. All in functional condition.</t>
  </si>
  <si>
    <t xml:space="preserve">the room is used for storing miscellaneous stuff and it is usually locked. primary school HM has keys. </t>
  </si>
  <si>
    <t xml:space="preserve">the room needs extra lights and few dual desks need replacement.it is also used for mixed sitting for class 2 as well, it has 3 boys and 3 girls. It is usually used by middle school for conducting classes for class 6th. </t>
  </si>
  <si>
    <t xml:space="preserve">The room is used by primary school to conduct mixed classes, it is used for class 4th sitting as well, it has 7 boys and 3 girls. </t>
  </si>
  <si>
    <t xml:space="preserve">The HM Room has 1 rectangle table, 14 plastic chairs, 2 plastic stools, 1 metal upholstered chair, it has 3 ceramic green board. it is used by HM of middle school and all staff members of both the primary and middle school in general. </t>
  </si>
  <si>
    <t>The block is  under construction and the HM informed us that it perhaps is not a school building and will be used by old age people for recreational purpose/gathering.</t>
  </si>
  <si>
    <t>there is no extra floor data available for the block, there is just directly one room which is not in use by the school and is under construction.</t>
  </si>
  <si>
    <t>the room is generally closed and is under construction, presently it has no switchboards and other facilities.</t>
  </si>
  <si>
    <t xml:space="preserve">the toilet is common for P.S. and M.S. and used by both boys and girls. The school premises needs extra toilet for students as requested by HM of primary school. It has 1 leg wash point inside. </t>
  </si>
  <si>
    <t>The floor has an extra area which has space for extra seats. it has a leg wash point.</t>
  </si>
  <si>
    <t>the room has 1 tap that is functional and 1 tap on the floor corridor area.</t>
  </si>
  <si>
    <t>The block has extra rooms and is not in use as of now as per designated purpose. it is primarily used by M.S.</t>
  </si>
  <si>
    <t xml:space="preserve">The floor needs 2 lights and 2 fans. The floor has 3 rooms marked as mid day meal room, smart room and library but aren't in use as the designated purpose. </t>
  </si>
  <si>
    <t xml:space="preserve">the room is marked as mid day meal room  but is currently used for storing miscellaneous stuff as well and kitchen utensils. it has an induction for making tea/coffee as required. </t>
  </si>
  <si>
    <t>The room is marked as library for the time being but is not used as one. it does not have required amenities for the same. Class 7th sits in this room during middle school shift.</t>
  </si>
  <si>
    <t>the room is marked as smart room but does not have any smart board facilities. it also needs lights (bulb/tubelight). class 8th sits in the classroom during middle school shift.</t>
  </si>
  <si>
    <t>SWAMI ATMANAND UTKRISHTH ENGLISH MEDIUM SCHOOL GURUNANAK CHOWK</t>
  </si>
  <si>
    <t>Main block</t>
  </si>
  <si>
    <t>1 traditional fire extinguisher for whole school .</t>
  </si>
  <si>
    <t>Attached toilet is available with 1 boys bowl urinal and 1 girls urinal.</t>
  </si>
  <si>
    <t>1 meter board is avaliable .</t>
  </si>
  <si>
    <t xml:space="preserve">In the place of dual desk there is quad desk is available. </t>
  </si>
  <si>
    <t>Floor used by middle school also</t>
  </si>
  <si>
    <t xml:space="preserve">Door needs repair </t>
  </si>
  <si>
    <t xml:space="preserve">Door broken </t>
  </si>
  <si>
    <t>Triple bench 6
Single bench 16
Dual 5</t>
  </si>
  <si>
    <t>Door needs repair</t>
  </si>
  <si>
    <t>This block is used  for library, store room and toilet also.</t>
  </si>
  <si>
    <t>No corridor available, building directly used as a room.</t>
  </si>
  <si>
    <t>Guard room block</t>
  </si>
  <si>
    <t xml:space="preserve">Block directly used as a room . No corridors </t>
  </si>
  <si>
    <t>CHOUBEY COLONY</t>
  </si>
  <si>
    <t>SWAMI ATMANAND UTKRISHTH HINDI MEDIUM SCHOOL MAYARAM SURJAN CHOUBEY COLONY</t>
  </si>
  <si>
    <t>The toilet block is behind the stage and few doors are broken and few rooms are locked and not in use</t>
  </si>
  <si>
    <t>There's no extra floor data available. There are directly 12 rooms.</t>
  </si>
  <si>
    <t xml:space="preserve">Room 1 is in good condition but floor needs repair. </t>
  </si>
  <si>
    <t xml:space="preserve">The room is girls toilet in good condition </t>
  </si>
  <si>
    <t>Good condition girls toilet</t>
  </si>
  <si>
    <t xml:space="preserve">Indian girls toilet good condition </t>
  </si>
  <si>
    <t xml:space="preserve">Girls western toilet, good condition </t>
  </si>
  <si>
    <t xml:space="preserve">Door needs to be replaced </t>
  </si>
  <si>
    <t>Indian boys toilet</t>
  </si>
  <si>
    <t xml:space="preserve">Indian boys toilet </t>
  </si>
  <si>
    <t xml:space="preserve">The toilet has both western toilet and and boys urinal. </t>
  </si>
  <si>
    <t xml:space="preserve">Indian boys, not in use anymore </t>
  </si>
  <si>
    <t xml:space="preserve">Boys toilet in good condition </t>
  </si>
  <si>
    <t xml:space="preserve">The stage in front has a water tank that is not in use. </t>
  </si>
  <si>
    <t xml:space="preserve">Floor has 2 R.O. The other two switch boards are extensions from the mentioned switch boards. </t>
  </si>
  <si>
    <t xml:space="preserve">It has one exhaust and many miscellaneous stuff stored in the room. Attached kitchen has induction and lpg gas cylinder as well and one basin and one R.O. as well. </t>
  </si>
  <si>
    <t xml:space="preserve">The room is in good condition. It has 1 rectangle table and 4 tea table. It has sofa for sitting and 7 metal upholstery chair. </t>
  </si>
  <si>
    <t xml:space="preserve">The office has pad dispenser and one canon printer not working. It hasone cooler and one exhaust fan </t>
  </si>
  <si>
    <t xml:space="preserve">The room has metal desk for storage. Two ventilator are closed. It has cooler and it is actually exam control room. The room has 2 extension boards from the above mentioned switch boards </t>
  </si>
  <si>
    <t xml:space="preserve">It has one cooler. It had 4 rectangle table and 5 desk. It has 11 chair, 1 plastic, 2 wooden rest metal upholstery </t>
  </si>
  <si>
    <t xml:space="preserve">The room is not used for specific class. It has mic stand and speaker stored in the room. it is used by 12th maths occassionally. </t>
  </si>
  <si>
    <t xml:space="preserve">Class 12th maths and Bio 
</t>
  </si>
  <si>
    <t>12th ARTs</t>
  </si>
  <si>
    <t>9D</t>
  </si>
  <si>
    <t xml:space="preserve">Exhaust fan is available </t>
  </si>
  <si>
    <t xml:space="preserve">1 exhaust </t>
  </si>
  <si>
    <t>1Exhaust fan
1pad incenator 
6PVC doors</t>
  </si>
  <si>
    <t>Floor has 2 overhead tank
Half floor is granite half Cement 
Floor has 1 exit of ramp. the other switch board is an extension from the existing board. 
Has an RO and water cooler</t>
  </si>
  <si>
    <t xml:space="preserve">It's a long classroom has many double desk stored 
And a green board is stored </t>
  </si>
  <si>
    <t xml:space="preserve">The room hasone sub distribution board having ratings as 16/6/6/6/6/6 and one incoming mcb as 32A D.P. </t>
  </si>
  <si>
    <t xml:space="preserve">It is science club room. It is used to store models. It has sliding door and one more door inside That opens in a different room. </t>
  </si>
  <si>
    <t>9E</t>
  </si>
  <si>
    <t xml:space="preserve">It has 6 dual desks metal and tables used to store laboratory stuff. It has a green board ceramic </t>
  </si>
  <si>
    <t>The toilet room has pvc gate. It has one exhaust fan. One basin outside toilet door in the store room</t>
  </si>
  <si>
    <t>The room has 2 rectangle table and 3 chairs. It has many tablesto store student made science models.</t>
  </si>
  <si>
    <t xml:space="preserve">The block is old and needs repair and needs re painting. </t>
  </si>
  <si>
    <t xml:space="preserve">The floor has handrail all over. wall needs major repaint.there are 3 R.O.kept in the floor, it has one treadmill that is not in working condition, it was donated. </t>
  </si>
  <si>
    <t xml:space="preserve">They have 7 tennis racke, 6 soft tennis racket, 10 badminton racket. It has chest fly machine, sit up machine and cycling machine which are donated. 5 shuttles. </t>
  </si>
  <si>
    <t xml:space="preserve">The room is below the stairs, it needs repairs. Flush is working, tap is working </t>
  </si>
  <si>
    <t xml:space="preserve">The room needs repairs. </t>
  </si>
  <si>
    <t>Room needs minor repairs in wall</t>
  </si>
  <si>
    <t xml:space="preserve">The room wall needs minor repairs. </t>
  </si>
  <si>
    <t>8D</t>
  </si>
  <si>
    <t xml:space="preserve">The room. Is in good condition </t>
  </si>
  <si>
    <t xml:space="preserve">The room needs repair in walls </t>
  </si>
  <si>
    <t>It hasone hand wash basin in the room. 10 metal upholstery chairs, 1 wooden chair, 2 rectangle table complete wood and has 1 mirror as well.</t>
  </si>
  <si>
    <t xml:space="preserve">Room has 3 rectangle table wooden, 15 chairs, 4 metal upholstery, 1 wooden, 10 plastic. It has one induction gas, it has one basin. </t>
  </si>
  <si>
    <t xml:space="preserve">The room has one loft structure used to store kitchen utensils </t>
  </si>
  <si>
    <t>It is girls toilet. The light has switch from outside. It is a MCB of 25A</t>
  </si>
  <si>
    <t xml:space="preserve">The floor has one water cooler and R.O. and two almira metal </t>
  </si>
  <si>
    <t xml:space="preserve">This room is used by NGO promoting girls education. All the drawing, display board, almira of the NGO and not school </t>
  </si>
  <si>
    <t xml:space="preserve">The floor needs major repairs. </t>
  </si>
  <si>
    <t xml:space="preserve">Floor needs repairs. </t>
  </si>
  <si>
    <t>7C</t>
  </si>
  <si>
    <t xml:space="preserve">Good condition majorly </t>
  </si>
  <si>
    <t xml:space="preserve">It has a black board behind green board. The 2 ventilator are closed </t>
  </si>
  <si>
    <t xml:space="preserve">The room has 3 rectangle table and 1metal upholstery chair. It has one mcb of 32A. </t>
  </si>
  <si>
    <t>The room has one more plastic chair.</t>
  </si>
  <si>
    <t xml:space="preserve">This is health care laboratory.  It has 2 rectangle table and 1 metal upholstery  chair and 20 metal chair and 4 plastic chair. It has one desktop, one printer, one workstation wood. </t>
  </si>
  <si>
    <t>Room has 2 speakers.</t>
  </si>
  <si>
    <t xml:space="preserve">THERE IS TWO GREEN BOARDS ,ROOM IS USED FOR LIBRARY  PURPOSE </t>
  </si>
  <si>
    <t>Auditorium</t>
  </si>
  <si>
    <t xml:space="preserve">The block has 6 flood lights available. it has 2 entrances, the block has 1 RO and water cooler, it has 3 outlets. there is one switch board of 6 module, 2 one way switch and 1 6A socket and 1 16A socket. It has 3 led tube in outside as well. </t>
  </si>
  <si>
    <t xml:space="preserve">floor has 500ll tank, server is available, there are 2 collapsible gate available, iron grill have sliding window type, the floor has half granite and half tiles. </t>
  </si>
  <si>
    <t xml:space="preserve">The room is actually a green room. There is one sofa in the room, and the fan is a little bent. </t>
  </si>
  <si>
    <t xml:space="preserve">The room has one attached washroom which has one wash basin, one mirror, one exhaust fan, one indian commode, flush available, one tap functional. </t>
  </si>
  <si>
    <t xml:space="preserve">The room has one mirror, one exhaust fan, 2 taps. one commode is indian and one is western. </t>
  </si>
  <si>
    <t xml:space="preserve">One commode is indian and one is western, The room has one mirror, one exhaust fan and 2 taps. </t>
  </si>
  <si>
    <t xml:space="preserve">The room has one wooden sofa, 2 chair - metal upholstery, one tea table kind of furniture and sound system devices. </t>
  </si>
  <si>
    <t xml:space="preserve">There is one chair metal upholstery. The room has attached washroom, which have one wash basin, one mirror, one exhaust fan, one western commode, flush available, one tap functional, one led tube and one podium, complete wood. </t>
  </si>
  <si>
    <t xml:space="preserve">The stage is of cement type. There are actually 335 student chairs cushioned, the ones found in the auditorium. </t>
  </si>
  <si>
    <t xml:space="preserve">floor having one balcony with collapsible gates, there is one switch board in stairs having 2 module 1 one way and 2 led tube. </t>
  </si>
  <si>
    <t xml:space="preserve">the room has one indian commode and one western commode. the room has one mirror, one exhaust fan, two taps. </t>
  </si>
  <si>
    <t xml:space="preserve">The commode is one indian and one western. the room has one mirror, one exhaust fan and two taps. </t>
  </si>
  <si>
    <t xml:space="preserve">the room is more of a green room. </t>
  </si>
  <si>
    <t>the block is used a guard room. there is one CFC light in the block wall.</t>
  </si>
  <si>
    <t xml:space="preserve">there is no extra floor info available. there is directly one room in the block. </t>
  </si>
  <si>
    <t xml:space="preserve">There are multiple home appliances. </t>
  </si>
  <si>
    <t xml:space="preserve">It is actually a CWSN toilet but it is used by guards for toilet purpose as of now. </t>
  </si>
  <si>
    <t xml:space="preserve">There is no extra floor info available. There is one room directly in the block. </t>
  </si>
  <si>
    <t xml:space="preserve">The toilet is a cwsn toilet but it is used by guards now, it has one Indian commode and one western commode common for boys and girls. </t>
  </si>
  <si>
    <t xml:space="preserve">The block condition is not good. It needs repairs. </t>
  </si>
  <si>
    <t xml:space="preserve">There is one water cooler with a purifier on the floor. there is toilet, office and classrooms in the floor. </t>
  </si>
  <si>
    <t xml:space="preserve">the office has 2 lpg gas cylinders as well. </t>
  </si>
  <si>
    <t xml:space="preserve">Room has 1 green board and 2 extra green boards stored. it has one table fan. it is a common room for conducting special classes. </t>
  </si>
  <si>
    <t xml:space="preserve">room has ramp to enter. it has one more green board available. it is used to conduct classes for both class 5th A and class 5th B. 5th A has 12 boys, 19 girls and 5th B has 12 boys and 22 girls. </t>
  </si>
  <si>
    <t xml:space="preserve">The room is used by both class 4th A and class 4th B. class 4th A has 17 boys and 22 girls and class 4th B has 19 boys and 19 girls. it has 2 green boards in total. it has a ramp available to enter. </t>
  </si>
  <si>
    <t xml:space="preserve">it has one extra green board. </t>
  </si>
  <si>
    <t>The room is used to conduct classes of both class 1st and class 2nd combined, class 1st has 18 boys and 13 girls and class 2nd has 22 boys and 33 girls. as informed by teachers of P.S. there are no fixed marked classes except for classes 4th and 5th.</t>
  </si>
  <si>
    <t>The room has 2 commodes one indian and one western.</t>
  </si>
  <si>
    <t xml:space="preserve">The building condition is good. there are 2 entrance with collapsible gate. </t>
  </si>
  <si>
    <t xml:space="preserve">There is no extra floor data available. This sub distribution board is present inside the classroom of the floor and the corresponding switch boards are present inside that room details. </t>
  </si>
  <si>
    <t xml:space="preserve">There is one cooler, one desktop that is just the monitor kept there, the room has one sub DB and fuse.. </t>
  </si>
  <si>
    <t xml:space="preserve">There is no extra floor info available </t>
  </si>
  <si>
    <t xml:space="preserve">this room needs  cleaning, we considered iron grills as window. The room is entirely empty and has no specific purpose. </t>
  </si>
  <si>
    <t>Lab</t>
  </si>
  <si>
    <t xml:space="preserve">This block is used for lab purposes. </t>
  </si>
  <si>
    <t xml:space="preserve">The room has three more rectangle tables metal with wooden surface. it has a counter top of the dimensions 11.5 m length, 0.7m width, 1 m height. There is one basin and multiple equipments for lab purpose. the room has a green board as well. </t>
  </si>
  <si>
    <t xml:space="preserve">the room has a countertop of the dimensions 4 m length, 1.0 m width and 0.9 m height. the room also has a green board. </t>
  </si>
  <si>
    <t>This block is used for sankool.</t>
  </si>
  <si>
    <t xml:space="preserve">There is no extra floor info available. block directly has 2 rooms. </t>
  </si>
  <si>
    <t xml:space="preserve">There is one sub distribution board having 2 mcb rated as 32A and 32A each </t>
  </si>
  <si>
    <t xml:space="preserve">There are 2 metal traditional boxes (paeti). </t>
  </si>
  <si>
    <t xml:space="preserve">This block is used by primary school as library. </t>
  </si>
  <si>
    <t xml:space="preserve">There is one mirror available. </t>
  </si>
  <si>
    <t xml:space="preserve">This room needs major cleaning. </t>
  </si>
  <si>
    <t xml:space="preserve">This room was locked. it is used as primary school library. it couldn't be accessed by the team during visit so we have put approx values for measurement and dummy values for other fields. </t>
  </si>
  <si>
    <t xml:space="preserve">It is a small toilet block of one room. </t>
  </si>
  <si>
    <t xml:space="preserve">there is no extra floor info available. block directly has one room. There is no switch board and no sub DB in the block. </t>
  </si>
  <si>
    <t xml:space="preserve">This room has girls and boys urinal in the same place. this block needs major cleaning and there are 5 taps in front of the block. </t>
  </si>
  <si>
    <t>GOVT NEW MIDDILE SCHOOL ASWANI NAGAR (SSA)</t>
  </si>
  <si>
    <t xml:space="preserve">The block is used for teaching, HM room, toilets and store room. It has a switch board of 6 module, 1 6A socket and 1 16A socket. There are no braille signs but unable to deselect it. </t>
  </si>
  <si>
    <t>The floor has one green board. It has one switch board of 12 modules, 2 regulators, 1 6A socket and 6 1 way switch. It has 6 dual desks of metal and 1 wooden table, 1 plastic chair.</t>
  </si>
  <si>
    <t xml:space="preserve">The room is used as office and is generally locked. It is used to store primary school files generally and is sometimes used to conduct primary school classes. </t>
  </si>
  <si>
    <t>The room is used for storing miscellaneous stuff and it is usually locked. Primary school HM has keys.</t>
  </si>
  <si>
    <t xml:space="preserve">The room is used by primary school for conducting classes. </t>
  </si>
  <si>
    <t xml:space="preserve">The room needs extra lights and few dual desks needs replacement. </t>
  </si>
  <si>
    <t>The toilet room is used by staff of both primary and middle school, it has 1 Indian and 1 western seat, both are functional, it has 2 taps, 1 hand shower, 2 flush with running water. All in functional condition.</t>
  </si>
  <si>
    <t xml:space="preserve">The HM room has 1 rectangle table, 14 plastic chairs, 2 plastic stools, 1 metal upholstery chair, it has 3 ceramic green board. </t>
  </si>
  <si>
    <t xml:space="preserve">The block is not in use right now, it can be used as store or guard room since it is very small of only one room. </t>
  </si>
  <si>
    <t xml:space="preserve">There is not floor in the block,there is just 1 room directly. It has a opening but has no doors and windows. </t>
  </si>
  <si>
    <t xml:space="preserve">There is just one small room that dies not have any facilities, it can be used as store room or guard room if ever required. It does not have any door and ventilator grills need to be installed. </t>
  </si>
  <si>
    <t xml:space="preserve">The block is under construction and the HM informed us that it perhaps is not a school building and will be used by old age people for recreational purpose/gathering. </t>
  </si>
  <si>
    <t xml:space="preserve">There is not extra floor in the block, there is just directly one room which is not in use by the school and is under construction. </t>
  </si>
  <si>
    <t>The room is generally closed and is under construction, presently it has no switch boards and other facilities.</t>
  </si>
  <si>
    <t xml:space="preserve">The toilet is used by students of both primary and middle school. It is common for both boys and girls. The school premises needs extra toilets for students. It has 1 leg wash point inside.  </t>
  </si>
  <si>
    <t>The floor has an extra area which has space for extra seats. It has a leg wash point.</t>
  </si>
  <si>
    <t xml:space="preserve">The room has 1 tap that is functional and 1 tap on the floor. </t>
  </si>
  <si>
    <t xml:space="preserve">The block is used for teaching. They have marked it as library and smart room but it does not have that facilities. </t>
  </si>
  <si>
    <t xml:space="preserve">The room is marked as mid day meal room but is currently used for storing miscellaneous stuff and primarily kitchen utensils. It has an induction for making tea and coffee as required. </t>
  </si>
  <si>
    <t xml:space="preserve">The room is marked as library for the time being but is not used as one. It does not have required amenities for the same. </t>
  </si>
  <si>
    <t>The room is marked as smart room but does not have any smart board facilities. It also needs lights (bulb/tubelight).</t>
  </si>
  <si>
    <t>GOVT NEW PRIMARY SCHOOL PARAS NAGAR</t>
  </si>
  <si>
    <t>This block is used and accessed by primary school only</t>
  </si>
  <si>
    <t xml:space="preserve">This floor has two collapsible gate for entrance </t>
  </si>
  <si>
    <t>This hm room
Is also used as staff room with 10 chairs
Few benches stores
3 teacher tables made of metal with wooden top</t>
  </si>
  <si>
    <t>There is a small wooden covered CWSM washroom made for a particular teacher inside this room</t>
  </si>
  <si>
    <t>This room is present in the block but inaccessible &amp; not used by the primary school and is locked , only middle school has the access.</t>
  </si>
  <si>
    <t>Class 1 also have there classes here 
With 2 boys and 2 girls in the class 1</t>
  </si>
  <si>
    <t xml:space="preserve">This room is not used and accessed by primary school but comes under this block 
As both udise use this block
</t>
  </si>
  <si>
    <t xml:space="preserve">This room is present in the particular block but not used and accessed by primary school </t>
  </si>
  <si>
    <t xml:space="preserve">This room has no room no roof and the roof is made with metal sheets 
Also has 3 boys urinals
</t>
  </si>
  <si>
    <t xml:space="preserve">Block is used and aangadbadi and hamar clinic </t>
  </si>
  <si>
    <t xml:space="preserve">This room is present in the left side from entrance </t>
  </si>
  <si>
    <t xml:space="preserve">The condition on this room is unstable and needs major repairs in the ceiling, walls and the purpose is meant for anganbadi but they have rented some other place for students because of the worst conditions of room
Right now the is used by the hamar clinic </t>
  </si>
  <si>
    <t>GOVT MIDDLE SCHOOL PRONNAT PARAS NAGAR (SSA)</t>
  </si>
  <si>
    <t>This room is also used as staff room</t>
  </si>
  <si>
    <t>This room is used as library by middle school</t>
  </si>
  <si>
    <t>Benches dual desks are stored in this room</t>
  </si>
  <si>
    <t>This room has no room no roof and the roof is made with metal sheets also has 3 boys urinals</t>
  </si>
  <si>
    <t>HIRAPUR</t>
  </si>
  <si>
    <t>GOVT NEW PRIMARY SCHOOL KABIRNAGAR(SSA)</t>
  </si>
  <si>
    <t xml:space="preserve">These block is a small store room where kitchen utensils or mid day meals utensils are kept and other things </t>
  </si>
  <si>
    <t xml:space="preserve">Boys toilets primary </t>
  </si>
  <si>
    <t xml:space="preserve">Boys washroom </t>
  </si>
  <si>
    <t xml:space="preserve">Girls toilets </t>
  </si>
  <si>
    <t xml:space="preserve">Girls washroom </t>
  </si>
  <si>
    <t>GOVT MIDDLE SCHOOL KABIRNAGAR(SSA)</t>
  </si>
  <si>
    <t>This room is not used by middle school and is locked
Only the primary has the access to this room</t>
  </si>
  <si>
    <t xml:space="preserve">Since this block is used by mixed udise the primary has only the access to this room
And the middle cant access this room and is locked </t>
  </si>
  <si>
    <t>The corridor also has 4 teacher tables made of metal with wooden top and 9 teacher chairs 3 made with metal wooden top and 6 of plastic 
The corridor is used as staff room</t>
  </si>
  <si>
    <t>This room also has complete steel made benches stored</t>
  </si>
  <si>
    <t>There is no floor the room is itself the main entrance of the block</t>
  </si>
  <si>
    <t>There are dual desks kept and also stored in this room</t>
  </si>
  <si>
    <t>GOVT.NEW MIDDLE SCHOOL TIKRAPARA</t>
  </si>
  <si>
    <t>Has attached washroom block to this block</t>
  </si>
  <si>
    <t>One cooler is available in this room.</t>
  </si>
  <si>
    <t>There's one room connected with this  room which is inaccessible .</t>
  </si>
  <si>
    <t>There's no floor in G+1.</t>
  </si>
  <si>
    <t>This is the guard room.</t>
  </si>
  <si>
    <t>R D TIWARI GOVT UTKRISHT ENGLISH MEDIUM SCHOOL AAMAPARA RAIPUR</t>
  </si>
  <si>
    <t xml:space="preserve">This block is used by pre primary section. </t>
  </si>
  <si>
    <t>U</t>
  </si>
  <si>
    <t>UA</t>
  </si>
  <si>
    <t xml:space="preserve">1 pad machine in girls washroom </t>
  </si>
  <si>
    <t>1 wall fan . And also NCC room</t>
  </si>
  <si>
    <t xml:space="preserve">1 attached kitchen </t>
  </si>
  <si>
    <t>1 attached washroom and store room</t>
  </si>
  <si>
    <t>1 attached washroom 1 pad dispenser 1 wash basin.</t>
  </si>
  <si>
    <t xml:space="preserve">2 coolers available </t>
  </si>
  <si>
    <t>No  corridor available building directly used as a room</t>
  </si>
  <si>
    <t xml:space="preserve">One attached kitchen </t>
  </si>
  <si>
    <t xml:space="preserve">It's not govt. Or school funded lab. They are from outside teaching students </t>
  </si>
  <si>
    <t>Corridor not available building directly used as a room</t>
  </si>
  <si>
    <t xml:space="preserve">Robotics lab . 3D printer also available </t>
  </si>
  <si>
    <t>Functional Generator UPS</t>
  </si>
  <si>
    <t>GOVT NEW PRIMARY SCHOOL ADARSHANAGAR (SSA)</t>
  </si>
  <si>
    <t xml:space="preserve">The condition of ramps aren't good
The whole building is getting subsidenced and is standing with the support of pillars(column)
There is no entrance for the school the rooms itself are the main entrance.
No facilities of toilets,drinking water and other essentials are not available. </t>
  </si>
  <si>
    <t xml:space="preserve">The room needs dual desks, needs flooring and lights.This room is used for teaching purpose from class1 -3 and for kitchen purposes as well. It has 2 boards 1green board and 1 black board.It also have a subdistribution box.
2nd class boys- 3 girls-4
3rd class boys- 2  girls-9 </t>
  </si>
  <si>
    <t>This room is used for teaching from class4-5 and apart from that it is also used for kitchen purpose as well.It needs flooring,benches and consist of blackboard as well.
5th class boys-10 girls-7</t>
  </si>
  <si>
    <t>PT GIRJA SHANKAR MISHRA UTKRISHTH ENGLISH MEDIUM SCHOOL RAIPURA</t>
  </si>
  <si>
    <t>16 Almirahs present in the floor (Metal)</t>
  </si>
  <si>
    <t>At day shift this room is used by Hindi medium 9(A).
No. Of boys-31
No. Of girls -30</t>
  </si>
  <si>
    <t>At day shift this room is used by Hindi medium 9(B).
No. Of boys-27
No. Of girls -31</t>
  </si>
  <si>
    <t>At day shift this room is used by Hindi medium 9(C).
No. Of boys-37
No. Of girls -35</t>
  </si>
  <si>
    <t>At day shift this room is used by Hindi medium 9(D).
No. Of boys-30
No. Of girls -32</t>
  </si>
  <si>
    <t>This room has an attached washroom also having
1 commode,1 wash basin.</t>
  </si>
  <si>
    <t>At day shift this room is used by Hindi medium combined 10(A)
No. Of boys-29
No. Of girls -37</t>
  </si>
  <si>
    <t>At day shift this room is used by Hindi medium 10(B).
No. Of boys-27
No. Of girls -31</t>
  </si>
  <si>
    <t>At day shift this room is used by Hindi medium 10(C).
No. Of boys-20
No. Of girls -34</t>
  </si>
  <si>
    <t>At day shift this room is used by Hindi medium 11(A).
No. Of boys-21
No. Of girls -45</t>
  </si>
  <si>
    <t>At day shift this room is used by Hindi medium 11(B).
No. Of boys-24
No. Of girls -29</t>
  </si>
  <si>
    <t xml:space="preserve">Switch board needs to be replaced.  </t>
  </si>
  <si>
    <t>At day shift this room is used by Hindi medium 11(C).
No. Of boys-30
No. Of girls -27</t>
  </si>
  <si>
    <t>GOVT PRIMARY SCHOOL WRS COLONY</t>
  </si>
  <si>
    <t>There are total 12 rooms,out of which 9 rooms are of primary,2 rooms are of high school, 1 room is of CS which is not accessible.</t>
  </si>
  <si>
    <t>The room is in L-shape and the room is divided into 2 parts and it's used as two classrooms.</t>
  </si>
  <si>
    <t>Roof needs repairing it's in very bad condition. And this is the half part of the L shaped room.</t>
  </si>
  <si>
    <t xml:space="preserve">Attached small kitchen </t>
  </si>
  <si>
    <t>L shaped room 1st part</t>
  </si>
  <si>
    <t>No L shaped just a normal room</t>
  </si>
  <si>
    <t>L shaped outer part</t>
  </si>
  <si>
    <t>Hand wash area is common.</t>
  </si>
  <si>
    <t>GOVT. MIDDLE SCHOOL PT.GIRJASHANKAR MISHRA RAIPURA</t>
  </si>
  <si>
    <t>This class is used by swami aatmanand school,students of class 2 sits here,no of boys-23,girls-26.</t>
  </si>
  <si>
    <t>SWAMI AATMANAND UTKRISHTH VIDYALAYA PRABANDHAN SAMITI SARONA</t>
  </si>
  <si>
    <t>In this floor one pad dispenser machine is installed and water cooler is present over here.</t>
  </si>
  <si>
    <t>This room is not being used .</t>
  </si>
  <si>
    <t>This block is divided by a room and has two different entrance,has two different floors we have entered the floor details by adding both the floors.</t>
  </si>
  <si>
    <t>This is room is the classroom but it's used as meal distribution room for students.</t>
  </si>
  <si>
    <t>This room is not in use.</t>
  </si>
  <si>
    <t>The room is inaccessible as it's a sankul office rarely opens and the sir is on leave for 10 days,we have entered the dimensions from the outside.</t>
  </si>
  <si>
    <t>Podium also here</t>
  </si>
  <si>
    <t xml:space="preserve">1 pad machine </t>
  </si>
  <si>
    <t>GUDHIYARI</t>
  </si>
  <si>
    <t>GOVT PRIMARY SCHOOLCOMUNITY HALL GUDHIYARI (S)</t>
  </si>
  <si>
    <t>This room is used by Middle school.</t>
  </si>
  <si>
    <t>GOVT MIDDLE SCHOOL TILAKNAGAR GUDIYARI</t>
  </si>
  <si>
    <t xml:space="preserve">Room is also used as kitchen </t>
  </si>
  <si>
    <t>The room has three partition as HM room, kitchen room &amp; staff room .
19 staff chairs(4plastic, 15 metal upholstery),5table(metal with wooden surface) &amp; 3 speaker .</t>
  </si>
  <si>
    <t>There's no floor</t>
  </si>
  <si>
    <t xml:space="preserve">This room doesn't comes under this udise(22110405112) HM room of primary </t>
  </si>
  <si>
    <t>GOVT PRIMARY SCHOOL KHADAN SHETRA MATHPURANA</t>
  </si>
  <si>
    <t>Block used by UPS</t>
  </si>
  <si>
    <t>No Corridor building directly used as room</t>
  </si>
  <si>
    <t>1 computer system also there</t>
  </si>
  <si>
    <t>GOVT NEW MIDDILE SCHOOL KHADAN CHETRA MATHPURENA</t>
  </si>
  <si>
    <t>Block used by ps</t>
  </si>
  <si>
    <t>No corridor building directly used as rooms</t>
  </si>
  <si>
    <t>SANJAY NAGAR</t>
  </si>
  <si>
    <t>GOVT PRIMARY SCHOOL SANJAY NAGAR</t>
  </si>
  <si>
    <t>This classroom is used by middle and primary both.</t>
  </si>
  <si>
    <t>Classes run on this room occasionally when no of students are more</t>
  </si>
  <si>
    <t>SHANTI NAGAR</t>
  </si>
  <si>
    <t>GOVT MIDDLE SCHOOL PG UMATHE SHANTINAGAR</t>
  </si>
  <si>
    <t>There are 16 Almira in the corridor made of metal and wood</t>
  </si>
  <si>
    <t>The doors are in poor condition both of the doors</t>
  </si>
  <si>
    <t xml:space="preserve">Doors are in poor condition needs to be replaced </t>
  </si>
  <si>
    <t>There's isno floor only two rooms are constructed that too are not by middle and are locked and is used by different udise</t>
  </si>
  <si>
    <t>This room isnot for middle school and comes under different udise</t>
  </si>
  <si>
    <t xml:space="preserve">Used as library and Laboratory </t>
  </si>
  <si>
    <t xml:space="preserve">Room is not used by middle school and not accessible </t>
  </si>
  <si>
    <t>GOVT PRIMARY SCHOOL AMLIDIH</t>
  </si>
  <si>
    <t xml:space="preserve">THE BLOCK HAS 2 ROOMS,ONE STORE ROOM AND ONE HM ROOM. IT HAS ONE OVERHEAD TANK PRESENT AT THE SIDE OF THE BLOCK .PLACTIC CAPACITY 1000L, not in use. </t>
  </si>
  <si>
    <t>THE BLOCK HAS NO OTHER FLOOR INFORMTION</t>
  </si>
  <si>
    <t>USED TO STORE MISCELLANEOUS STUFF HAVING A TRADITIONAL PAETI ETC</t>
  </si>
  <si>
    <t xml:space="preserve">The block is actually G+1 but first floor has library of middle school and it's not used by primary school. So not mentioned in this udise code. Only ground floor used for teaching is mentioned. </t>
  </si>
  <si>
    <t xml:space="preserve">IT HAS G+1 BUT ONLY THE GROUND FLOOR IS USED BY THE PRIMARY SCHOOL. The mentioned sub DB IS PRESENT INSIDE ROOM,SINCE NO EXTRA FLOOR DETAILS ARE AVAILABLE. ONLY ROOM IS THERE IN BLOCK. </t>
  </si>
  <si>
    <t xml:space="preserve">THE ROOM is in good condition. This room has sub db board available. </t>
  </si>
  <si>
    <t>THE BLOCK IS USED BY MIDDLE SCHOOL AND PRIMARY SCHOOL BOTH . GROUND FLOOR IS USED BY PRIMARY SCHOOL</t>
  </si>
  <si>
    <t xml:space="preserve">THE GROUND FLOOR HAS FOUR ROOMS ,2 CLASSROOMS AND TWO TOILETS.THE CLASSROOMS ARE USED BY PRIMARY SCHOOL SO THAT INFORMATON IS  MENTIONED IN THE UDISE OF THE PRIMARY  SCHOOL. The sub DB mentioned above is present inside room 1. The sub DB ratings are 10/6/6/6/40/0. Not getting updated, thus mentioning this here. </t>
  </si>
  <si>
    <t xml:space="preserve">BLOCK HAS 1 SWITCH BOARD ,6 MODULE 2 ONE WAY AND 2 6A SOCKET </t>
  </si>
  <si>
    <t>THERE IS ONE SWITCH BOARD ,7 MODULE ,4 ONE WAY , 1 SLIM REGULATOR,1 6A SOCKET</t>
  </si>
  <si>
    <t>IT HAS BOOKS STORE IN ONE CORNER AND ONE SHELF MADE UP OF CEMENT IN WALL</t>
  </si>
  <si>
    <t>BLOCK HAS ONE SWITCH BOARD 6 MODULE 2 ONE WAY , AND 2 6A SOCKET AND HAS TWO DUSTBIN</t>
  </si>
  <si>
    <t xml:space="preserve">SUB DISTRIBUTION BOX AVAILABLE </t>
  </si>
  <si>
    <t xml:space="preserve">Block Has a first floor but used by college so not mentioned here. Block ground floor is divided into 2 parts,for classes and for sankul having 2 different channel gates and separation in between,both floor information are added in ground floor details. </t>
  </si>
  <si>
    <t xml:space="preserve">SUB DISTRIBUTION  TWO IS PRESENT INSIDE THE ROOM. The block has essentially 2 channel gates in ground floor, thus 2 ground floor information, we have added that up. Block Has a first floor as well but it is used by college and guard room so not mentioned in this udise code. </t>
  </si>
  <si>
    <t xml:space="preserve">ROOM HAS TWO BOARDS ONE GREEN AND ONE BLACK BOARD ,1 METAL TABLE TO STORE BOOKS </t>
  </si>
  <si>
    <t xml:space="preserve">TWO TABLES ARE PRESENT MAKE METAL ,2 CHAIR MAKE PLASTIC. The room has one smart TV and wifi connection. The sub DB is present inside this room. </t>
  </si>
  <si>
    <t>LALPUR</t>
  </si>
  <si>
    <t>GOVT MIDDLE SCHOOL LALPUR</t>
  </si>
  <si>
    <t xml:space="preserve">Kids toilet </t>
  </si>
  <si>
    <t xml:space="preserve">1 attached washroom </t>
  </si>
  <si>
    <t>This classroom is used for smart classes randomly any classes are arranged here.</t>
  </si>
  <si>
    <t>GOVT PRIMARY SCHOOL LALPUR</t>
  </si>
  <si>
    <t xml:space="preserve">There is 1 Almirah and 1 wash basin functional in the floor. </t>
  </si>
  <si>
    <t>sub distribution box is present in this room.</t>
  </si>
  <si>
    <t>This room is used as library purpose by high school.</t>
  </si>
  <si>
    <t>GOVT MIDDLE SCHOOL LABHANDI</t>
  </si>
  <si>
    <t>This block is used as library purpose.</t>
  </si>
  <si>
    <t>Thier is 21 dual desks available for students.</t>
  </si>
  <si>
    <t>Their is no floor, the rooms are itself the main entrance of the block.</t>
  </si>
  <si>
    <t>Their are 6 staff table metal with wood surface and 6 staff chair metal.</t>
  </si>
  <si>
    <t xml:space="preserve">There is no floor the rooms are itself the main entrance of the block
</t>
  </si>
  <si>
    <t>GOVT PRIMARY SCHOOL JANTA COLONY GUDHIYARI (S)</t>
  </si>
  <si>
    <t>SWAMI ATMANAND UTKRISHTH ENGLISH MEDIUM SCHOOL TILAK NAGAR GUDHIYARI</t>
  </si>
  <si>
    <t xml:space="preserve">6 table and 18 chair of Metal with wooden surface </t>
  </si>
  <si>
    <t>This room has attached washroom with one commode and one hand wash basin</t>
  </si>
  <si>
    <t>This room is attached with the hm room.</t>
  </si>
  <si>
    <t>GOVT PRIMARY SCHOOL SHANTINAGAR</t>
  </si>
  <si>
    <t xml:space="preserve">There's no floor as such the rooms are itself the main entrance </t>
  </si>
  <si>
    <t>The ceiling wall needs major repairs</t>
  </si>
  <si>
    <t>The ceiling walls need major repairs</t>
  </si>
  <si>
    <t>The room requires major repair regarding ceiling walls,window and seepage in walls</t>
  </si>
  <si>
    <t xml:space="preserve">This room is located at the backside of block 2 and is completely dilapidated with no door , broken walls </t>
  </si>
  <si>
    <t>GOVT MIDDLE SCHOOL SANJAYNAGAR</t>
  </si>
  <si>
    <t xml:space="preserve">Staff cum hm room of middle school. </t>
  </si>
  <si>
    <t>the room is in good condition</t>
  </si>
  <si>
    <t xml:space="preserve">The display board is in between area of first and second floor. </t>
  </si>
  <si>
    <t xml:space="preserve">the room also has 1 projector, 19 dual desks metal with wooden surface, 1 teacher table complete wood, 2 teacher chair metal upholstery. The room also has a speaker, it also has a sub DB board. </t>
  </si>
  <si>
    <t xml:space="preserve">the room is used by class 9th English medium section. </t>
  </si>
  <si>
    <t xml:space="preserve">It has a countertop measuring 10.538 m in length, 0.664 m in width, and 0.825 m in height. It has a ceramic green board. It has 2 metal dual desks with wooden surfaces. It has 10 stool. </t>
  </si>
  <si>
    <t>Used as Anganbadi</t>
  </si>
  <si>
    <t>This block is the sankul Kendra but it's used as HM's office.</t>
  </si>
  <si>
    <t>good</t>
  </si>
  <si>
    <t>One small washroom is attached with this room having 1 commode and 1 wash basin.</t>
  </si>
  <si>
    <t>This room is beside HM room and is inaccessible, the school doesn't have the keys of this room.</t>
  </si>
  <si>
    <t>This class is used by swami aatmanand school,students of class 1 sits here,no. of boys-18,girls-30</t>
  </si>
  <si>
    <t>This class is used by swami aatmanand school,students of class 3 sits here,no of boys-26,girls-23.</t>
  </si>
  <si>
    <t>The block has 2 rooms used as toilets , one for boys another fot girls . The boys commode and urinals are completely broken</t>
  </si>
  <si>
    <t>This toilet room is divided into 3 individual rooms separate for both boys and girls and we have entered the overall toilet details here.</t>
  </si>
  <si>
    <t>This room is not I'n use</t>
  </si>
  <si>
    <t>This is the classroom but it is currently used as store room.</t>
  </si>
  <si>
    <t>This block is constructed for the High school students but till it's not been handed over to the school authorities,so it's totally inaccessible. We have uploaded the photo of the block only</t>
  </si>
  <si>
    <t>Block is having issues of water sewage dilapidated roof and not even having electricity not has not been in use for past 3 years.</t>
  </si>
  <si>
    <t xml:space="preserve">1 podium available </t>
  </si>
  <si>
    <t>The condition of the washroom
Toilets urinals are not good hence broken and the students pee on the walls</t>
  </si>
  <si>
    <t xml:space="preserve">The room in this room are used for storage of broken benches and the order for dismantling is issued 
This block is not used by the school for any purpose other than storing until it gets dismantled </t>
  </si>
  <si>
    <t xml:space="preserve">The block is made up of GI sheet. It was earlier used for kitchen and now it is used for miscellaneous purpose. </t>
  </si>
  <si>
    <t xml:space="preserve">Not accessible </t>
  </si>
  <si>
    <t>This room doesn't accessible for other details.</t>
  </si>
  <si>
    <t>GOVT PRIMARY SCHOOL TILAKNAGAR BADA ASHOK NAGAR</t>
  </si>
  <si>
    <t xml:space="preserve">Rear wall length 2.6 height 2.2 , side wall and other side wall length 2.5 height 2.2 . It's a boys toilet and needs to be reconstructed. </t>
  </si>
  <si>
    <t xml:space="preserve">This about to get  completely demolished. </t>
  </si>
  <si>
    <t xml:space="preserve">About to be demolished </t>
  </si>
  <si>
    <t xml:space="preserve">The block is not in use because the roof is not in a good condition and is about to fall off as told by the staff members and our observation so no classes are conducted in the block. </t>
  </si>
  <si>
    <t>This block is completely broken with broken gate,broken windows &amp; unused broken benches are kept</t>
  </si>
  <si>
    <t>The condition of this block is very unpleasant &amp; inaccessible to measure 
The roof is half collapsed 
The purpose of this block is for toilet use</t>
  </si>
  <si>
    <t xml:space="preserve">Walls and roof are cracked completely </t>
  </si>
  <si>
    <t>Bore well in the room</t>
  </si>
  <si>
    <t xml:space="preserve">Hm and staff room for primary school teachers </t>
  </si>
  <si>
    <t xml:space="preserve">Hm room and staff room for middle school </t>
  </si>
  <si>
    <t xml:space="preserve">No fixed class is run here it depends upon the strength of students </t>
  </si>
  <si>
    <t xml:space="preserve">The block is not in use and as informed by the staff there that it is used only during elections but visibly it is not in a functional condition. </t>
  </si>
  <si>
    <t xml:space="preserve">The block is dilapidated and not in use by the school, they have informed about the same in a letter to municipal corporation. </t>
  </si>
  <si>
    <t xml:space="preserve">The block is dilapidated, it is toilet but not in use by the school as it's not in a functional condition. </t>
  </si>
  <si>
    <t xml:space="preserve">cwsn boys washroom </t>
  </si>
  <si>
    <t xml:space="preserve">Normal boys washrooms </t>
  </si>
  <si>
    <t xml:space="preserve">Normal boys washroom </t>
  </si>
  <si>
    <t xml:space="preserve">Washroom dilapidated,  to be dismantled </t>
  </si>
  <si>
    <t xml:space="preserve">Girls toilet </t>
  </si>
  <si>
    <t xml:space="preserve">Cwsn boys washroom </t>
  </si>
  <si>
    <t xml:space="preserve">Girls washroom to be dismantled </t>
  </si>
  <si>
    <t>Girls washroom for cwsn</t>
  </si>
  <si>
    <t xml:space="preserve">This room is not used by MIDDLE SCHOOL </t>
  </si>
  <si>
    <t>Have 10 0ffice chairs , 2 rectangle table ,9 desk</t>
  </si>
  <si>
    <t>Room has projector and white board and a diace</t>
  </si>
  <si>
    <t xml:space="preserve">Not used by middle school and room is not accessible </t>
  </si>
  <si>
    <t>This block has a particular 1 large room hall which is still not handed over to the school</t>
  </si>
  <si>
    <t>There's no floor the room is itself the main entrance other block</t>
  </si>
  <si>
    <t xml:space="preserve">3 pad dispenser 
2 pad provider machine </t>
  </si>
  <si>
    <t xml:space="preserve">This building is in under construction for anganwadi </t>
  </si>
  <si>
    <t>This block is using by  Mitanin as a hamar clinic.</t>
  </si>
  <si>
    <t>This room is used for storing grocery items of anganbadi.</t>
  </si>
  <si>
    <t xml:space="preserve">This block is currently under construction, not in use and the purpose ahead for this block would be for washroom </t>
  </si>
  <si>
    <t xml:space="preserve">IT HAS TWO DOORS ,ONE IS ATTACHED TO THE WASHROOM. Attached washroom details are given as Room 2 of the block. </t>
  </si>
  <si>
    <t xml:space="preserve">THE ROOM has western Commode. This toilet room is attached to the hm room. There are no switch boards, they automatically got added so we have entered corresponding fields as 0. </t>
  </si>
  <si>
    <t>THE BLOCK HAS A SWICTH BOARD IN OUTER WALL. IT HAS 6 MODULE ,2 6A SOCKET ,2 ONE WAY SWITCH ,IT HAS STAFF ROOM AND BLOCK ONLY.</t>
  </si>
  <si>
    <t xml:space="preserve">No extra floor info available, block directly has one room
</t>
  </si>
  <si>
    <t xml:space="preserve">THE ROOM CONTAINS ONE MIRROR. It has 4 rectangle table metal with wooden surface and 12 Teacher chair metal </t>
  </si>
  <si>
    <t xml:space="preserve">1 SUB DISTRIBUTION BOARD PRESENT </t>
  </si>
  <si>
    <t>IT HAS FLOODLIGHT ,AND HAS 5 ROOMS BUT ONLY 1 USED BY PRIMARY SCHOOL</t>
  </si>
  <si>
    <t xml:space="preserve">THE BLOCK HAS NO OTHER FLOOR INFORMATION. The block has 5 rooms,2 are used by high school, 2 are used by college and one is used by primary so only that detail is mentioned in this udise code. </t>
  </si>
  <si>
    <t>1B</t>
  </si>
  <si>
    <t>THERE ARE TWO BOARDS PRESENT ,1 GREEN BOARD CERAMIC0 AND 1 BLACK BOARD ,CEMENT WITH WALL PAINT</t>
  </si>
  <si>
    <t>THERE ARE THREE TABLE (METAL WITH WOODEN SURFACE) AND MULTIPLE METAL UPHOLSTERY CHAIR STORED</t>
  </si>
  <si>
    <t>HAS BOOKS STORED IN THE ROOM , HAS ONE RO NOT IN USE AND 1 CARROM BOARD</t>
  </si>
  <si>
    <t xml:space="preserve">it is a small block that is in a dilapidated state and not in use anymore. It has a R.O. stored inside it that is not in use right now. </t>
  </si>
  <si>
    <t>This is mixed block used for residents purpose as well as for the washroom purpose.</t>
  </si>
  <si>
    <t xml:space="preserve">Staff toilet </t>
  </si>
  <si>
    <t>GOVT MIDDLE SCHOOL DALDAL SIWNI</t>
  </si>
  <si>
    <t>GOVT. HIGHER SECONDARY SCHOOL DALDAL SEONI</t>
  </si>
  <si>
    <t xml:space="preserve">Sanctioned for reconstruction </t>
  </si>
  <si>
    <t xml:space="preserve">Needs to be dismantled </t>
  </si>
  <si>
    <t>This block is under construction and it's been 6-7 month still not made.</t>
  </si>
  <si>
    <t>This block is dilapidated and the purpose of this block was for washroom.</t>
  </si>
  <si>
    <t xml:space="preserve">This block is ,locked and inaccessible </t>
  </si>
  <si>
    <t>Their is multiple furniture are stored.</t>
  </si>
  <si>
    <t>Their is counter top available in this room with having length : 2.8, width : 0.4 and height: 0.7 .</t>
  </si>
  <si>
    <t xml:space="preserve">This classroom is vacant with no students but in very good condition </t>
  </si>
  <si>
    <t>GOVT MIDDLE SCHOOL SHANKAR NAGAR</t>
  </si>
  <si>
    <t>All lights and fans are connected to one switch so switch board is required</t>
  </si>
  <si>
    <t xml:space="preserve">Block is unaccessible </t>
  </si>
  <si>
    <t>This block is used for girls washroom but the condition is very bad.</t>
  </si>
  <si>
    <t>1 commode is there and it is used by both gents and ladies as it is a staff toilet.</t>
  </si>
  <si>
    <t>1 switch board 8 modular 6 one way 1 socket 6amp. No lights are there although holders are present.</t>
  </si>
  <si>
    <t>There is no floor .</t>
  </si>
  <si>
    <t>9 metalwith wooden surface</t>
  </si>
  <si>
    <t>This is the Hall but currently it's used as class room</t>
  </si>
  <si>
    <t>This is inaccessible block.</t>
  </si>
  <si>
    <t>GOVT PRIMARY SCHOOL ABHYAS SHANKAR NAGAR</t>
  </si>
  <si>
    <t xml:space="preserve">Ceiling,walls, windows requires major repair </t>
  </si>
  <si>
    <t>All the rooms in this block requires major repair including ceiling wall, seepage in walls, broken windows, shortage of lights and fans.</t>
  </si>
  <si>
    <t>GOVT MIDDLE SCHOOL SHRIDHAR JUNANKAR DAGANIYA</t>
  </si>
  <si>
    <t xml:space="preserve">Dilapidated building has been dismantled and the middle school classes are running the near by building of high school </t>
  </si>
  <si>
    <t xml:space="preserve">Toilet block </t>
  </si>
  <si>
    <t>GOVT MIDDLE SCHOOL GOGAON</t>
  </si>
  <si>
    <t xml:space="preserve">The block is not in use anymore. </t>
  </si>
  <si>
    <t xml:space="preserve">Staff room of primary school. </t>
  </si>
  <si>
    <t>Store room used by both ps and ups.</t>
  </si>
  <si>
    <t>Staff toilet.</t>
  </si>
  <si>
    <t>This is a cluster room.</t>
  </si>
  <si>
    <t>Urdu classes are being taught here.</t>
  </si>
  <si>
    <t>Used by ps and ups</t>
  </si>
  <si>
    <t>10C</t>
  </si>
  <si>
    <t xml:space="preserve">there are metal desks stacked at the back. this room is used to conduct class 10th classes for English medium. </t>
  </si>
  <si>
    <t xml:space="preserve">the room has 4 chair, its type is metal upholstery. it has 8 dual desks of the type metal. </t>
  </si>
  <si>
    <t xml:space="preserve">room has 2 tv units. it has one server available. it has one white board. room is marked as detail lab, used for conducting special classes. </t>
  </si>
  <si>
    <t>This block is in dismantle condition.</t>
  </si>
  <si>
    <t>This block is not in use it's very bad in condition.</t>
  </si>
  <si>
    <t xml:space="preserve">Dilapidated store room , inaccessible </t>
  </si>
  <si>
    <t>Dilapidated toilet</t>
  </si>
  <si>
    <t xml:space="preserve">This block is used as office of ncc </t>
  </si>
  <si>
    <t>This block was previously used a library by middle two room were by occupied by middle but the govt has given the order for dismantling of the block</t>
  </si>
  <si>
    <t>This toilet block has 2 toilet room but one room is dilapidated and one room is in bad condition and is being currently used.</t>
  </si>
  <si>
    <t>This block was using as a toilet. Septic tank full dainage system is also not available. School doesn't use this toilet.
.</t>
  </si>
  <si>
    <t xml:space="preserve"> School doesn't use this toilet.</t>
  </si>
  <si>
    <t>Septic tank is full</t>
  </si>
  <si>
    <t xml:space="preserve">The block is not in use right now, it is very small and can be used as store room or guard room since it has only one room.  </t>
  </si>
  <si>
    <t xml:space="preserve">Girls and boys toilet block </t>
  </si>
  <si>
    <t>THE BLOCK IS NOT IN USE ANYMORE</t>
  </si>
  <si>
    <t xml:space="preserve">This block will be used for girls toilets has 2 girls urinals and 1 girls commode indian, 1 washbasin flooring is made of tiles but is still under condition </t>
  </si>
  <si>
    <t>GOVT PRIMARY SCHOOL CHHOTA ASHOK NAGAR GUDHIYARI</t>
  </si>
  <si>
    <t>This block has 4 small toilet rooms</t>
  </si>
  <si>
    <t>This block was made for toilet use but currently is in dilapidated  condition.</t>
  </si>
  <si>
    <t>This building is constructed for the school only but currently it's access is under PWD and they have not handed it to the school that's why we are unable to access it.</t>
  </si>
  <si>
    <t>CONDITION OF BUILDINGS</t>
  </si>
  <si>
    <t>Total</t>
  </si>
  <si>
    <t>Rooms</t>
  </si>
  <si>
    <t>Dual Desk</t>
  </si>
  <si>
    <t>Urinals</t>
  </si>
  <si>
    <t>Boys</t>
  </si>
  <si>
    <t>Girls</t>
  </si>
  <si>
    <t>Existing Total</t>
  </si>
  <si>
    <t>Current Ratio</t>
  </si>
  <si>
    <t>Lights</t>
  </si>
  <si>
    <t>Teacher Chair</t>
  </si>
  <si>
    <t>District</t>
  </si>
  <si>
    <t>Classes</t>
  </si>
  <si>
    <t>Doors</t>
  </si>
  <si>
    <t>Windows</t>
  </si>
  <si>
    <t>Ventilators</t>
  </si>
  <si>
    <t>Ceiling Fans</t>
  </si>
  <si>
    <t>Heat Blowers</t>
  </si>
  <si>
    <t>Dust Bins</t>
  </si>
  <si>
    <t>Display Board</t>
  </si>
  <si>
    <t>Chalk Board</t>
  </si>
  <si>
    <t>Cub-Board</t>
  </si>
  <si>
    <t>Teacher table</t>
  </si>
  <si>
    <t>IFP, Smart TV</t>
  </si>
  <si>
    <t>Internet Connection</t>
  </si>
  <si>
    <t>Pre-School</t>
  </si>
  <si>
    <t>Visitors Chairs</t>
  </si>
  <si>
    <t>Almirahs</t>
  </si>
  <si>
    <t>Shelves</t>
  </si>
  <si>
    <t>Computer Work Stations</t>
  </si>
  <si>
    <t>Work Station Chairs</t>
  </si>
  <si>
    <t>Desktops</t>
  </si>
  <si>
    <t>Laptops</t>
  </si>
  <si>
    <t>Printers</t>
  </si>
  <si>
    <t>Copiers/Xerox</t>
  </si>
  <si>
    <t>CC cameras</t>
  </si>
  <si>
    <t>Wash Room</t>
  </si>
  <si>
    <t>Fire Extinguishers</t>
  </si>
  <si>
    <t>Strength</t>
  </si>
  <si>
    <t>Pre- School</t>
  </si>
  <si>
    <t>Minimum 6</t>
  </si>
  <si>
    <t>Junior School</t>
  </si>
  <si>
    <t>Upto 960</t>
  </si>
  <si>
    <t>Above 960</t>
  </si>
  <si>
    <t>Sanitation</t>
  </si>
  <si>
    <t>Sanitation2</t>
  </si>
  <si>
    <t>CwSN Boys</t>
  </si>
  <si>
    <t>CwSN Girls</t>
  </si>
  <si>
    <t>Uni sex</t>
  </si>
  <si>
    <t>Male Staff</t>
  </si>
  <si>
    <t>Female Staff</t>
  </si>
  <si>
    <t>HM/ Principal Room</t>
  </si>
  <si>
    <t>Water taps</t>
  </si>
  <si>
    <t>Wash basins</t>
  </si>
  <si>
    <t>Baths</t>
  </si>
  <si>
    <t>Drinking water</t>
  </si>
  <si>
    <t>Cleaner’s sink</t>
  </si>
  <si>
    <t>1 for Floor</t>
  </si>
  <si>
    <t>Non - Residential</t>
  </si>
  <si>
    <t>Residential</t>
  </si>
  <si>
    <t>1 for 6</t>
  </si>
  <si>
    <t>SCHOOL PROFILE</t>
  </si>
  <si>
    <t>School ID</t>
  </si>
  <si>
    <t>School Name</t>
  </si>
  <si>
    <t>Year Of Establishment</t>
  </si>
  <si>
    <t>No. of Boys</t>
  </si>
  <si>
    <t>Management Group</t>
  </si>
  <si>
    <t>No of Teachers</t>
  </si>
  <si>
    <t>School catogory</t>
  </si>
  <si>
    <t>HM Name</t>
  </si>
  <si>
    <t>HM Contact Number</t>
  </si>
  <si>
    <t>School Contact Number</t>
  </si>
  <si>
    <t>School / HM Mail ID</t>
  </si>
  <si>
    <t>No. of Girls</t>
  </si>
  <si>
    <t>Building Blocks</t>
  </si>
  <si>
    <t>STUDENT &amp; FACILITIES RATIO</t>
  </si>
  <si>
    <t>CWSN</t>
  </si>
  <si>
    <t>As per Standard</t>
  </si>
  <si>
    <t>Required to Procure</t>
  </si>
  <si>
    <t>ROOMS &amp; FACILITIES RATIO</t>
  </si>
  <si>
    <t>Total No.of Rooms</t>
  </si>
  <si>
    <t>Total Schools</t>
  </si>
  <si>
    <t>Dashboard of Schools Survey Report</t>
  </si>
  <si>
    <t>Expected Increment %</t>
  </si>
  <si>
    <t>Expected Strength</t>
  </si>
  <si>
    <t>Potential Strength</t>
  </si>
  <si>
    <t>Standard Ratio</t>
  </si>
  <si>
    <t>Total Strength</t>
  </si>
  <si>
    <t>Staff</t>
  </si>
  <si>
    <t>HM</t>
  </si>
  <si>
    <t>Dining</t>
  </si>
  <si>
    <t>Fans</t>
  </si>
  <si>
    <t>Dustbins</t>
  </si>
  <si>
    <t>Cup-Board</t>
  </si>
  <si>
    <t>Almaraiah</t>
  </si>
  <si>
    <t>Display Boards</t>
  </si>
  <si>
    <t>Dining Tables</t>
  </si>
  <si>
    <t>Dining Chairs</t>
  </si>
  <si>
    <t>Serving Tables</t>
  </si>
  <si>
    <t>Hand wash counters</t>
  </si>
  <si>
    <t>Drinking Water outlets</t>
  </si>
  <si>
    <t>Cluster</t>
  </si>
  <si>
    <t>Block</t>
  </si>
  <si>
    <t>No of Classes</t>
  </si>
  <si>
    <t>Boys Dining Hall</t>
  </si>
  <si>
    <t>1000+</t>
  </si>
  <si>
    <t>Girls Dining Hall</t>
  </si>
  <si>
    <t>Door</t>
  </si>
  <si>
    <t>Staff  table</t>
  </si>
  <si>
    <t>Staff  Chair</t>
  </si>
  <si>
    <t>Student Tables</t>
  </si>
  <si>
    <t>Student Chairs</t>
  </si>
  <si>
    <t>Carrom Boards with required furniture</t>
  </si>
  <si>
    <t>Chess  with required furniture</t>
  </si>
  <si>
    <t>Table tennis  with
required furniture</t>
  </si>
  <si>
    <t>Rest Room for Boys</t>
  </si>
  <si>
    <t>Rest Room for Girls</t>
  </si>
  <si>
    <t>Green Chalk Board</t>
  </si>
  <si>
    <t>Rest Room Boys</t>
  </si>
  <si>
    <t>Fire Extinguisher</t>
  </si>
  <si>
    <t>Cub-Board2</t>
  </si>
  <si>
    <t>Rectangle tables</t>
  </si>
  <si>
    <t>Round tables</t>
  </si>
  <si>
    <t>Foldable  tables</t>
  </si>
  <si>
    <t>Chair</t>
  </si>
  <si>
    <t>Stackable chairs</t>
  </si>
  <si>
    <t>Cup Board</t>
  </si>
  <si>
    <t>Rest Room for girls</t>
  </si>
  <si>
    <t>6 feet benches</t>
  </si>
  <si>
    <t>Iron cot</t>
  </si>
  <si>
    <t>Rest Room</t>
  </si>
  <si>
    <t>Drinking Water outlet</t>
  </si>
  <si>
    <t>Table</t>
  </si>
  <si>
    <t>Chairs</t>
  </si>
  <si>
    <t>Patient Examination table</t>
  </si>
  <si>
    <t>Bed/ Cot</t>
  </si>
  <si>
    <t>Electrical Sterilization units</t>
  </si>
  <si>
    <t>Refrigerator</t>
  </si>
  <si>
    <t>Drinking water outlets</t>
  </si>
  <si>
    <t>First Aid Kit</t>
  </si>
  <si>
    <t>Office table</t>
  </si>
  <si>
    <t>Office Chair</t>
  </si>
  <si>
    <t>Rest Room/ Wash Room for Men</t>
  </si>
  <si>
    <t>Rest Room/ Wash Room for Women</t>
  </si>
  <si>
    <t>Drinking Water Outlets</t>
  </si>
  <si>
    <t>Minimum of 2 (TWO)</t>
  </si>
  <si>
    <t>Office  table</t>
  </si>
  <si>
    <t>Minimum of 2 (TWO)
drinking water outlets shall be provided</t>
  </si>
  <si>
    <t>Need Major Repairs</t>
  </si>
  <si>
    <t>Need Minor Repairs</t>
  </si>
  <si>
    <t>Building Under Construction</t>
  </si>
  <si>
    <t xml:space="preserve">This room is completely filled with tins, and broken materials and thereâ€™s no space to move in and the floor is completely abrupted
This room is present behind the room 6 and attached with room 9(which is also the store room but accessible) </t>
  </si>
  <si>
    <t xml:space="preserve">Thereâ€™s no floor for this block the room is itself the main entrance 
</t>
  </si>
  <si>
    <t xml:space="preserve">Thereâ€™s no floor the rooms are itself the main entrance </t>
  </si>
  <si>
    <t>Floor not unavailable</t>
  </si>
  <si>
    <t>Floor unavailable</t>
  </si>
  <si>
    <t xml:space="preserve">The distribution box is present inside the classroom </t>
  </si>
  <si>
    <t>This room has 1 distribution board of 4 way-spn</t>
  </si>
  <si>
    <t>This block has a open area with length 14.3 m and width 2 m</t>
  </si>
  <si>
    <t>This room is usedby aangadbadi school</t>
  </si>
  <si>
    <t xml:space="preserve">Open area left as corridor length 14.3 </t>
  </si>
  <si>
    <t xml:space="preserve">This room is used as a store room </t>
  </si>
  <si>
    <t>This room is used as store room</t>
  </si>
  <si>
    <t xml:space="preserve">There is no light in this room which make dark room at morning </t>
  </si>
  <si>
    <t>This block has a total of 18 rooms from which 11 rooms &amp; 1 washroom is used by ms school and rest 6 rooms that are not mentioned in this block are used by diet students.</t>
  </si>
  <si>
    <t>This room is used as the store room</t>
  </si>
  <si>
    <t>Used by hss.</t>
  </si>
  <si>
    <t>Hm room HSS</t>
  </si>
  <si>
    <t>Used by hss</t>
  </si>
  <si>
    <t xml:space="preserve">In this floor half portion is Terrace and half portion is class room </t>
  </si>
  <si>
    <t>Sankul room</t>
  </si>
  <si>
    <t>2C</t>
  </si>
  <si>
    <t>4C</t>
  </si>
  <si>
    <t xml:space="preserve">One cement tank is installed for water storage </t>
  </si>
  <si>
    <t>Thereâ€™s is not light in the room which makes the room dark at morning.</t>
  </si>
  <si>
    <t xml:space="preserve">Their is one wash basin functional. </t>
  </si>
  <si>
    <t>Used by hss and middle both</t>
  </si>
  <si>
    <t>Used by hss also</t>
  </si>
  <si>
    <t>Total No.of
Students</t>
  </si>
  <si>
    <t>Total No.of Rooms in 
    Good Condition</t>
  </si>
  <si>
    <t>painting_wall_condition</t>
  </si>
  <si>
    <t>composting_units</t>
  </si>
  <si>
    <t>other_facilities_toilet_drainage_sys</t>
  </si>
  <si>
    <t>other_facilities_toilet_septic_tank</t>
  </si>
  <si>
    <t>other_facilities_toilet_ramps</t>
  </si>
  <si>
    <t>other_facilities_toilet_handrails</t>
  </si>
  <si>
    <t>other_facilities_toilet_wheelchairs</t>
  </si>
  <si>
    <t>other_facilities_toilet_braille_signs</t>
  </si>
  <si>
    <t>Yes</t>
  </si>
  <si>
    <t>Block inaccessible</t>
  </si>
  <si>
    <t>This toilet block is meant for staff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</si>
</sst>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_(* #,##0_);_(* \(#,##0\);_(* &quot;-&quot;??_);_(@_)"/>
    <numFmt numFmtId="166" formatCode="0;[Red]0"/>
  </numFmts>
  <fonts count="8"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b/>
      <sz val="12"/>
      <color theme="1"/>
      <name val="Calibri"/>
      <family val="2"/>
      <scheme val="minor"/>
    </font>
    <font>
      <b/>
      <sz val="14"/>
      <color theme="1"/>
      <name val="Calibri"/>
      <family val="2"/>
      <scheme val="minor"/>
    </font>
    <font>
      <b/>
      <sz val="28"/>
      <color rgb="FF002060"/>
      <name val="Aptos Narrow"/>
      <family val="2"/>
    </font>
    <font>
      <b/>
      <sz val="11"/>
      <name val="Calibri"/>
      <family val="2"/>
      <scheme val="minor"/>
    </font>
  </fonts>
  <fills count="9">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0"/>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164" fontId="2" fillId="0" borderId="0" applyFont="0" applyFill="0" applyBorder="0" applyAlignment="0" applyProtection="0"/>
  </cellStyleXfs>
  <cellXfs count="85">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1" fillId="0" borderId="0" xfId="0" applyFont="1" applyAlignment="1">
      <alignment horizontal="center"/>
    </xf>
    <xf numFmtId="16" fontId="0" fillId="0" borderId="0" xfId="0" applyNumberFormat="1" applyAlignment="1">
      <alignment horizontal="center"/>
    </xf>
    <xf numFmtId="1" fontId="0" fillId="0" borderId="0" xfId="0" applyNumberFormat="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1" fillId="0" borderId="1" xfId="0" applyFont="1" applyBorder="1" applyAlignment="1">
      <alignment horizontal="center" vertic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3" fillId="2" borderId="15" xfId="0" applyFont="1" applyFill="1" applyBorder="1" applyAlignment="1">
      <alignment horizontal="center"/>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0" fillId="0" borderId="15" xfId="0" applyBorder="1" applyAlignment="1">
      <alignment horizontal="center"/>
    </xf>
    <xf numFmtId="165" fontId="0" fillId="0" borderId="0" xfId="1" applyNumberFormat="1" applyFont="1"/>
    <xf numFmtId="9" fontId="0" fillId="0" borderId="0" xfId="0" applyNumberFormat="1"/>
    <xf numFmtId="0" fontId="0" fillId="4" borderId="10" xfId="0" applyFill="1" applyBorder="1" applyAlignment="1">
      <alignment horizontal="center" vertical="center"/>
    </xf>
    <xf numFmtId="0" fontId="1" fillId="4" borderId="5"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4" borderId="6" xfId="0" applyFont="1" applyFill="1" applyBorder="1" applyAlignment="1">
      <alignment horizontal="center" vertical="center"/>
    </xf>
    <xf numFmtId="0" fontId="1" fillId="6" borderId="2" xfId="0" applyFont="1" applyFill="1" applyBorder="1" applyAlignment="1">
      <alignment horizontal="center" vertical="center"/>
    </xf>
    <xf numFmtId="166" fontId="1" fillId="6" borderId="3" xfId="0" applyNumberFormat="1" applyFont="1" applyFill="1" applyBorder="1" applyAlignment="1">
      <alignment horizontal="center" vertical="center"/>
    </xf>
    <xf numFmtId="166" fontId="1" fillId="6" borderId="4" xfId="0" applyNumberFormat="1" applyFont="1" applyFill="1" applyBorder="1" applyAlignment="1">
      <alignment horizontal="center" vertical="center"/>
    </xf>
    <xf numFmtId="0" fontId="1" fillId="6" borderId="5" xfId="0" applyFont="1" applyFill="1" applyBorder="1" applyAlignment="1">
      <alignment horizontal="center" vertical="center"/>
    </xf>
    <xf numFmtId="166" fontId="1" fillId="6" borderId="1" xfId="0" applyNumberFormat="1" applyFont="1" applyFill="1" applyBorder="1" applyAlignment="1">
      <alignment horizontal="center" vertical="center"/>
    </xf>
    <xf numFmtId="9" fontId="5" fillId="0" borderId="22" xfId="0" applyNumberFormat="1" applyFont="1" applyBorder="1" applyAlignment="1">
      <alignment horizontal="right" vertical="center"/>
    </xf>
    <xf numFmtId="9" fontId="4" fillId="0" borderId="19" xfId="0" applyNumberFormat="1" applyFont="1" applyBorder="1" applyAlignment="1">
      <alignment horizontal="center" vertical="center"/>
    </xf>
    <xf numFmtId="0" fontId="7" fillId="7" borderId="23" xfId="0" applyFont="1" applyFill="1" applyBorder="1" applyAlignment="1">
      <alignment horizontal="center" vertical="center"/>
    </xf>
    <xf numFmtId="0" fontId="7" fillId="7" borderId="24" xfId="0" applyFont="1" applyFill="1" applyBorder="1" applyAlignment="1">
      <alignment horizontal="center" vertical="center"/>
    </xf>
    <xf numFmtId="0" fontId="1" fillId="4" borderId="26" xfId="0" applyFont="1" applyFill="1" applyBorder="1" applyAlignment="1">
      <alignment horizontal="center" vertical="center"/>
    </xf>
    <xf numFmtId="0" fontId="0" fillId="0" borderId="0" xfId="0" applyAlignment="1">
      <alignment wrapText="1"/>
    </xf>
    <xf numFmtId="0" fontId="1" fillId="0" borderId="6" xfId="0" applyFont="1" applyBorder="1" applyAlignment="1">
      <alignment horizontal="center" vertical="center"/>
    </xf>
    <xf numFmtId="0" fontId="0" fillId="0" borderId="1" xfId="0" applyBorder="1" applyAlignment="1">
      <alignment horizontal="center" vertical="center" wrapText="1"/>
    </xf>
    <xf numFmtId="0" fontId="0" fillId="4" borderId="0" xfId="0" applyFill="1" applyAlignment="1">
      <alignment horizontal="center" vertical="center"/>
    </xf>
    <xf numFmtId="0" fontId="0" fillId="0" borderId="21" xfId="0" applyBorder="1" applyAlignment="1">
      <alignment horizontal="center" vertical="center"/>
    </xf>
    <xf numFmtId="0" fontId="0" fillId="0" borderId="12" xfId="0" applyBorder="1" applyAlignment="1">
      <alignment horizontal="center" vertical="center"/>
    </xf>
    <xf numFmtId="0" fontId="1" fillId="6" borderId="27" xfId="0" applyFont="1" applyFill="1" applyBorder="1" applyAlignment="1">
      <alignment horizontal="center" vertical="center"/>
    </xf>
    <xf numFmtId="0" fontId="1" fillId="8" borderId="27" xfId="0" applyFont="1" applyFill="1" applyBorder="1" applyAlignment="1">
      <alignment horizontal="center" vertical="center"/>
    </xf>
    <xf numFmtId="0" fontId="1" fillId="4" borderId="28" xfId="0" applyFont="1" applyFill="1" applyBorder="1" applyAlignment="1">
      <alignment horizontal="center" vertical="center"/>
    </xf>
    <xf numFmtId="0" fontId="1" fillId="4" borderId="29" xfId="0" applyFont="1" applyFill="1" applyBorder="1" applyAlignment="1">
      <alignment horizontal="center" vertical="center"/>
    </xf>
    <xf numFmtId="0" fontId="1" fillId="4" borderId="30" xfId="0" applyFont="1" applyFill="1" applyBorder="1" applyAlignment="1">
      <alignment horizontal="center" vertical="center"/>
    </xf>
    <xf numFmtId="0" fontId="1" fillId="4" borderId="31" xfId="0" applyFont="1" applyFill="1" applyBorder="1" applyAlignment="1">
      <alignment horizontal="center" vertical="center"/>
    </xf>
    <xf numFmtId="0" fontId="1" fillId="4" borderId="32" xfId="0" applyFont="1" applyFill="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1" fillId="0" borderId="3" xfId="0" applyFont="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3" fillId="5" borderId="16" xfId="0" applyFont="1" applyFill="1" applyBorder="1" applyAlignment="1">
      <alignment horizontal="center" vertical="center"/>
    </xf>
    <xf numFmtId="0" fontId="3" fillId="5" borderId="17" xfId="0" applyFont="1" applyFill="1" applyBorder="1" applyAlignment="1">
      <alignment horizontal="center" vertical="center"/>
    </xf>
    <xf numFmtId="0" fontId="3" fillId="5" borderId="18" xfId="0" applyFont="1" applyFill="1" applyBorder="1" applyAlignment="1">
      <alignment horizontal="center" vertical="center"/>
    </xf>
    <xf numFmtId="0" fontId="3" fillId="5" borderId="8" xfId="0" applyFont="1" applyFill="1" applyBorder="1" applyAlignment="1">
      <alignment horizontal="center" vertical="center"/>
    </xf>
    <xf numFmtId="0" fontId="3" fillId="5" borderId="7" xfId="0" applyFont="1" applyFill="1" applyBorder="1" applyAlignment="1">
      <alignment horizontal="center" vertical="center"/>
    </xf>
    <xf numFmtId="0" fontId="3" fillId="5" borderId="9" xfId="0" applyFont="1" applyFill="1" applyBorder="1" applyAlignment="1">
      <alignment horizontal="center" vertical="center"/>
    </xf>
    <xf numFmtId="0" fontId="7" fillId="7" borderId="24" xfId="0" applyFont="1" applyFill="1" applyBorder="1" applyAlignment="1">
      <alignment horizontal="center" vertical="center"/>
    </xf>
    <xf numFmtId="0" fontId="7" fillId="7" borderId="25"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32" xfId="0" applyFont="1" applyFill="1" applyBorder="1" applyAlignment="1">
      <alignment horizontal="center" vertical="center"/>
    </xf>
    <xf numFmtId="0" fontId="6" fillId="0" borderId="8" xfId="0" applyFont="1" applyBorder="1" applyAlignment="1">
      <alignment horizontal="center" vertical="center" wrapText="1"/>
    </xf>
    <xf numFmtId="0" fontId="6" fillId="0" borderId="7" xfId="0" applyFont="1" applyBorder="1" applyAlignment="1">
      <alignment horizontal="center" vertical="center"/>
    </xf>
    <xf numFmtId="0" fontId="6" fillId="0" borderId="9" xfId="0" applyFont="1" applyBorder="1" applyAlignment="1">
      <alignment horizontal="center" vertical="center"/>
    </xf>
    <xf numFmtId="0" fontId="6" fillId="0" borderId="20" xfId="0" applyFont="1" applyBorder="1" applyAlignment="1">
      <alignment horizontal="center" vertical="center"/>
    </xf>
    <xf numFmtId="0" fontId="6" fillId="0" borderId="0" xfId="0" applyFont="1" applyAlignment="1">
      <alignment horizontal="center" vertical="center"/>
    </xf>
    <xf numFmtId="0" fontId="6" fillId="0" borderId="21" xfId="0" applyFont="1" applyBorder="1" applyAlignment="1">
      <alignment horizontal="center" vertical="center"/>
    </xf>
    <xf numFmtId="0" fontId="6" fillId="0" borderId="11" xfId="0"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5" fillId="4" borderId="20" xfId="0" applyFont="1" applyFill="1" applyBorder="1" applyAlignment="1">
      <alignment horizontal="center" vertical="center"/>
    </xf>
    <xf numFmtId="0" fontId="5" fillId="4" borderId="11" xfId="0" applyFont="1" applyFill="1" applyBorder="1" applyAlignment="1">
      <alignment horizontal="center" vertical="center"/>
    </xf>
    <xf numFmtId="0" fontId="4" fillId="4" borderId="0" xfId="0" applyFont="1" applyFill="1" applyAlignment="1">
      <alignment horizontal="center" vertical="center" wrapText="1"/>
    </xf>
    <xf numFmtId="0" fontId="4" fillId="4" borderId="10" xfId="0" applyFont="1" applyFill="1" applyBorder="1" applyAlignment="1">
      <alignment horizontal="center" vertical="center" wrapText="1"/>
    </xf>
    <xf numFmtId="0" fontId="4" fillId="4" borderId="21" xfId="0" applyFont="1" applyFill="1" applyBorder="1" applyAlignment="1">
      <alignment horizontal="left" wrapText="1"/>
    </xf>
    <xf numFmtId="0" fontId="4" fillId="4" borderId="12" xfId="0" applyFont="1" applyFill="1" applyBorder="1" applyAlignment="1">
      <alignment horizontal="left" wrapText="1"/>
    </xf>
  </cellXfs>
  <cellStyles count="2">
    <cellStyle name="Comma" xfId="1" builtinId="3"/>
    <cellStyle name="Normal" xfId="0" builtinId="0"/>
  </cellStyles>
  <dxfs count="316">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59A6CF"/>
      <color rgb="FF003D87"/>
      <color rgb="FF0488CE"/>
      <color rgb="FF49BEED"/>
      <color rgb="FFE373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0</xdr:colOff>
      <xdr:row>5</xdr:row>
      <xdr:rowOff>0</xdr:rowOff>
    </xdr:from>
    <xdr:to>
      <xdr:col>2</xdr:col>
      <xdr:colOff>1120140</xdr:colOff>
      <xdr:row>7</xdr:row>
      <xdr:rowOff>0</xdr:rowOff>
    </xdr:to>
    <xdr:sp macro="" textlink="HT!J4">
      <xdr:nvSpPr>
        <xdr:cNvPr id="2" name="Rectangle: Rounded Corners 1">
          <a:extLst>
            <a:ext uri="{FF2B5EF4-FFF2-40B4-BE49-F238E27FC236}">
              <a16:creationId xmlns:a16="http://schemas.microsoft.com/office/drawing/2014/main" id="{8B352C7C-21D0-4B00-ACD2-79A899987705}"/>
            </a:ext>
          </a:extLst>
        </xdr:cNvPr>
        <xdr:cNvSpPr/>
      </xdr:nvSpPr>
      <xdr:spPr>
        <a:xfrm>
          <a:off x="1844040" y="861060"/>
          <a:ext cx="1120140" cy="43434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37DB5ED-6399-43EE-96E7-BD7B702D64E2}" type="TxLink">
            <a:rPr lang="en-US" sz="1800" b="1" i="0" u="none" strike="noStrike" kern="1200">
              <a:solidFill>
                <a:schemeClr val="bg1"/>
              </a:solidFill>
              <a:latin typeface="Calibri"/>
              <a:ea typeface="Calibri"/>
              <a:cs typeface="Calibri"/>
            </a:rPr>
            <a:pPr algn="ctr"/>
            <a:t> 122 </a:t>
          </a:fld>
          <a:endParaRPr lang="en-US" sz="1800" b="1" kern="1200">
            <a:solidFill>
              <a:schemeClr val="bg1"/>
            </a:solidFill>
          </a:endParaRPr>
        </a:p>
      </xdr:txBody>
    </xdr:sp>
    <xdr:clientData/>
  </xdr:twoCellAnchor>
  <xdr:twoCellAnchor>
    <xdr:from>
      <xdr:col>3</xdr:col>
      <xdr:colOff>1287780</xdr:colOff>
      <xdr:row>4</xdr:row>
      <xdr:rowOff>114300</xdr:rowOff>
    </xdr:from>
    <xdr:to>
      <xdr:col>4</xdr:col>
      <xdr:colOff>1082040</xdr:colOff>
      <xdr:row>7</xdr:row>
      <xdr:rowOff>7620</xdr:rowOff>
    </xdr:to>
    <xdr:sp macro="" textlink="HT!K4">
      <xdr:nvSpPr>
        <xdr:cNvPr id="3" name="Rectangle: Rounded Corners 2">
          <a:extLst>
            <a:ext uri="{FF2B5EF4-FFF2-40B4-BE49-F238E27FC236}">
              <a16:creationId xmlns:a16="http://schemas.microsoft.com/office/drawing/2014/main" id="{1BA2695F-86A7-465D-8C2E-6F9BF3C199F9}"/>
            </a:ext>
          </a:extLst>
        </xdr:cNvPr>
        <xdr:cNvSpPr/>
      </xdr:nvSpPr>
      <xdr:spPr>
        <a:xfrm>
          <a:off x="4632960" y="853440"/>
          <a:ext cx="1120140" cy="44958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6BCC1578-BAB2-4D19-AFE3-1E3A9FEEC870}" type="TxLink">
            <a:rPr lang="en-US" sz="1800" b="1" i="0" u="none" strike="noStrike" kern="1200">
              <a:solidFill>
                <a:schemeClr val="bg1"/>
              </a:solidFill>
              <a:latin typeface="Calibri"/>
              <a:ea typeface="Calibri"/>
              <a:cs typeface="Calibri"/>
            </a:rPr>
            <a:pPr algn="ctr"/>
            <a:t> 25,884 </a:t>
          </a:fld>
          <a:endParaRPr lang="en-US" sz="3200" b="1" kern="1200">
            <a:solidFill>
              <a:schemeClr val="bg1"/>
            </a:solidFill>
          </a:endParaRPr>
        </a:p>
      </xdr:txBody>
    </xdr:sp>
    <xdr:clientData/>
  </xdr:twoCellAnchor>
  <xdr:twoCellAnchor>
    <xdr:from>
      <xdr:col>6</xdr:col>
      <xdr:colOff>7620</xdr:colOff>
      <xdr:row>5</xdr:row>
      <xdr:rowOff>0</xdr:rowOff>
    </xdr:from>
    <xdr:to>
      <xdr:col>6</xdr:col>
      <xdr:colOff>1127760</xdr:colOff>
      <xdr:row>6</xdr:row>
      <xdr:rowOff>198120</xdr:rowOff>
    </xdr:to>
    <xdr:sp macro="" textlink="HT!L4">
      <xdr:nvSpPr>
        <xdr:cNvPr id="4" name="Rectangle: Rounded Corners 3">
          <a:extLst>
            <a:ext uri="{FF2B5EF4-FFF2-40B4-BE49-F238E27FC236}">
              <a16:creationId xmlns:a16="http://schemas.microsoft.com/office/drawing/2014/main" id="{01CAEF9B-8986-4C4F-A726-D1E22756A8C4}"/>
            </a:ext>
          </a:extLst>
        </xdr:cNvPr>
        <xdr:cNvSpPr/>
      </xdr:nvSpPr>
      <xdr:spPr>
        <a:xfrm>
          <a:off x="9387840" y="861060"/>
          <a:ext cx="1120140" cy="42672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DB9C96DE-3BA2-4419-A9FE-1747A55FCF8E}" type="TxLink">
            <a:rPr lang="en-US" sz="1800" b="1" i="0" u="none" strike="noStrike" kern="1200">
              <a:solidFill>
                <a:schemeClr val="bg1"/>
              </a:solidFill>
              <a:latin typeface="Calibri"/>
              <a:ea typeface="Calibri"/>
              <a:cs typeface="Calibri"/>
            </a:rPr>
            <a:pPr algn="ctr"/>
            <a:t> 1,879 </a:t>
          </a:fld>
          <a:endParaRPr lang="en-US" sz="4400" b="1" kern="1200">
            <a:solidFill>
              <a:schemeClr val="bg1"/>
            </a:solidFill>
          </a:endParaRPr>
        </a:p>
      </xdr:txBody>
    </xdr:sp>
    <xdr:clientData/>
  </xdr:twoCellAnchor>
  <xdr:twoCellAnchor>
    <xdr:from>
      <xdr:col>7</xdr:col>
      <xdr:colOff>1546860</xdr:colOff>
      <xdr:row>4</xdr:row>
      <xdr:rowOff>114300</xdr:rowOff>
    </xdr:from>
    <xdr:to>
      <xdr:col>9</xdr:col>
      <xdr:colOff>7620</xdr:colOff>
      <xdr:row>7</xdr:row>
      <xdr:rowOff>7620</xdr:rowOff>
    </xdr:to>
    <xdr:sp macro="" textlink="HT!M4">
      <xdr:nvSpPr>
        <xdr:cNvPr id="5" name="Rectangle: Rounded Corners 4">
          <a:extLst>
            <a:ext uri="{FF2B5EF4-FFF2-40B4-BE49-F238E27FC236}">
              <a16:creationId xmlns:a16="http://schemas.microsoft.com/office/drawing/2014/main" id="{6F9653EA-4440-41BB-8853-D2D5A2C26F61}"/>
            </a:ext>
          </a:extLst>
        </xdr:cNvPr>
        <xdr:cNvSpPr/>
      </xdr:nvSpPr>
      <xdr:spPr>
        <a:xfrm>
          <a:off x="12352020" y="853440"/>
          <a:ext cx="1150620" cy="449580"/>
        </a:xfrm>
        <a:prstGeom prst="roundRect">
          <a:avLst/>
        </a:prstGeom>
        <a:solidFill>
          <a:srgbClr val="00206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8B06DEB-B37E-40D0-9E6B-8BE05D41C77D}" type="TxLink">
            <a:rPr lang="en-US" sz="1800" b="1" i="0" u="none" strike="noStrike" kern="1200">
              <a:solidFill>
                <a:schemeClr val="bg1"/>
              </a:solidFill>
              <a:latin typeface="Calibri"/>
              <a:ea typeface="Calibri"/>
              <a:cs typeface="Calibri"/>
            </a:rPr>
            <a:pPr algn="ctr"/>
            <a:t> 1,818 </a:t>
          </a:fld>
          <a:endParaRPr lang="en-US" sz="6600" b="1" kern="1200">
            <a:solidFill>
              <a:schemeClr val="bg1"/>
            </a:solidFill>
          </a:endParaRPr>
        </a:p>
      </xdr:txBody>
    </xdr:sp>
    <xdr:clientData/>
  </xdr:twoCellAnchor>
  <xdr:oneCellAnchor>
    <xdr:from>
      <xdr:col>4</xdr:col>
      <xdr:colOff>2788920</xdr:colOff>
      <xdr:row>5</xdr:row>
      <xdr:rowOff>0</xdr:rowOff>
    </xdr:from>
    <xdr:ext cx="391210" cy="60960"/>
    <xdr:sp macro="" textlink="">
      <xdr:nvSpPr>
        <xdr:cNvPr id="6" name="Rectangle 5">
          <a:extLst>
            <a:ext uri="{FF2B5EF4-FFF2-40B4-BE49-F238E27FC236}">
              <a16:creationId xmlns:a16="http://schemas.microsoft.com/office/drawing/2014/main" id="{34CE5B85-1353-45B6-8A6D-6D7A92F932BF}"/>
            </a:ext>
          </a:extLst>
        </xdr:cNvPr>
        <xdr:cNvSpPr/>
      </xdr:nvSpPr>
      <xdr:spPr>
        <a:xfrm>
          <a:off x="7459980" y="861060"/>
          <a:ext cx="391210" cy="60960"/>
        </a:xfrm>
        <a:prstGeom prst="rect">
          <a:avLst/>
        </a:prstGeom>
        <a:noFill/>
      </xdr:spPr>
      <xdr:txBody>
        <a:bodyPr wrap="none" lIns="91440" tIns="45720" rIns="91440" bIns="45720">
          <a:noAutofit/>
        </a:bodyPr>
        <a:lstStyle/>
        <a:p>
          <a:pPr algn="ctr"/>
          <a:fld id="{3F569D5E-08F7-4432-8D1C-EF9FB2E54D48}" type="TxLink">
            <a:rPr lang="en-US" sz="2000" b="0" i="0" u="none" strike="noStrike" kern="1200" cap="none" spc="0">
              <a:ln w="0"/>
              <a:solidFill>
                <a:srgbClr val="002060"/>
              </a:solidFill>
              <a:effectLst>
                <a:outerShdw blurRad="38100" dist="19050" dir="2700000" algn="tl" rotWithShape="0">
                  <a:schemeClr val="dk1">
                    <a:alpha val="40000"/>
                  </a:schemeClr>
                </a:outerShdw>
              </a:effectLst>
              <a:latin typeface="Calibri"/>
              <a:ea typeface="Calibri"/>
              <a:cs typeface="Calibri"/>
            </a:rPr>
            <a:pPr algn="ctr"/>
            <a:t>48%</a:t>
          </a:fld>
          <a:endParaRPr lang="en-US" sz="5400" b="0" cap="none" spc="0">
            <a:ln w="0"/>
            <a:solidFill>
              <a:srgbClr val="002060"/>
            </a:solidFill>
            <a:effectLst>
              <a:outerShdw blurRad="38100" dist="19050" dir="2700000" algn="tl" rotWithShape="0">
                <a:schemeClr val="dk1">
                  <a:alpha val="40000"/>
                </a:schemeClr>
              </a:outerShdw>
            </a:effectLst>
          </a:endParaRPr>
        </a:p>
      </xdr:txBody>
    </xdr:sp>
    <xdr:clientData/>
  </xdr:oneCellAnchor>
  <xdr:twoCellAnchor>
    <xdr:from>
      <xdr:col>4</xdr:col>
      <xdr:colOff>1097280</xdr:colOff>
      <xdr:row>4</xdr:row>
      <xdr:rowOff>114300</xdr:rowOff>
    </xdr:from>
    <xdr:to>
      <xdr:col>4</xdr:col>
      <xdr:colOff>2720340</xdr:colOff>
      <xdr:row>7</xdr:row>
      <xdr:rowOff>7620</xdr:rowOff>
    </xdr:to>
    <xdr:sp macro="" textlink="">
      <xdr:nvSpPr>
        <xdr:cNvPr id="7" name="Rectangle 6">
          <a:extLst>
            <a:ext uri="{FF2B5EF4-FFF2-40B4-BE49-F238E27FC236}">
              <a16:creationId xmlns:a16="http://schemas.microsoft.com/office/drawing/2014/main" id="{8DE2F129-DACE-4BCE-9F3E-1EF3A453FB7E}"/>
            </a:ext>
          </a:extLst>
        </xdr:cNvPr>
        <xdr:cNvSpPr/>
      </xdr:nvSpPr>
      <xdr:spPr>
        <a:xfrm>
          <a:off x="5768340" y="853440"/>
          <a:ext cx="1623060" cy="44958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kern="1200"/>
            <a:t>% of Good in Condition</a:t>
          </a:r>
        </a:p>
        <a:p>
          <a:pPr algn="ctr"/>
          <a:r>
            <a:rPr lang="en-US" sz="1100" b="1" kern="1200"/>
            <a:t>Rooms</a:t>
          </a:r>
        </a:p>
      </xdr:txBody>
    </xdr:sp>
    <xdr:clientData/>
  </xdr:twoCellAnchor>
  <xdr:oneCellAnchor>
    <xdr:from>
      <xdr:col>1</xdr:col>
      <xdr:colOff>114300</xdr:colOff>
      <xdr:row>1</xdr:row>
      <xdr:rowOff>22860</xdr:rowOff>
    </xdr:from>
    <xdr:ext cx="2367788" cy="601980"/>
    <xdr:pic>
      <xdr:nvPicPr>
        <xdr:cNvPr id="8" name="image1.jpeg">
          <a:extLst>
            <a:ext uri="{FF2B5EF4-FFF2-40B4-BE49-F238E27FC236}">
              <a16:creationId xmlns:a16="http://schemas.microsoft.com/office/drawing/2014/main" id="{29F4ED66-6881-4CC4-AA13-4F91C54597B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260" y="213360"/>
          <a:ext cx="2367788" cy="601980"/>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450108EB-BE52-44C2-AFDF-A2FAE330CB24}" name="Table17" displayName="Table17" ref="A1:S570" totalsRowShown="0" headerRowDxfId="315" dataDxfId="314">
  <autoFilter ref="A1:S570" xr:uid="{450108EB-BE52-44C2-AFDF-A2FAE330CB24}">
    <filterColumn colId="3">
      <filters>
        <filter val="22110428109"/>
      </filters>
    </filterColumn>
  </autoFilter>
  <tableColumns count="19">
    <tableColumn id="1" xr3:uid="{77905A4F-596A-4462-9599-F6EC28361747}" name="dist_name" dataDxfId="313"/>
    <tableColumn id="2" xr3:uid="{43350043-49D7-4F16-ABF4-E4B5B1881694}" name="mandal_name" dataDxfId="312"/>
    <tableColumn id="3" xr3:uid="{A0C286EE-7D8B-42AE-A7D8-3998F763171B}" name="village_name" dataDxfId="311"/>
    <tableColumn id="4" xr3:uid="{32226A12-EE08-4687-B0B7-8F482E488F11}" name="UDISE_code" dataDxfId="310"/>
    <tableColumn id="5" xr3:uid="{1ACDCB71-8131-4B99-8ED9-F1FC4A32DA65}" name="school_name" dataDxfId="309"/>
    <tableColumn id="6" xr3:uid="{EAB38B7A-C5FB-489B-89EA-2C594EFE9DA1}" name="Broad_Category" dataDxfId="308"/>
    <tableColumn id="7" xr3:uid="{CBF6E9BA-4B9F-4D4A-B3DF-DCA4782B3BFC}" name="details_of_management" dataDxfId="307"/>
    <tableColumn id="8" xr3:uid="{DA1C7512-99AC-4041-B38F-EEF4D9E7B35C}" name="buildings_number" dataDxfId="306"/>
    <tableColumn id="9" xr3:uid="{67A21C13-8CDD-45F0-8C86-E776F423C173}" name="used_for_buildings" dataDxfId="305"/>
    <tableColumn id="10" xr3:uid="{9F24EB58-2BC7-4E10-88AB-0FDFA2537D1D}" name="blocks_condition" dataDxfId="304"/>
    <tableColumn id="11" xr3:uid="{85B1775C-9962-4A55-86A8-6B89C9D77B7B}" name="building_remarks" dataDxfId="303"/>
    <tableColumn id="12" xr3:uid="{4E2244AA-1A06-406D-867C-A82C9B356FA5}" name="painting_wall_condition" dataDxfId="302"/>
    <tableColumn id="13" xr3:uid="{33010485-F3C9-429C-86FD-9283B22B27A3}" name="composting_units" dataDxfId="301"/>
    <tableColumn id="14" xr3:uid="{7D117B7C-2440-4EFF-9A08-D8C72366312D}" name="other_facilities_toilet_drainage_sys" dataDxfId="300"/>
    <tableColumn id="15" xr3:uid="{3963B367-926C-42C5-91BC-28752E6CD800}" name="other_facilities_toilet_septic_tank" dataDxfId="299"/>
    <tableColumn id="16" xr3:uid="{8D0E8067-B10E-4E91-BA76-461C451E1101}" name="other_facilities_toilet_ramps" dataDxfId="298"/>
    <tableColumn id="17" xr3:uid="{BD3FC7C7-8CB4-43E7-8779-F6AA7B8C021E}" name="other_facilities_toilet_handrails" dataDxfId="297"/>
    <tableColumn id="18" xr3:uid="{779467F7-DA55-4C21-9792-ACFF8A39FB88}" name="other_facilities_toilet_wheelchairs" dataDxfId="296"/>
    <tableColumn id="19" xr3:uid="{33AE6DC2-B3C8-4F76-A878-18450BC24311}" name="other_facilities_toilet_braille_signs" dataDxfId="29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6AF3C31-05DE-450C-A165-5E74536F9188}" name="Raw" displayName="Raw" ref="A1:BC1880" totalsRowShown="0">
  <autoFilter ref="A1:BC1880" xr:uid="{0F40899D-0442-4D07-AABD-F29273ACF9A8}"/>
  <tableColumns count="55">
    <tableColumn id="1" xr3:uid="{EED64F40-47D3-405F-B269-3A01EA56C2BE}" name="dist_name"/>
    <tableColumn id="2" xr3:uid="{F68870E9-C7FA-4968-8C9A-CD6167453A31}" name="mandal_name"/>
    <tableColumn id="3" xr3:uid="{A2507195-102D-4191-B71C-5984ADEF641B}" name="village_name"/>
    <tableColumn id="4" xr3:uid="{E38CDE99-2A2B-401E-B647-B6FF1013E00D}" name="UDISE_code"/>
    <tableColumn id="5" xr3:uid="{CF31CA3A-F40F-4447-8CFE-51FCFC24A07D}" name="school_name"/>
    <tableColumn id="6" xr3:uid="{18AFD85A-AFFA-430F-971E-8927F61F6B09}" name="Broad_Category"/>
    <tableColumn id="7" xr3:uid="{58A894B4-3A89-4CBE-AAD0-58F276745ECC}" name="details_of_management"/>
    <tableColumn id="8" xr3:uid="{BB2834AD-378E-464A-904B-746C871B813C}" name="buildings_number"/>
    <tableColumn id="9" xr3:uid="{AB1B7932-27C7-412C-95FC-03B122C0CD12}" name="used_for_buildings"/>
    <tableColumn id="10" xr3:uid="{35194B20-9EF1-4B54-8D49-77F09588EB27}" name="blocks_condition"/>
    <tableColumn id="11" xr3:uid="{16F5FF12-81E5-431C-81B9-EE2DC9C236F3}" name="building_remarks"/>
    <tableColumn id="12" xr3:uid="{2954863C-B09F-429F-8A1E-D9E3510171F9}" name="name_of_floor"/>
    <tableColumn id="13" xr3:uid="{EA989793-7746-4AB6-BEF9-B6B96F219749}" name="floor_remarks"/>
    <tableColumn id="14" xr3:uid="{7A5CFC54-2A3E-436B-B199-46BCC133DCD9}" name="room_no"/>
    <tableColumn id="15" xr3:uid="{1E4A4064-00BE-4E1C-884B-EB3B970E9B0B}" name="purpose_of_the_room"/>
    <tableColumn id="16" xr3:uid="{79D7CCB9-9736-48FB-A57E-ACD6A0BBB308}" name="select_classroom"/>
    <tableColumn id="17" xr3:uid="{66C81E37-A346-4086-9865-D8DCF6417CA0}" name="select_section"/>
    <tableColumn id="18" xr3:uid="{FB0F8969-89A6-4F05-B779-3A5B06BC6F59}" name="no_of_boys"/>
    <tableColumn id="19" xr3:uid="{54F6522F-BD9C-4EEC-B88E-0343B9AA6D70}" name="no_of_girls"/>
    <tableColumn id="20" xr3:uid="{0BCD1F25-C932-4BBD-A448-DB916ADEE6EA}" name="room_condition"/>
    <tableColumn id="21" xr3:uid="{373CC7FC-FBE8-49F1-BB15-4FE4FA7A5AC4}" name="room_remarks"/>
    <tableColumn id="22" xr3:uid="{54E8C152-A048-4ABA-8991-9593388F688B}" name="civil_windows_count"/>
    <tableColumn id="23" xr3:uid="{F982DEE2-2059-4E37-9E5C-3AFD4F7F0302}" name="civil_ventilator_count"/>
    <tableColumn id="24" xr3:uid="{2A8AEAC2-FA0B-4149-B0B8-E241B52E690C}" name="civil_no_doors"/>
    <tableColumn id="25" xr3:uid="{0259CBC5-D8A3-4553-BAC6-E350F398CF6A}" name="floor_painting_condition"/>
    <tableColumn id="26" xr3:uid="{1B83C978-18FA-4F65-9D79-565D1808F54B}" name="painting_windows_condition"/>
    <tableColumn id="27" xr3:uid="{09E6BFB9-49C5-482C-9BA8-5520E880FE96}" name="painting_ventilators_condition"/>
    <tableColumn id="28" xr3:uid="{38251F94-0A9B-45C1-9301-999AE94C7D47}" name="painting_door_condition"/>
    <tableColumn id="29" xr3:uid="{D34A4715-7103-4A95-AB83-3F31AF8EE00E}" name="furniture_board_color"/>
    <tableColumn id="30" xr3:uid="{9D019000-C0E0-4975-AC57-CFCD96FA5F6B}" name="furniture_no_dustbins"/>
    <tableColumn id="31" xr3:uid="{2D51A9BF-13D8-4CB9-BAD3-72EB1BD40AE9}" name="furniture_teacher_table_quantity"/>
    <tableColumn id="32" xr3:uid="{A9E00F83-52AE-4042-B5E1-CBF6180AF9E2}" name="furniture_no_computer_work_stations"/>
    <tableColumn id="33" xr3:uid="{538FCB4E-7EDE-4365-B4CB-15D9704E28B2}" name="furniture_no_work_station_chairs"/>
    <tableColumn id="34" xr3:uid="{10B66F89-F18A-422F-8608-EF5A60F994BD}" name="furniture_no_display_boards"/>
    <tableColumn id="35" xr3:uid="{BD8FEAE4-51BB-4EB0-9470-85CD4C40746C}" name="furniture_no_almirahs"/>
    <tableColumn id="36" xr3:uid="{C998D19E-910F-4E23-8897-528030EB8FE0}" name="furniture_no_shelves"/>
    <tableColumn id="37" xr3:uid="{094EE22A-8489-4F47-8C5B-A9E41FE15868}" name="furniture_no_cupboards"/>
    <tableColumn id="38" xr3:uid="{117F638D-A8B4-47EB-8D35-40EE0CED7AAA}" name="furniture_hm_table_quantity"/>
    <tableColumn id="39" xr3:uid="{A5F1EA5E-733F-4E1E-A2F9-9B15078A844B}" name="furniture_hm_chair_quantity"/>
    <tableColumn id="40" xr3:uid="{F877A7B4-E393-4876-A863-7A04B8C75C04}" name="furniture_visitor_chair_quantity"/>
    <tableColumn id="41" xr3:uid="{4D7C6BE6-2B20-4C09-851E-7E2BA90B868F}" name="furniture_dining_table_quantity"/>
    <tableColumn id="42" xr3:uid="{8ACD23B3-051A-400A-B71C-0347F28A94BA}" name="furniture_serving_table_quantity"/>
    <tableColumn id="43" xr3:uid="{AE5B7EFD-DC71-417E-AE45-BEC496C134E0}" name="furniture_dining_chair_quantity"/>
    <tableColumn id="44" xr3:uid="{8C80ECC0-7C92-4C9F-9D4F-44EAD570B086}" name="furniture_student_table_quantity"/>
    <tableColumn id="45" xr3:uid="{C207D925-A852-447B-8D0E-4CCA935FF871}" name="furniture_student_chair_quantity"/>
    <tableColumn id="46" xr3:uid="{A46F31FF-EA74-4654-8272-5C1AB08EC88E}" name="furniture_staff_table_quantity"/>
    <tableColumn id="47" xr3:uid="{F7AB5AB0-B5E1-4598-8512-F05E26DFBA26}" name="furniture_staff_chair_quantity"/>
    <tableColumn id="48" xr3:uid="{C7E9B407-04F4-4A8E-A47E-259C78D67179}" name="furniture_no_fire_ext"/>
    <tableColumn id="49" xr3:uid="{252F26C2-7034-40D8-A017-BDBD49CF0EC6}" name="electrical_no_lights"/>
    <tableColumn id="50" xr3:uid="{273D3438-93E1-4521-A6ED-62FE78F91E7F}" name="electrical_no_fans"/>
    <tableColumn id="51" xr3:uid="{A136984C-9240-4451-BCF2-0B3D1BE5B9B3}" name="electrical_no_ac"/>
    <tableColumn id="52" xr3:uid="{28697BE3-5FA1-4FCA-93DE-9DDF1980AC5B}" name="electrical_no_heat_blowers"/>
    <tableColumn id="53" xr3:uid="{0E546790-7945-42EA-82A4-0495530B8F41}" name="electrical_public_address_system"/>
    <tableColumn id="54" xr3:uid="{F6968860-811A-447F-956D-EAF6E08FE17C}" name="electrical_power_backup"/>
    <tableColumn id="55" xr3:uid="{C9EB72D1-1FE2-4DB4-8C2B-BF7B4CBC1341}" name="other_facilities_internet_provisio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B9E7B3-429E-4C90-AE2B-041705F4DADB}" name="CLM" displayName="CLM" ref="B2:X7" totalsRowShown="0" headerRowDxfId="294" dataDxfId="293">
  <autoFilter ref="B2:X7" xr:uid="{2AB9E7B3-429E-4C90-AE2B-041705F4DADB}"/>
  <tableColumns count="23">
    <tableColumn id="1" xr3:uid="{A372540A-0796-46D1-99ED-E6439EEB7B8D}" name="Classes" dataDxfId="292"/>
    <tableColumn id="2" xr3:uid="{0245ADC1-7582-4A06-8311-481894630BAF}" name="Doors" dataDxfId="291"/>
    <tableColumn id="3" xr3:uid="{6F87C7EB-63EF-47E0-883F-CDDFE109F800}" name="Windows" dataDxfId="290"/>
    <tableColumn id="4" xr3:uid="{564B5350-40BA-4285-B5C1-95F4001FF264}" name="Ventilators" dataDxfId="289"/>
    <tableColumn id="5" xr3:uid="{A0FDEE7B-69D7-4544-A3FA-5FCCE60C80E9}" name="Lights" dataDxfId="288"/>
    <tableColumn id="6" xr3:uid="{62EF99D8-AF31-4740-9EBF-12A7579623D8}" name="Ceiling Fans" dataDxfId="287"/>
    <tableColumn id="7" xr3:uid="{66F8C458-DD65-4FC2-9F6F-37037659F6F9}" name="Heat Blowers" dataDxfId="286"/>
    <tableColumn id="8" xr3:uid="{450C821B-2A59-45E2-93FE-26731888B1CB}" name="Dust Bins" dataDxfId="285"/>
    <tableColumn id="9" xr3:uid="{19F3D9BA-ADDB-4A97-9527-037CF4DB7A7D}" name="Display Board" dataDxfId="284"/>
    <tableColumn id="10" xr3:uid="{5BDFC2B7-F437-47BD-B9F8-165E4166C772}" name="Chalk Board" dataDxfId="283"/>
    <tableColumn id="11" xr3:uid="{531281BC-B6BB-42DB-A859-461CAA9F33FA}" name="Cub-Board" dataDxfId="282"/>
    <tableColumn id="12" xr3:uid="{17A243C1-3766-4762-AEB3-07C102134910}" name="Dual Desk" dataDxfId="281"/>
    <tableColumn id="13" xr3:uid="{777D2BD1-B26C-4CE2-AE6C-8A0A62E7D989}" name="Teacher table" dataDxfId="280"/>
    <tableColumn id="14" xr3:uid="{2E028467-27B5-458D-8302-D56BD3FBAAAB}" name="Teacher Chair" dataDxfId="279"/>
    <tableColumn id="15" xr3:uid="{3E2205B0-17F5-41CB-A49A-5AB3DD5C40FC}" name="IFP, Smart TV" dataDxfId="278"/>
    <tableColumn id="16" xr3:uid="{BAFD84E6-9B12-4972-9A7C-00E64A0238D9}" name="Internet Connection" dataDxfId="277"/>
    <tableColumn id="17" xr3:uid="{8FAF75A8-3013-4981-AAB4-D78CDE2E55B8}" name="Toilets" dataDxfId="276">
      <calculatedColumnFormula>TEXT(1,"0")&amp;":"&amp;TEXT(40,"0")</calculatedColumnFormula>
    </tableColumn>
    <tableColumn id="18" xr3:uid="{EE1CB6A3-56DD-4EB2-AEE5-64DEAF9B5525}" name="Water taps" dataDxfId="275"/>
    <tableColumn id="19" xr3:uid="{5B362F15-6A21-4A2C-AF57-9858748D7EBF}" name="Urinals" dataDxfId="274">
      <calculatedColumnFormula>TEXT(1,"0")&amp;":"&amp;TEXT(20,"0")</calculatedColumnFormula>
    </tableColumn>
    <tableColumn id="20" xr3:uid="{81C699BA-350B-43CE-B4CB-ADC1BFEE555B}" name="Wash basins" dataDxfId="273">
      <calculatedColumnFormula>TEXT(1,"0")&amp;":"&amp;TEXT(40,"0")</calculatedColumnFormula>
    </tableColumn>
    <tableColumn id="21" xr3:uid="{2A32FFC2-B26B-4CDD-9DF0-1D019239103F}" name="Baths" dataDxfId="272"/>
    <tableColumn id="22" xr3:uid="{1B564E8F-355C-4155-9550-33164F5F4A87}" name="Drinking water" dataDxfId="271">
      <calculatedColumnFormula>TEXT(1,"0")&amp;":"&amp;TEXT(50,"0")</calculatedColumnFormula>
    </tableColumn>
    <tableColumn id="23" xr3:uid="{E1C8E62B-4D7B-42F5-BBC7-9A65E3341347}" name="Cleaner’s sink" dataDxfId="27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D953A83-B0A1-4FF0-A2E3-C1A4BED7CD91}" name="HMSRM" displayName="HMSRM" ref="B10:AD18" totalsRowShown="0" headerRowDxfId="269" dataDxfId="268">
  <autoFilter ref="B10:AD18" xr:uid="{DD953A83-B0A1-4FF0-A2E3-C1A4BED7CD91}"/>
  <tableColumns count="29">
    <tableColumn id="2" xr3:uid="{36C3DEA3-A377-4828-8327-D8070D04AD62}" name="Staff Room" dataDxfId="267"/>
    <tableColumn id="3" xr3:uid="{6FD511F9-5080-4456-AAE4-DE7C828CA503}" name="Doors" dataDxfId="266"/>
    <tableColumn id="4" xr3:uid="{198DDDB5-F394-44B0-95CB-30C1D654B331}" name="Windows" dataDxfId="265"/>
    <tableColumn id="5" xr3:uid="{30565A61-A6CE-45A3-AB94-861FC13C4056}" name="Ventilators" dataDxfId="264"/>
    <tableColumn id="6" xr3:uid="{A3E040E6-12E4-4FF4-933F-B2A1F95B2377}" name="Lights" dataDxfId="263"/>
    <tableColumn id="7" xr3:uid="{43DE4125-CEC4-45ED-8E96-01A28BAC74FE}" name="Ceiling Fans" dataDxfId="262"/>
    <tableColumn id="8" xr3:uid="{249C3F17-E7B0-4961-8901-E29F07631976}" name="Heat Blowers" dataDxfId="261"/>
    <tableColumn id="9" xr3:uid="{B489E8B2-D5C3-437B-9C62-D8F765137770}" name="Dust Bins" dataDxfId="260"/>
    <tableColumn id="10" xr3:uid="{F5F2CC11-792C-43E3-A6A5-501164571D6C}" name="Display Board" dataDxfId="259"/>
    <tableColumn id="11" xr3:uid="{DBEE006A-CEAF-41A6-95CF-8501CCC5DE39}" name="Chalk Board" dataDxfId="258"/>
    <tableColumn id="12" xr3:uid="{67ADE221-443C-4DD2-8727-C710186BE0B3}" name="Cub-Board" dataDxfId="257"/>
    <tableColumn id="13" xr3:uid="{6EFE9672-9C67-4012-8945-A57DC3B71F85}" name="Dual Desk" dataDxfId="256"/>
    <tableColumn id="14" xr3:uid="{C1C9185C-CCE4-4609-B827-E1F385DCB4CB}" name="Teacher table" dataDxfId="255"/>
    <tableColumn id="15" xr3:uid="{D24290D4-C4AE-4935-A985-445CB40DF490}" name="Teacher Chair" dataDxfId="254"/>
    <tableColumn id="16" xr3:uid="{E61BFDB0-9074-4C27-A0E1-36B6F9BC0D47}" name="Visitors Chairs" dataDxfId="253"/>
    <tableColumn id="17" xr3:uid="{281AE87D-068C-44B0-9488-79E2D24734FE}" name="Almirahs" dataDxfId="252"/>
    <tableColumn id="18" xr3:uid="{8F5B0DBD-55A4-4789-B306-50BC2A9C9C21}" name="Shelves" dataDxfId="251"/>
    <tableColumn id="19" xr3:uid="{A5E15085-EEDC-44CA-A79A-F3A50CA0A21D}" name="Computer Work Stations" dataDxfId="250"/>
    <tableColumn id="20" xr3:uid="{A8463B33-7592-4C33-A575-7B9C687D4BD0}" name="Work Station Chairs" dataDxfId="249"/>
    <tableColumn id="21" xr3:uid="{E71FCC39-EA92-4A74-9C25-5474939FA46B}" name="Desktops" dataDxfId="248"/>
    <tableColumn id="22" xr3:uid="{5BB5B213-006D-4B2A-91A2-6430CF38006B}" name="IFP, Smart TV" dataDxfId="247"/>
    <tableColumn id="23" xr3:uid="{9C3CAB72-63CB-4A12-9D51-C4FC6D3E81A4}" name="Laptops" dataDxfId="246"/>
    <tableColumn id="24" xr3:uid="{F04753A2-D449-428A-BCDD-EFE08346C4CB}" name="Printers" dataDxfId="245"/>
    <tableColumn id="25" xr3:uid="{209EAF81-4634-4070-801C-43FE97DCB144}" name="Copiers/Xerox" dataDxfId="244"/>
    <tableColumn id="26" xr3:uid="{5431D4CE-C253-4DF4-A276-F7685C1DBD58}" name="Internet Connection" dataDxfId="243"/>
    <tableColumn id="27" xr3:uid="{1B4182F8-59E1-46E1-BBD5-C889BED32DF7}" name="CC cameras" dataDxfId="242"/>
    <tableColumn id="28" xr3:uid="{AAEC4F2E-2C6B-4A2E-B502-19C5EAC345B7}" name="Wash Room" dataDxfId="241"/>
    <tableColumn id="29" xr3:uid="{8542FAF3-B7F7-4483-88F5-07638246D1EB}" name="Fire Extinguishers" dataDxfId="240"/>
    <tableColumn id="30" xr3:uid="{412F0719-EE3C-4C18-BD48-D6010ED7142E}" name="Strength" dataDxfId="23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54A4FEF-87AD-40AF-BDC6-1C574DAF6AB3}" name="SM" displayName="SM" ref="B22:K43" totalsRowShown="0" headerRowDxfId="238" dataDxfId="237">
  <autoFilter ref="B22:K43" xr:uid="{754A4FEF-87AD-40AF-BDC6-1C574DAF6AB3}"/>
  <tableColumns count="10">
    <tableColumn id="1" xr3:uid="{01A6BA40-8D61-46D8-807A-57FCCC2B37A4}" name="Sanitation" dataDxfId="236"/>
    <tableColumn id="2" xr3:uid="{EC36EE6A-A700-46F6-B574-AA72F78E0716}" name="Sanitation2" dataDxfId="235"/>
    <tableColumn id="3" xr3:uid="{DA67792C-4181-4D8B-AD60-66DE2DA588BA}" name="Boys" dataDxfId="234"/>
    <tableColumn id="4" xr3:uid="{B1825951-B49F-4E9B-895C-6B0DB3766C91}" name="Girls" dataDxfId="233"/>
    <tableColumn id="5" xr3:uid="{C41442C4-B282-4FE8-AD7B-FCA1D5B4A87A}" name="CwSN Boys" dataDxfId="232"/>
    <tableColumn id="6" xr3:uid="{1557DC15-6702-4DC1-8CE2-E834703472F9}" name="CwSN Girls" dataDxfId="231"/>
    <tableColumn id="7" xr3:uid="{BE3D7DFE-D9EE-4874-816A-10F1452703A6}" name="Uni sex" dataDxfId="230"/>
    <tableColumn id="8" xr3:uid="{1DA406F8-01E2-4E40-BD9B-9420AAC6066C}" name="Male Staff" dataDxfId="229"/>
    <tableColumn id="9" xr3:uid="{B8E79FBA-17AE-420B-A8D1-F01068EFA725}" name="Female Staff" dataDxfId="228"/>
    <tableColumn id="10" xr3:uid="{A645EA37-F6E3-4B5F-A5F6-E206A3BCE59B}" name="HM/ Principal Room" dataDxfId="227"/>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698F3F2-ED0A-48DC-B58D-1829EA31A2BB}" name="BD" displayName="BD" ref="B58:R64" totalsRowShown="0" headerRowDxfId="226" dataDxfId="225">
  <autoFilter ref="B58:R64" xr:uid="{0698F3F2-ED0A-48DC-B58D-1829EA31A2BB}"/>
  <tableColumns count="17">
    <tableColumn id="1" xr3:uid="{C25F266F-A9BA-4700-BDAC-E36F3460113A}" name="Boys Dining Hall" dataDxfId="224"/>
    <tableColumn id="2" xr3:uid="{75D39EED-C33A-4F84-A752-B0CBB3C265DD}" name="Doors" dataDxfId="223"/>
    <tableColumn id="3" xr3:uid="{9BFDB88D-E79B-45D9-BDEC-654C35B093AA}" name="Windows" dataDxfId="222"/>
    <tableColumn id="4" xr3:uid="{8D1F93AE-EC4B-4C0D-B39F-0E5EB1436F4C}" name="Ventilators" dataDxfId="221"/>
    <tableColumn id="5" xr3:uid="{08077F6B-5BB5-4CEA-895C-E8112B1C649B}" name="Lights" dataDxfId="220"/>
    <tableColumn id="6" xr3:uid="{0C8002A4-7DF3-4298-BBD3-507826BC46BB}" name="Ceiling Fans" dataDxfId="219"/>
    <tableColumn id="7" xr3:uid="{B879581F-1990-4B2E-BD54-F149D3453F4F}" name="Dining Tables" dataDxfId="218"/>
    <tableColumn id="8" xr3:uid="{9177877B-FE1C-49EE-A3A1-08290D5C9819}" name="Dining Chairs" dataDxfId="217"/>
    <tableColumn id="9" xr3:uid="{814DCB33-2AF1-45BD-9FA5-1C55F0F696EE}" name="Serving Tables" dataDxfId="216"/>
    <tableColumn id="10" xr3:uid="{CEF11B29-F214-494C-8876-7C6408A23C6D}" name="Dust Bins" dataDxfId="215"/>
    <tableColumn id="11" xr3:uid="{CB65B88D-3E9B-43B2-A4F1-7035EA071948}" name="Display Board" dataDxfId="214"/>
    <tableColumn id="12" xr3:uid="{D40CC0F5-8287-42C2-8BDA-08149C6DD800}" name="Cub-Board" dataDxfId="213"/>
    <tableColumn id="13" xr3:uid="{527C7647-3D47-4FC9-B262-E799187140A5}" name="Almirahs" dataDxfId="212"/>
    <tableColumn id="14" xr3:uid="{73A4A047-95B4-4D2E-B2AF-6D429DF163D9}" name="Shelves" dataDxfId="211"/>
    <tableColumn id="15" xr3:uid="{7CD55551-9381-43EB-81C7-9E33D4989AC8}" name="CC cameras" dataDxfId="210"/>
    <tableColumn id="16" xr3:uid="{416D45E0-54D2-43BE-8ACD-9B78A45567AC}" name="Hand wash counters" dataDxfId="209"/>
    <tableColumn id="17" xr3:uid="{8FF3A487-A4B8-4646-B8A4-A827F51637E6}" name="Drinking Water outlets" dataDxfId="208"/>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A8CD42F-5F53-49B8-9119-2004616F7905}" name="GD" displayName="GD" ref="B67:R73" totalsRowShown="0" headerRowDxfId="207" dataDxfId="206">
  <autoFilter ref="B67:R73" xr:uid="{3A8CD42F-5F53-49B8-9119-2004616F7905}"/>
  <tableColumns count="17">
    <tableColumn id="1" xr3:uid="{9C1CA1AB-CC49-4771-8EA3-F1E48BE6A468}" name="Girls Dining Hall" dataDxfId="205"/>
    <tableColumn id="2" xr3:uid="{71C61AF1-1C2E-4F15-B62C-01E86F149347}" name="Doors" dataDxfId="204"/>
    <tableColumn id="3" xr3:uid="{20C47DA3-DF60-4F2C-996E-B03C46F41334}" name="Windows" dataDxfId="203"/>
    <tableColumn id="4" xr3:uid="{8119579F-2D94-49A9-A646-0C058FADB56A}" name="Ventilators" dataDxfId="202"/>
    <tableColumn id="5" xr3:uid="{80F9D5CD-8F68-41E9-9BE2-CDF92865026E}" name="Lights" dataDxfId="201"/>
    <tableColumn id="6" xr3:uid="{EADC6B47-AD28-432F-8C0B-998827912DB2}" name="Ceiling Fans" dataDxfId="200"/>
    <tableColumn id="7" xr3:uid="{4DB6E30A-6CDC-4C43-AF4B-DC3C63C2DCD3}" name="Dining Tables" dataDxfId="199"/>
    <tableColumn id="8" xr3:uid="{EC134513-EF8E-4D69-9CE8-58F2102D2462}" name="Dining Chairs" dataDxfId="198"/>
    <tableColumn id="9" xr3:uid="{B710C717-F08E-42B8-B405-93258C809750}" name="Serving Tables" dataDxfId="197"/>
    <tableColumn id="10" xr3:uid="{E80A9A3C-658B-42F3-A349-F3CDC347128B}" name="Dust Bins" dataDxfId="196"/>
    <tableColumn id="11" xr3:uid="{A49E84EA-A485-4868-A84F-97D81E65BEB0}" name="Display Board" dataDxfId="195"/>
    <tableColumn id="12" xr3:uid="{CC6DACAA-8895-4BE3-B931-3774579803C6}" name="Cub-Board" dataDxfId="194"/>
    <tableColumn id="13" xr3:uid="{58B95B9B-85C6-4B52-8E00-F9655D177169}" name="Almirahs" dataDxfId="193"/>
    <tableColumn id="14" xr3:uid="{76B2F01C-C86B-4BAE-A23C-B97717739A8C}" name="Shelves" dataDxfId="192"/>
    <tableColumn id="15" xr3:uid="{5AF497E2-CB06-4B9B-B318-501C8E9376A6}" name="CC cameras" dataDxfId="191"/>
    <tableColumn id="16" xr3:uid="{C0436D5E-26C1-445C-B5DD-6A3FF16F1881}" name="Hand wash counters" dataDxfId="190"/>
    <tableColumn id="17" xr3:uid="{53FCD4EE-ECE3-4AD2-BEEE-6C7AA681712D}" name="Drinking Water outlets" dataDxfId="189"/>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3D53F36-FE5A-4753-BEC0-E899E55787D9}" name="Library" displayName="Library" ref="B76:U82" totalsRowShown="0" headerRowDxfId="188" dataDxfId="187">
  <autoFilter ref="B76:U82" xr:uid="{C3D53F36-FE5A-4753-BEC0-E899E55787D9}"/>
  <tableColumns count="20">
    <tableColumn id="1" xr3:uid="{F7EC29D3-8888-4B4B-AAB6-2DE7DB643640}" name="Library" dataDxfId="186"/>
    <tableColumn id="2" xr3:uid="{6E887B7D-78D6-462B-9025-F4BF1AC0BAF1}" name="Doors" dataDxfId="185"/>
    <tableColumn id="3" xr3:uid="{C22BF8E9-F9FE-4841-97D1-49D9B5D85118}" name="Door" dataDxfId="184"/>
    <tableColumn id="4" xr3:uid="{337253E9-3A47-453F-B72D-08A192CBB0C3}" name="Windows" dataDxfId="183"/>
    <tableColumn id="5" xr3:uid="{8350DCC3-94CC-4912-B0A1-A06E1BFFAFE0}" name="Ventilators" dataDxfId="182"/>
    <tableColumn id="6" xr3:uid="{9665F1A8-9A99-4C0A-B354-CFAEE191A8A9}" name="Lights" dataDxfId="181"/>
    <tableColumn id="7" xr3:uid="{2C906F37-2229-4C45-BA00-B2C3E26133C2}" name="Ceiling Fans" dataDxfId="180"/>
    <tableColumn id="8" xr3:uid="{9355C56E-9CAD-4CF0-999E-CCDEB168E57A}" name="Heat Blowers" dataDxfId="179"/>
    <tableColumn id="9" xr3:uid="{FF5C94EB-66B9-4BE0-8811-508B369CA2A9}" name="Dust Bins" dataDxfId="178"/>
    <tableColumn id="10" xr3:uid="{57452AA7-5E9D-41FB-9D67-8F98A7EC9F15}" name="Display Board" dataDxfId="177"/>
    <tableColumn id="11" xr3:uid="{0001FEFF-91D4-4194-B274-B9497D00E46B}" name="Cub-Board" dataDxfId="176"/>
    <tableColumn id="12" xr3:uid="{7EA5C5A6-6D81-4804-BB31-2142AFF75505}" name="Almirahs" dataDxfId="175"/>
    <tableColumn id="13" xr3:uid="{1D94CE9E-0DD3-40FF-A098-C879C351CD99}" name="Shelves" dataDxfId="174"/>
    <tableColumn id="14" xr3:uid="{9841A648-67FF-400B-B27B-87C24B260AF8}" name="Computer Work Stations" dataDxfId="173"/>
    <tableColumn id="15" xr3:uid="{FAD0C4D9-38A0-43FE-B982-DA15C3A0FAD7}" name="Work Station Chairs" dataDxfId="172"/>
    <tableColumn id="16" xr3:uid="{505ED85C-E4EA-4AE1-9621-85E50B9F7E28}" name="Desktops" dataDxfId="171"/>
    <tableColumn id="17" xr3:uid="{19083827-91F0-4458-AE2F-710FB21FC312}" name="IFP, Smart TV" dataDxfId="170"/>
    <tableColumn id="18" xr3:uid="{D344DAD2-648C-4563-8CB8-8B5B50D6A1D1}" name="Printers" dataDxfId="169"/>
    <tableColumn id="19" xr3:uid="{CC59D24B-FF17-45BF-BA9C-D033DD2DA770}" name="Copiers/Xerox" dataDxfId="168"/>
    <tableColumn id="20" xr3:uid="{632C60DC-2458-4EB8-A03E-F679C90866BF}" name="Internet Connection" dataDxfId="16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2BE6B08-C0B4-4FC5-AD1C-12A191594F8D}" name="Sports" displayName="Sports" ref="B85:W86" totalsRowShown="0" headerRowDxfId="166" dataDxfId="165">
  <autoFilter ref="B85:W86" xr:uid="{52BE6B08-C0B4-4FC5-AD1C-12A191594F8D}"/>
  <tableColumns count="22">
    <tableColumn id="2" xr3:uid="{78BACB45-6738-4256-891B-12C7CBD612E5}" name="Doors" dataDxfId="164"/>
    <tableColumn id="3" xr3:uid="{3B9F2EAB-D0B3-4D0F-93A4-89D74499C54C}" name="Windows" dataDxfId="163"/>
    <tableColumn id="4" xr3:uid="{473DBBFF-4B95-4F27-848C-B65243D78743}" name="Ventilators" dataDxfId="162"/>
    <tableColumn id="5" xr3:uid="{B03B3553-89A2-4FA5-BADE-150049378DE9}" name="Lights" dataDxfId="161"/>
    <tableColumn id="6" xr3:uid="{6BFDD48B-A78E-4C76-88AD-D46328DF1CC5}" name="Ceiling Fans" dataDxfId="160"/>
    <tableColumn id="7" xr3:uid="{C2A10B96-65B4-4485-BB42-66507A5FFB3E}" name="Heat Blowers" dataDxfId="159"/>
    <tableColumn id="8" xr3:uid="{B9D06B4E-51AF-4F40-A35A-BC7B5D276418}" name="Dust Bins" dataDxfId="158"/>
    <tableColumn id="9" xr3:uid="{012DEE92-03D1-44BB-B9BE-2EB12B529A8E}" name="Display Board" dataDxfId="157"/>
    <tableColumn id="10" xr3:uid="{4A279CAA-94DC-476B-A847-52424A44FA6E}" name="Cub-Board" dataDxfId="156"/>
    <tableColumn id="11" xr3:uid="{681F0A9D-4C9C-48B8-BEEC-CF4ADA509273}" name="Staff  table" dataDxfId="155"/>
    <tableColumn id="12" xr3:uid="{C93D2ECD-A279-4536-8F9D-FC7A4111C84A}" name="Staff  Chair" dataDxfId="154"/>
    <tableColumn id="13" xr3:uid="{FAC152CA-D8CC-4170-BA35-C963A61DC84D}" name="Student Tables" dataDxfId="153"/>
    <tableColumn id="14" xr3:uid="{FD0265B2-9D1C-488C-814C-46FE1BA0878B}" name="Student Chairs" dataDxfId="152"/>
    <tableColumn id="15" xr3:uid="{D713986D-FB52-455E-BA7D-40C7A5B3B785}" name="Cub-Board2" dataDxfId="151"/>
    <tableColumn id="16" xr3:uid="{87FDF62F-A7A3-49A5-9594-B9E7BCE19C80}" name="Almirahs" dataDxfId="150"/>
    <tableColumn id="17" xr3:uid="{43F897DC-C767-4662-8D35-2B26B3657B35}" name="Shelves" dataDxfId="149"/>
    <tableColumn id="18" xr3:uid="{2930647D-24F7-4E41-83D9-5A7A04B24AE5}" name="Carrom Boards with required furniture" dataDxfId="148"/>
    <tableColumn id="19" xr3:uid="{F05F647B-B01B-4CE6-AE4B-AD6020D611F3}" name="Chess  with required furniture" dataDxfId="147"/>
    <tableColumn id="20" xr3:uid="{4A58E056-1A62-415C-9CFC-3FDE9F4AC378}" name="Table tennis  with_x000a_required furniture" dataDxfId="146"/>
    <tableColumn id="21" xr3:uid="{1EF85C91-A79C-4D8C-9847-0A9CA4C9858A}" name="Rest Room for Boys" dataDxfId="145"/>
    <tableColumn id="22" xr3:uid="{409296C8-C6AB-4767-973E-0D82EAE9FCFA}" name="Rest Room for Girls" dataDxfId="144"/>
    <tableColumn id="23" xr3:uid="{2D8FE1B1-0567-4352-805C-95207B71C6EE}" name="Drinking Water outlets" dataDxfId="14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7ED1D8B-1B4C-4E2D-9C6C-4C2A82FC10AC}" name="CompLab" displayName="CompLab" ref="B89:AA90" totalsRowShown="0" headerRowDxfId="142" dataDxfId="141">
  <autoFilter ref="B89:AA90" xr:uid="{B7ED1D8B-1B4C-4E2D-9C6C-4C2A82FC10AC}"/>
  <tableColumns count="26">
    <tableColumn id="2" xr3:uid="{F53CA24D-8CE4-424B-8FC9-C789299807C7}" name="Doors" dataDxfId="140"/>
    <tableColumn id="3" xr3:uid="{5292F552-4AD3-4023-B6FD-AA3DEEEBFB4B}" name="Windows" dataDxfId="139"/>
    <tableColumn id="4" xr3:uid="{168EDE7F-4044-429A-B35D-F4F4C3A44EF1}" name="Ventilators" dataDxfId="138"/>
    <tableColumn id="5" xr3:uid="{FEFE6ACE-8F81-4608-B19B-93DAB0818C8E}" name="Lights" dataDxfId="137"/>
    <tableColumn id="6" xr3:uid="{E5FB4E7E-0780-44D9-BE87-3F05C1B7813A}" name="Ceiling Fans" dataDxfId="136"/>
    <tableColumn id="7" xr3:uid="{B6B77C3A-7BBB-45E2-9952-479DB7670410}" name="Heat Blowers" dataDxfId="135"/>
    <tableColumn id="8" xr3:uid="{978562C3-2C18-4727-ABE8-819505CA7012}" name="Dust Bins" dataDxfId="134"/>
    <tableColumn id="9" xr3:uid="{49C640CC-094F-4B92-8EEB-B955F23BF9F3}" name="Display Board" dataDxfId="133"/>
    <tableColumn id="10" xr3:uid="{20849BC1-6C26-42DE-9A6F-CA6B646ACD8A}" name="Cub-Board" dataDxfId="132"/>
    <tableColumn id="11" xr3:uid="{6E61075A-DF0D-43D4-A82D-6F662B8404EF}" name="Teacher table" dataDxfId="131"/>
    <tableColumn id="12" xr3:uid="{F9C70F9E-D4C3-4DC7-9B4B-5B720A1E8F08}" name="Teacher Chair" dataDxfId="130"/>
    <tableColumn id="13" xr3:uid="{F3462A6B-28BF-4DF9-8525-9A3985BFAF71}" name="Green Chalk Board" dataDxfId="129"/>
    <tableColumn id="14" xr3:uid="{48D92FAC-B2A6-47B3-B626-7F6DD50B7CF5}" name="Almirahs" dataDxfId="128"/>
    <tableColumn id="15" xr3:uid="{FB1E14EF-A5F2-421F-922C-0B15A52DD600}" name="Shelves" dataDxfId="127"/>
    <tableColumn id="16" xr3:uid="{ADB1DEF4-2183-4A5B-BFEB-D60F2D704836}" name="Computer Work Stations" dataDxfId="126"/>
    <tableColumn id="17" xr3:uid="{B9A72B17-17E0-447F-837B-FF0EBB13D4FA}" name="Work Station Chairs" dataDxfId="125"/>
    <tableColumn id="18" xr3:uid="{622E7FD7-1305-4163-BE12-6CF1C286980B}" name="Desktops" dataDxfId="124"/>
    <tableColumn id="19" xr3:uid="{E37FA3A9-892C-4856-A414-650F5433793C}" name="Laptops" dataDxfId="123"/>
    <tableColumn id="20" xr3:uid="{290CAF4C-FB50-4371-AA17-BA4D064D4191}" name="IFP, Smart TV" dataDxfId="122"/>
    <tableColumn id="21" xr3:uid="{0582BFBC-AF17-4CEE-B853-C99C3F97E344}" name="Printers" dataDxfId="121"/>
    <tableColumn id="22" xr3:uid="{F1A94A4F-60BB-4619-9F94-10CF10171866}" name="Copiers/Xerox" dataDxfId="120"/>
    <tableColumn id="23" xr3:uid="{A21F02FC-C846-45D3-A678-CB12D71F4C7A}" name="Internet Connection" dataDxfId="119"/>
    <tableColumn id="24" xr3:uid="{EB132757-60D7-4A12-A312-08149F56B749}" name="Rest Room Boys" dataDxfId="118"/>
    <tableColumn id="25" xr3:uid="{ABA6EBFE-C84A-4241-9279-7DC77BFBC30F}" name="Rest Room for Girls" dataDxfId="117"/>
    <tableColumn id="26" xr3:uid="{D147DEFD-9CA8-4746-B9F4-21AE2B5EC701}" name="Fire Extinguisher" dataDxfId="116"/>
    <tableColumn id="27" xr3:uid="{E58945EF-37E1-44E7-8360-6D7763D23DF3}" name="Drinking Water outlets" dataDxfId="115"/>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8D7E31A-5BBF-4DF2-A92A-F492F28C0A25}" name="Activity" displayName="Activity" ref="B93:AB94" totalsRowShown="0" headerRowDxfId="114" dataDxfId="113">
  <autoFilter ref="B93:AB94" xr:uid="{48D7E31A-5BBF-4DF2-A92A-F492F28C0A25}"/>
  <tableColumns count="27">
    <tableColumn id="1" xr3:uid="{A8186CAA-1A61-4401-BF07-7B9ED66C0B72}" name="Doors" dataDxfId="112"/>
    <tableColumn id="2" xr3:uid="{4F6AD8F4-D8AE-453D-84A3-50BF76B87C79}" name="Windows" dataDxfId="111"/>
    <tableColumn id="3" xr3:uid="{B367E23F-2848-48C0-9EA7-A6E069A196F6}" name="Ventilators" dataDxfId="110"/>
    <tableColumn id="4" xr3:uid="{7DBE6F59-4CA3-4B81-96DA-23850C0AB45E}" name="Lights" dataDxfId="109"/>
    <tableColumn id="5" xr3:uid="{9666DAC8-7C1A-4611-AB3C-027DF8B6A56F}" name="Ceiling Fans" dataDxfId="108"/>
    <tableColumn id="6" xr3:uid="{3FE5BF66-F1F0-498F-B5FA-0E43A25ABDF8}" name="Heat Blowers" dataDxfId="107"/>
    <tableColumn id="7" xr3:uid="{2A8C8574-043B-49FC-8400-36895EBFF96C}" name="Dust Bins" dataDxfId="106"/>
    <tableColumn id="8" xr3:uid="{C2737652-2A54-463C-BCE1-956DA1A6D39E}" name="Display Board" dataDxfId="105"/>
    <tableColumn id="9" xr3:uid="{3C7FA4CC-2900-4317-9752-C68A030F1247}" name="Rectangle tables" dataDxfId="104"/>
    <tableColumn id="10" xr3:uid="{A12B5A42-BAFF-47D4-870A-65454314EC2E}" name="Round tables" dataDxfId="103"/>
    <tableColumn id="11" xr3:uid="{4276EDB3-FD0E-4DF7-AFDC-430EEEEC47B2}" name="Foldable  tables" dataDxfId="102"/>
    <tableColumn id="12" xr3:uid="{31B46122-CFB0-45AE-8A60-98F3058A2396}" name="Chair" dataDxfId="101"/>
    <tableColumn id="13" xr3:uid="{53808D5B-0B17-4243-ADEF-1E4C907538E4}" name="Stackable chairs" dataDxfId="100"/>
    <tableColumn id="14" xr3:uid="{3B318307-8E9C-4BDD-A32E-385A702C47EB}" name="Cup Board" dataDxfId="99"/>
    <tableColumn id="15" xr3:uid="{8E1A7A75-657F-4CA0-AA82-D0648E5A2092}" name="Almirahs" dataDxfId="98"/>
    <tableColumn id="16" xr3:uid="{836AEFF2-E6F6-4C4F-BD52-A01BC1329786}" name="Shelves" dataDxfId="97"/>
    <tableColumn id="17" xr3:uid="{35F712FD-EDB5-4D46-9006-014E858F0275}" name="Computer Work Stations" dataDxfId="96"/>
    <tableColumn id="18" xr3:uid="{66455915-92A3-4E5B-9B79-914CBFA62D53}" name="Work Station Chairs" dataDxfId="95"/>
    <tableColumn id="19" xr3:uid="{5390D0F5-2828-46F3-8041-6508ECA177D6}" name="Desktops" dataDxfId="94"/>
    <tableColumn id="20" xr3:uid="{567CD871-4D01-4849-B63B-5C43264C3B6B}" name="IFP, Smart TV" dataDxfId="93"/>
    <tableColumn id="21" xr3:uid="{FD66C7A7-0605-4108-BB59-419B78339DDF}" name="Printers" dataDxfId="92"/>
    <tableColumn id="22" xr3:uid="{090CAF89-DF67-4A49-9B8B-6A9DED6AD4CF}" name="Copiers/Xerox" dataDxfId="91"/>
    <tableColumn id="23" xr3:uid="{9FC52A55-3D18-40CD-94B0-2DE1138B0C2A}" name="Internet Connection" dataDxfId="90"/>
    <tableColumn id="24" xr3:uid="{83020B7E-65E7-4B9A-8D4D-10C425821BB0}" name="Rest Room for Boys" dataDxfId="89"/>
    <tableColumn id="25" xr3:uid="{2550162A-14DF-41F1-ACE3-D8E836BA717C}" name="Rest Room for girls" dataDxfId="88"/>
    <tableColumn id="26" xr3:uid="{AD7B5DB8-3CB1-45D3-A7DC-4A42AD961225}" name="Fire Extinguisher" dataDxfId="87"/>
    <tableColumn id="27" xr3:uid="{4726E065-C518-4CAD-A178-FE31AA9DA87A}" name="Drinking Water outlets" dataDxfId="86"/>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5E51C01-62FB-4CBE-B89F-CDFC1F8608BD}" name="GirlsCommonRm" displayName="GirlsCommonRm" ref="B96:O97" totalsRowShown="0" headerRowDxfId="85" dataDxfId="84">
  <autoFilter ref="B96:O97" xr:uid="{35E51C01-62FB-4CBE-B89F-CDFC1F8608BD}"/>
  <tableColumns count="14">
    <tableColumn id="1" xr3:uid="{4C386302-E191-4986-AC69-B69944379429}" name="Doors" dataDxfId="83"/>
    <tableColumn id="2" xr3:uid="{9403E4F5-9245-4B07-97BC-2CFB8EE91BE1}" name="Windows" dataDxfId="82"/>
    <tableColumn id="3" xr3:uid="{58D454A1-970B-4AD8-8E0B-9D257A400749}" name="Ventilators" dataDxfId="81"/>
    <tableColumn id="4" xr3:uid="{5404FD17-36DE-4E64-97C6-00327D0CFE3C}" name="Lights" dataDxfId="80"/>
    <tableColumn id="5" xr3:uid="{04073352-AF3D-43A5-970B-70F84A59F5E4}" name="Ceiling Fans" dataDxfId="79"/>
    <tableColumn id="6" xr3:uid="{D04D76D8-EBB1-4431-9E85-73717D641A0A}" name="Dust Bins" dataDxfId="78"/>
    <tableColumn id="7" xr3:uid="{F54CF58D-F53E-490D-831A-DEF9AADC17C2}" name="Display Board" dataDxfId="77"/>
    <tableColumn id="8" xr3:uid="{1715925F-80BF-4B5F-952A-7D101F037CD6}" name="Cub-Board" dataDxfId="76"/>
    <tableColumn id="9" xr3:uid="{847D79EE-2DBC-4BB2-B9DA-1DC3A7EE7B36}" name="Almirahs" dataDxfId="75"/>
    <tableColumn id="10" xr3:uid="{4594D474-EDCA-4F60-8E7E-270F48C3C77D}" name="Shelves" dataDxfId="74"/>
    <tableColumn id="11" xr3:uid="{12C5707D-88A7-458D-860E-474F4103B1DF}" name="6 feet benches" dataDxfId="73"/>
    <tableColumn id="12" xr3:uid="{86594DAF-6850-402F-AF54-480A66292D0E}" name="Iron cot" dataDxfId="72"/>
    <tableColumn id="13" xr3:uid="{DFD2C319-D150-4E7C-B7F7-303AC06A87DB}" name="Rest Room" dataDxfId="71"/>
    <tableColumn id="14" xr3:uid="{B075659A-C35B-40BD-BF84-C68D827974D6}" name="Drinking Water outlet" dataDxfId="70"/>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819317C-2B42-4ECA-A5B8-491978CED1A6}" name="Med" displayName="Med" ref="B99:T100" totalsRowShown="0" headerRowDxfId="69" dataDxfId="68">
  <autoFilter ref="B99:T100" xr:uid="{E819317C-2B42-4ECA-A5B8-491978CED1A6}"/>
  <tableColumns count="19">
    <tableColumn id="1" xr3:uid="{6716D673-5905-47BB-BAD3-56EF5B91FD0B}" name="Doors" dataDxfId="67"/>
    <tableColumn id="2" xr3:uid="{7CCDCDDF-697A-441B-907B-3077CA76AB25}" name="Windows" dataDxfId="66"/>
    <tableColumn id="3" xr3:uid="{0024976C-797C-4A8F-A4E2-AA5014926674}" name="Ventilators" dataDxfId="65"/>
    <tableColumn id="4" xr3:uid="{86AF99E0-60B1-46E6-8330-A3F57B3AB4F7}" name="Lights" dataDxfId="64"/>
    <tableColumn id="5" xr3:uid="{FE4ADFCC-F107-4B44-93BF-668B8FEC8012}" name="Ceiling Fans" dataDxfId="63"/>
    <tableColumn id="6" xr3:uid="{704F7405-3AB3-482C-9386-5BEBAEBE2DE3}" name="Heat Blowers" dataDxfId="62"/>
    <tableColumn id="7" xr3:uid="{16856756-706C-4E21-A7D0-448BFBA5BA4F}" name="Dust Bins" dataDxfId="61"/>
    <tableColumn id="8" xr3:uid="{9DEC94F5-ABA8-4DFE-AFBC-68A1454C9A96}" name="Display Board" dataDxfId="60"/>
    <tableColumn id="9" xr3:uid="{CBAEB491-F37B-4080-97DF-DDF82118EE27}" name="Cub-Board" dataDxfId="59"/>
    <tableColumn id="10" xr3:uid="{4E847C4B-ACB5-4566-8CD4-5F6BCF0D918F}" name="Shelves" dataDxfId="58"/>
    <tableColumn id="11" xr3:uid="{153438C5-CBDF-4CA9-ACAB-008A6853BE7C}" name="Table" dataDxfId="57"/>
    <tableColumn id="12" xr3:uid="{93CEE3AB-61EC-4B50-A873-0585A7D44E58}" name="Chairs" dataDxfId="56"/>
    <tableColumn id="13" xr3:uid="{059F0B20-24AC-4E43-BE68-8CA20A37E013}" name="Patient Examination table" dataDxfId="55"/>
    <tableColumn id="14" xr3:uid="{BC43E682-E330-4A60-A380-20970ED04465}" name="Bed/ Cot" dataDxfId="54"/>
    <tableColumn id="15" xr3:uid="{32B77D5C-3E7A-4AE6-B710-81AF2549511A}" name="Electrical Sterilization units" dataDxfId="53"/>
    <tableColumn id="16" xr3:uid="{A31571EE-A802-44B5-A993-6569407D3066}" name="Refrigerator" dataDxfId="52"/>
    <tableColumn id="17" xr3:uid="{D01FCDF5-6607-428E-8962-C01A81D3DE99}" name="Drinking water outlets" dataDxfId="51"/>
    <tableColumn id="18" xr3:uid="{D64C28AB-16BC-47AD-9EB7-D6B44924D538}" name="Rest Room" dataDxfId="50"/>
    <tableColumn id="19" xr3:uid="{9BA7ED59-D55D-4661-A799-ADF0A470D624}" name="First Aid Kit" dataDxfId="49"/>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782B19A-D422-42D7-BB92-0DB0B5AF4DE3}" name="GenOff960" displayName="GenOff960" ref="B102:X103" totalsRowShown="0" headerRowDxfId="48" dataDxfId="47">
  <autoFilter ref="B102:X103" xr:uid="{D782B19A-D422-42D7-BB92-0DB0B5AF4DE3}"/>
  <tableColumns count="23">
    <tableColumn id="1" xr3:uid="{41F5FE9A-0A48-4C3A-BFC6-A07B2059B53A}" name="Doors" dataDxfId="46"/>
    <tableColumn id="2" xr3:uid="{6EABF7EA-C84C-4F4C-B6E9-1C31E246BA51}" name="Windows" dataDxfId="45"/>
    <tableColumn id="3" xr3:uid="{7D196BE8-C3BF-4423-B713-AA2C2191BC5E}" name="Ventilators" dataDxfId="44"/>
    <tableColumn id="4" xr3:uid="{3DBFB675-606E-44DD-89D3-28D5702CF55F}" name="Lights" dataDxfId="43"/>
    <tableColumn id="5" xr3:uid="{E7137957-1F8D-4C97-B540-7785639EA9BD}" name="Ceiling Fans" dataDxfId="42"/>
    <tableColumn id="6" xr3:uid="{893E2D9C-A699-4EBF-B117-489D9DBA9C66}" name="Heat Blowers" dataDxfId="41"/>
    <tableColumn id="7" xr3:uid="{12133935-07B8-495E-99AE-705835CCE439}" name="Dust Bins" dataDxfId="40"/>
    <tableColumn id="8" xr3:uid="{571F5E9B-DA4C-49C3-9A07-DE6FB42A49A8}" name="Display Board" dataDxfId="39"/>
    <tableColumn id="9" xr3:uid="{44C04927-A599-44F3-A589-087F5ACECA80}" name="Cub-Board" dataDxfId="38"/>
    <tableColumn id="10" xr3:uid="{04C20007-9768-4538-8977-AAD568B19E55}" name="Office table" dataDxfId="37"/>
    <tableColumn id="11" xr3:uid="{B349D549-288C-40FC-A07F-A718F0185B5B}" name="Office Chair" dataDxfId="36"/>
    <tableColumn id="12" xr3:uid="{34C87036-CC5C-4816-B176-DA6AC88ADF5A}" name="Almirahs" dataDxfId="35"/>
    <tableColumn id="13" xr3:uid="{F53D0AB9-C4DA-4F2A-AE0B-226682DA8519}" name="Shelves" dataDxfId="34"/>
    <tableColumn id="14" xr3:uid="{44958E9F-977A-44E0-AEBC-F3713743EB9F}" name="Desktops" dataDxfId="33"/>
    <tableColumn id="15" xr3:uid="{1AEFC8D8-7758-424F-B280-7EE501EB8FF2}" name="IFP, Smart TV" dataDxfId="32"/>
    <tableColumn id="16" xr3:uid="{55C24C1B-AF83-46F2-9DF7-EEE626A3543C}" name="Printers" dataDxfId="31"/>
    <tableColumn id="17" xr3:uid="{B77D4413-9534-4104-8BA2-E2276C5C9470}" name="Copiers/Xerox" dataDxfId="30"/>
    <tableColumn id="18" xr3:uid="{113D1D6F-D9B3-48E8-9055-5EC657818AAD}" name="Internet Connection" dataDxfId="29"/>
    <tableColumn id="19" xr3:uid="{2085169F-192A-40A1-B981-EECD2316D36F}" name="Rest Room/ Wash Room for Men" dataDxfId="28"/>
    <tableColumn id="20" xr3:uid="{0D91260B-2822-4EF6-98BA-1B61A6AB1BCB}" name="Rest Room/ Wash Room for Women" dataDxfId="27"/>
    <tableColumn id="21" xr3:uid="{ED47AF19-4933-436C-80CD-0E8D24D0BFA7}" name="Fire Extinguisher" dataDxfId="26"/>
    <tableColumn id="22" xr3:uid="{0D324726-E938-4577-8F0B-83DC7FAEBE74}" name="Drinking Water Outlets" dataDxfId="25"/>
    <tableColumn id="23" xr3:uid="{9764F504-5EC6-4C4C-9BC0-42682CBBC99B}" name="First Aid Kit" dataDxfId="24"/>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257C893-F76E-4DFC-9017-9C6B7CFA3D8B}" name="GenOffAbv960" displayName="GenOffAbv960" ref="B105:W106" totalsRowShown="0" headerRowDxfId="23" dataDxfId="22">
  <autoFilter ref="B105:W106" xr:uid="{F257C893-F76E-4DFC-9017-9C6B7CFA3D8B}"/>
  <tableColumns count="22">
    <tableColumn id="1" xr3:uid="{EEA3C0A1-E7DD-424C-9407-6E93C28E2FCF}" name="Doors" dataDxfId="21"/>
    <tableColumn id="2" xr3:uid="{191261CA-BA68-4379-BF06-62D4339595A4}" name="Windows" dataDxfId="20"/>
    <tableColumn id="3" xr3:uid="{21ED7543-1FE4-46EA-AD8F-88D2461FC9FF}" name="Ventilators" dataDxfId="19"/>
    <tableColumn id="4" xr3:uid="{111E19ED-F11C-4620-9745-3520D2A39841}" name="Lights" dataDxfId="18"/>
    <tableColumn id="5" xr3:uid="{6058A60F-1568-4111-A4D0-9C9A9C641A9D}" name="Ceiling Fans" dataDxfId="17"/>
    <tableColumn id="6" xr3:uid="{5B7BE991-C748-479C-BF55-60E4DE09CB09}" name="Heat Blowers" dataDxfId="16"/>
    <tableColumn id="7" xr3:uid="{D163BF51-25D1-4ED1-ACBD-BC6297AC6C74}" name="Dust Bins" dataDxfId="15"/>
    <tableColumn id="8" xr3:uid="{561210E2-A916-4413-B335-6BF5CA852F4C}" name="Display Board" dataDxfId="14"/>
    <tableColumn id="9" xr3:uid="{B88BD59C-CF50-4D10-AFEA-1595CD4570A1}" name="Cub-Board" dataDxfId="13"/>
    <tableColumn id="10" xr3:uid="{B4946BE4-2CFF-4753-8737-6390C81BBAD6}" name="Office  table" dataDxfId="12"/>
    <tableColumn id="11" xr3:uid="{CAD467CC-A45C-441B-8B17-6C424F170D80}" name="Office Chair" dataDxfId="11"/>
    <tableColumn id="12" xr3:uid="{7C56F756-A250-45D6-BC7E-1C778E7FF7F7}" name="Almirahs" dataDxfId="10"/>
    <tableColumn id="13" xr3:uid="{4C4807EC-B8CD-4524-A5FC-072038AC0462}" name="Shelves" dataDxfId="9"/>
    <tableColumn id="14" xr3:uid="{A0800B99-97B7-4D79-A37E-31D0E1A436FE}" name="IFP, Smart TV" dataDxfId="8"/>
    <tableColumn id="15" xr3:uid="{6A7DBB93-C6F2-4AD2-AF1A-90AE935EDE64}" name="Printers" dataDxfId="7"/>
    <tableColumn id="16" xr3:uid="{BC740875-6B78-4907-9EB5-0B2D001AE576}" name="Copiers/Xerox" dataDxfId="6"/>
    <tableColumn id="17" xr3:uid="{05FD3C24-845E-441D-AADD-61D555745CE6}" name="Internet Connection" dataDxfId="5"/>
    <tableColumn id="18" xr3:uid="{17FDDBBF-2134-4FC7-9624-864253AC5598}" name="Rest Room/ Wash Room for Men" dataDxfId="4"/>
    <tableColumn id="19" xr3:uid="{73B3F1B8-54BB-437B-ABE5-3A42AA077536}" name="Rest Room/ Wash Room for Women" dataDxfId="3"/>
    <tableColumn id="20" xr3:uid="{86924D9A-6210-4CB5-9A9F-682F76CB8BFA}" name="Fire Extinguisher" dataDxfId="2"/>
    <tableColumn id="21" xr3:uid="{A3483261-2427-4DA3-A7DF-CEB018BC855A}" name="Drinking Water Outlets" dataDxfId="1"/>
    <tableColumn id="22" xr3:uid="{D36FD617-A868-4B01-94F6-DB4917B6BA2A}" name="First Aid Ki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table" Target="../tables/table10.xml"/><Relationship Id="rId13" Type="http://schemas.openxmlformats.org/officeDocument/2006/relationships/table" Target="../tables/table15.xml"/><Relationship Id="rId3" Type="http://schemas.openxmlformats.org/officeDocument/2006/relationships/table" Target="../tables/table5.xml"/><Relationship Id="rId7" Type="http://schemas.openxmlformats.org/officeDocument/2006/relationships/table" Target="../tables/table9.xml"/><Relationship Id="rId12" Type="http://schemas.openxmlformats.org/officeDocument/2006/relationships/table" Target="../tables/table14.xml"/><Relationship Id="rId2" Type="http://schemas.openxmlformats.org/officeDocument/2006/relationships/table" Target="../tables/table4.xml"/><Relationship Id="rId1" Type="http://schemas.openxmlformats.org/officeDocument/2006/relationships/table" Target="../tables/table3.xml"/><Relationship Id="rId6" Type="http://schemas.openxmlformats.org/officeDocument/2006/relationships/table" Target="../tables/table8.xml"/><Relationship Id="rId11" Type="http://schemas.openxmlformats.org/officeDocument/2006/relationships/table" Target="../tables/table13.xml"/><Relationship Id="rId5" Type="http://schemas.openxmlformats.org/officeDocument/2006/relationships/table" Target="../tables/table7.xml"/><Relationship Id="rId10" Type="http://schemas.openxmlformats.org/officeDocument/2006/relationships/table" Target="../tables/table12.xml"/><Relationship Id="rId4" Type="http://schemas.openxmlformats.org/officeDocument/2006/relationships/table" Target="../tables/table6.xml"/><Relationship Id="rId9"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B9B5F-E0B5-4C60-AA5C-2BBF8D3443DE}">
  <dimension ref="B1:O67"/>
  <sheetViews>
    <sheetView showGridLines="0" tabSelected="1" zoomScale="56" zoomScaleNormal="100" workbookViewId="0">
      <selection activeCell="D32" sqref="D32"/>
    </sheetView>
  </sheetViews>
  <sheetFormatPr defaultRowHeight="14.4" x14ac:dyDescent="0.3"/>
  <cols>
    <col min="1" max="1" width="6.44140625" style="2" customWidth="1"/>
    <col min="2" max="2" width="18.21875" style="2" bestFit="1" customWidth="1"/>
    <col min="3" max="3" width="21.88671875" style="2" bestFit="1" customWidth="1"/>
    <col min="4" max="4" width="22.21875" style="2" customWidth="1"/>
    <col min="5" max="5" width="48.109375" style="2" bestFit="1" customWidth="1"/>
    <col min="6" max="6" width="21.33203125" style="2" bestFit="1" customWidth="1"/>
    <col min="7" max="7" width="19.88671875" style="2" bestFit="1" customWidth="1"/>
    <col min="8" max="8" width="36.77734375" style="2" bestFit="1" customWidth="1"/>
    <col min="9" max="9" width="17.77734375" style="2" bestFit="1" customWidth="1"/>
    <col min="10" max="10" width="13.33203125" style="2" bestFit="1" customWidth="1"/>
    <col min="11" max="11" width="13.109375" style="2" bestFit="1" customWidth="1"/>
    <col min="12" max="12" width="13.33203125" style="2" bestFit="1" customWidth="1"/>
    <col min="13" max="13" width="12.44140625" style="2" bestFit="1" customWidth="1"/>
    <col min="14" max="14" width="18.21875" style="2" bestFit="1" customWidth="1"/>
    <col min="15" max="15" width="20" style="2" bestFit="1" customWidth="1"/>
    <col min="16" max="16384" width="8.88671875" style="2"/>
  </cols>
  <sheetData>
    <row r="1" spans="2:11" ht="15" thickBot="1" x14ac:dyDescent="0.35"/>
    <row r="2" spans="2:11" x14ac:dyDescent="0.3">
      <c r="B2" s="70" t="s">
        <v>1706</v>
      </c>
      <c r="C2" s="71"/>
      <c r="D2" s="71"/>
      <c r="E2" s="71"/>
      <c r="F2" s="71"/>
      <c r="G2" s="71"/>
      <c r="H2" s="71"/>
      <c r="I2" s="72"/>
    </row>
    <row r="3" spans="2:11" x14ac:dyDescent="0.3">
      <c r="B3" s="73"/>
      <c r="C3" s="74"/>
      <c r="D3" s="74"/>
      <c r="E3" s="74"/>
      <c r="F3" s="74"/>
      <c r="G3" s="74"/>
      <c r="H3" s="74"/>
      <c r="I3" s="75"/>
    </row>
    <row r="4" spans="2:11" x14ac:dyDescent="0.3">
      <c r="B4" s="73"/>
      <c r="C4" s="74"/>
      <c r="D4" s="74"/>
      <c r="E4" s="74"/>
      <c r="F4" s="74"/>
      <c r="G4" s="74"/>
      <c r="H4" s="74"/>
      <c r="I4" s="75"/>
      <c r="K4"/>
    </row>
    <row r="5" spans="2:11" ht="10.050000000000001" customHeight="1" thickBot="1" x14ac:dyDescent="0.35">
      <c r="B5" s="76"/>
      <c r="C5" s="77"/>
      <c r="D5" s="77"/>
      <c r="E5" s="77"/>
      <c r="F5" s="77"/>
      <c r="G5" s="77"/>
      <c r="H5" s="77"/>
      <c r="I5" s="78"/>
    </row>
    <row r="6" spans="2:11" ht="18" x14ac:dyDescent="0.3">
      <c r="B6" s="79" t="s">
        <v>1705</v>
      </c>
      <c r="C6" s="43"/>
      <c r="D6" s="81" t="s">
        <v>1802</v>
      </c>
      <c r="E6" s="35"/>
      <c r="F6" s="81" t="s">
        <v>1704</v>
      </c>
      <c r="G6" s="43"/>
      <c r="H6" s="83" t="s">
        <v>1803</v>
      </c>
      <c r="I6" s="44"/>
    </row>
    <row r="7" spans="2:11" ht="16.2" thickBot="1" x14ac:dyDescent="0.35">
      <c r="B7" s="80"/>
      <c r="C7" s="24"/>
      <c r="D7" s="82"/>
      <c r="E7" s="36"/>
      <c r="F7" s="82"/>
      <c r="G7" s="24"/>
      <c r="H7" s="84"/>
      <c r="I7" s="45"/>
    </row>
    <row r="8" spans="2:11" ht="15" thickBot="1" x14ac:dyDescent="0.35"/>
    <row r="9" spans="2:11" x14ac:dyDescent="0.3">
      <c r="B9" s="59" t="s">
        <v>1685</v>
      </c>
      <c r="C9" s="60"/>
      <c r="D9" s="60"/>
      <c r="E9" s="60"/>
      <c r="F9" s="60"/>
      <c r="G9" s="60"/>
      <c r="H9" s="60"/>
      <c r="I9" s="61"/>
    </row>
    <row r="10" spans="2:11" ht="28.8" x14ac:dyDescent="0.3">
      <c r="B10" s="25" t="s">
        <v>1686</v>
      </c>
      <c r="C10" s="3">
        <v>22110436404</v>
      </c>
      <c r="D10" s="27" t="s">
        <v>1687</v>
      </c>
      <c r="E10" s="42" t="str">
        <f>INDEX('Raw'!$E:$E,MATCH($C$10,'Raw'!$D:$D,0))</f>
        <v>GOVT PRIMARY SCHOOL CHHOTA ASHOK NAGAR GUDHIYARI</v>
      </c>
      <c r="F10" s="27" t="s">
        <v>1688</v>
      </c>
      <c r="G10" s="3"/>
      <c r="H10" s="27" t="s">
        <v>1689</v>
      </c>
      <c r="I10" s="11">
        <f>SUMIFS('Raw'!$R:$R,'Raw'!$D:$D,$C$10)</f>
        <v>72</v>
      </c>
    </row>
    <row r="11" spans="2:11" x14ac:dyDescent="0.3">
      <c r="B11" s="25" t="s">
        <v>1635</v>
      </c>
      <c r="C11" s="3" t="str">
        <f>INDEX('Raw'!$A:$A,MATCH($C$10,'Raw'!$D:$D,0))</f>
        <v>Raipur</v>
      </c>
      <c r="D11" s="27" t="s">
        <v>1726</v>
      </c>
      <c r="E11" s="3" t="str">
        <f>INDEX('Raw'!$B:$B,MATCH($C$10,'Raw'!$D:$D,0))</f>
        <v>Raipur</v>
      </c>
      <c r="F11" s="27" t="s">
        <v>1725</v>
      </c>
      <c r="G11" s="3" t="str">
        <f>INDEX('Raw'!$C:$C,MATCH($C$10,'Raw'!$D:$D,0))</f>
        <v>GUDHIYARI</v>
      </c>
      <c r="H11" s="27" t="s">
        <v>1697</v>
      </c>
      <c r="I11" s="11">
        <f>SUMIFS('Raw'!$S:$S,'Raw'!$D:$D,$C$10)</f>
        <v>76</v>
      </c>
    </row>
    <row r="12" spans="2:11" x14ac:dyDescent="0.3">
      <c r="B12" s="25" t="s">
        <v>1690</v>
      </c>
      <c r="C12" s="3" t="str">
        <f>INDEX('Raw'!$G:$G,MATCH($C$10,'Raw'!$D:$D,0))</f>
        <v>Department of Education</v>
      </c>
      <c r="D12" s="27" t="s">
        <v>1692</v>
      </c>
      <c r="E12" s="3" t="str">
        <f>INDEX('Raw'!$F:$F,MATCH($C$10,'Raw'!$D:$D,0))</f>
        <v>Primary School</v>
      </c>
      <c r="F12" s="27" t="s">
        <v>1727</v>
      </c>
      <c r="G12" s="3">
        <f>COUNTIFS('Raw'!$O:$O,"Class Room",'Raw'!$D:$D,$C$10)</f>
        <v>6</v>
      </c>
      <c r="H12" s="27" t="s">
        <v>1691</v>
      </c>
      <c r="I12" s="11"/>
    </row>
    <row r="13" spans="2:11" ht="15" thickBot="1" x14ac:dyDescent="0.35">
      <c r="B13" s="26" t="s">
        <v>1693</v>
      </c>
      <c r="C13" s="8"/>
      <c r="D13" s="28" t="s">
        <v>1694</v>
      </c>
      <c r="E13" s="8"/>
      <c r="F13" s="28" t="s">
        <v>1695</v>
      </c>
      <c r="G13" s="8"/>
      <c r="H13" s="28" t="s">
        <v>1696</v>
      </c>
      <c r="I13" s="9"/>
    </row>
    <row r="14" spans="2:11" ht="15" thickBot="1" x14ac:dyDescent="0.35"/>
    <row r="15" spans="2:11" x14ac:dyDescent="0.3">
      <c r="B15" s="59" t="s">
        <v>1624</v>
      </c>
      <c r="C15" s="60"/>
      <c r="D15" s="60"/>
      <c r="E15" s="60"/>
      <c r="F15" s="60"/>
      <c r="G15" s="60"/>
      <c r="H15" s="60"/>
      <c r="I15" s="61"/>
    </row>
    <row r="16" spans="2:11" x14ac:dyDescent="0.3">
      <c r="B16" s="25"/>
      <c r="C16" s="27" t="s">
        <v>1625</v>
      </c>
      <c r="D16" s="27" t="s">
        <v>61</v>
      </c>
      <c r="E16" s="27" t="s">
        <v>93</v>
      </c>
      <c r="F16" s="27" t="s">
        <v>73</v>
      </c>
      <c r="G16" s="27" t="s">
        <v>315</v>
      </c>
      <c r="H16" s="27" t="s">
        <v>1773</v>
      </c>
      <c r="I16" s="29" t="s">
        <v>1772</v>
      </c>
    </row>
    <row r="17" spans="2:12" x14ac:dyDescent="0.3">
      <c r="B17" s="10" t="s">
        <v>1698</v>
      </c>
      <c r="C17" s="3">
        <f>_xlfn.MAXIFS(Table17[[#All],[buildings_number]],Table17[[#All],[UDISE_code]],Summary!$C$10)</f>
        <v>6</v>
      </c>
      <c r="D17" s="3">
        <f>COUNTIFS(Table17[[#All],[blocks_condition]],"Good",Table17[[#All],[UDISE_code]],Summary!$C$10)</f>
        <v>5</v>
      </c>
      <c r="E17" s="3">
        <f>COUNTIFS(Table17[[#All],[blocks_condition]],"Dilapidated",Table17[[#All],[UDISE_code]],Summary!$C$10)</f>
        <v>1</v>
      </c>
      <c r="F17" s="3">
        <f>COUNTIFS(Table17[[#All],[blocks_condition]],"Partial Dilapidated",Table17[[#All],[UDISE_code]],Summary!$C$10)</f>
        <v>0</v>
      </c>
      <c r="G17" s="3">
        <f>COUNTIFS(Table17[[#All],[blocks_condition]],"Building Under Construction",Table17[[#All],[UDISE_code]],Summary!$C$10)</f>
        <v>0</v>
      </c>
      <c r="H17" s="3">
        <f>COUNTIFS(Table17[[#All],[blocks_condition]],"Need Minor Repairs",Table17[[#All],[UDISE_code]],Summary!$C$10)</f>
        <v>0</v>
      </c>
      <c r="I17" s="11">
        <f>COUNTIFS(Table17[[#All],[blocks_condition]],"Need Major Repairs",Table17[[#All],[UDISE_code]],Summary!$C$10)</f>
        <v>0</v>
      </c>
    </row>
    <row r="18" spans="2:12" ht="15" thickBot="1" x14ac:dyDescent="0.35">
      <c r="B18" s="7" t="s">
        <v>1626</v>
      </c>
      <c r="C18" s="8">
        <f>COUNTIFS(Raw[[#All],[UDISE_code]],Summary!$C$10)</f>
        <v>12</v>
      </c>
      <c r="D18" s="8">
        <f>COUNTIFS(Raw[[#All],[room_condition]],Summary!D$16,Raw[[#All],[UDISE_code]],Summary!$C$10)</f>
        <v>8</v>
      </c>
      <c r="E18" s="8">
        <f>COUNTIFS(Raw[[#All],[room_condition]],Summary!E$16,Raw[[#All],[UDISE_code]],Summary!$C$10)</f>
        <v>0</v>
      </c>
      <c r="F18" s="8">
        <f>COUNTIFS(Raw[[#All],[room_condition]],Summary!F$16,Raw[[#All],[UDISE_code]],Summary!$C$10)</f>
        <v>0</v>
      </c>
      <c r="G18" s="8">
        <f>COUNTIFS(Raw[[#All],[room_condition]],Summary!G$16,Raw[[#All],[UDISE_code]],Summary!$C$10)</f>
        <v>0</v>
      </c>
      <c r="H18" s="8">
        <f>COUNTIFS(Raw[[#All],[room_condition]],Summary!H$16,Raw[[#All],[UDISE_code]],Summary!$C$10)</f>
        <v>3</v>
      </c>
      <c r="I18" s="8">
        <f>COUNTIFS(Raw[[#All],[room_condition]],Summary!I$16,Raw[[#All],[UDISE_code]],Summary!$C$10)</f>
        <v>1</v>
      </c>
    </row>
    <row r="19" spans="2:12" ht="15" thickBot="1" x14ac:dyDescent="0.35"/>
    <row r="20" spans="2:12" x14ac:dyDescent="0.3">
      <c r="B20" s="62" t="s">
        <v>1699</v>
      </c>
      <c r="C20" s="63"/>
      <c r="D20" s="63"/>
      <c r="E20" s="63"/>
      <c r="F20" s="63"/>
      <c r="G20" s="63"/>
      <c r="H20" s="63"/>
      <c r="I20" s="63"/>
      <c r="J20" s="64"/>
    </row>
    <row r="21" spans="2:12" x14ac:dyDescent="0.3">
      <c r="B21" s="37" t="s">
        <v>1711</v>
      </c>
      <c r="C21" s="38" t="s">
        <v>1629</v>
      </c>
      <c r="D21" s="38" t="s">
        <v>1630</v>
      </c>
      <c r="E21" s="38" t="s">
        <v>1700</v>
      </c>
      <c r="F21" s="38" t="s">
        <v>1709</v>
      </c>
      <c r="G21" s="38" t="s">
        <v>1707</v>
      </c>
      <c r="H21" s="38" t="s">
        <v>1708</v>
      </c>
      <c r="I21" s="65"/>
      <c r="J21" s="66"/>
    </row>
    <row r="22" spans="2:12" x14ac:dyDescent="0.3">
      <c r="B22" s="25"/>
      <c r="C22" s="27" t="s">
        <v>66</v>
      </c>
      <c r="D22" s="27" t="s">
        <v>1627</v>
      </c>
      <c r="E22" s="27" t="s">
        <v>1644</v>
      </c>
      <c r="F22" s="27" t="s">
        <v>1646</v>
      </c>
      <c r="G22" s="27" t="s">
        <v>1634</v>
      </c>
      <c r="H22" s="27" t="s">
        <v>94</v>
      </c>
      <c r="I22" s="27" t="s">
        <v>1628</v>
      </c>
      <c r="J22" s="29" t="s">
        <v>1679</v>
      </c>
    </row>
    <row r="23" spans="2:12" x14ac:dyDescent="0.3">
      <c r="B23" s="10" t="s">
        <v>1631</v>
      </c>
      <c r="C23" s="3">
        <f>$G$12</f>
        <v>6</v>
      </c>
      <c r="D23" s="3">
        <f>SUMIFS(Raw[[#All],[furniture_student_table_quantity]],Raw[[#All],[UDISE_code]],Summary!$C$10)+SUMIFS(Raw[[#All],[furniture_student_chair_quantity]],Raw[[#All],[UDISE_code]],$C$10)</f>
        <v>0</v>
      </c>
      <c r="E23" s="3">
        <f>COUNTIFS(Raw[[#All],[furniture_board_color]],"&lt;&gt;""",Raw[[#All],[UDISE_code]],Summary!$C$10,Raw[[#All],[purpose_of_the_room]],"Class Room")</f>
        <v>6</v>
      </c>
      <c r="F23" s="3">
        <f>SUMIFS(Raw[[#All],[furniture_staff_table_quantity]],Raw[[#All],[UDISE_code]],Summary!$C$10)</f>
        <v>0</v>
      </c>
      <c r="G23" s="3">
        <f>SUMIFS(Raw[[#All],[furniture_staff_chair_quantity]],Raw[[#All],[UDISE_code]],Summary!$C$10)</f>
        <v>0</v>
      </c>
      <c r="H23" s="3"/>
      <c r="I23" s="3"/>
      <c r="J23" s="11"/>
    </row>
    <row r="24" spans="2:12" x14ac:dyDescent="0.3">
      <c r="B24" s="10" t="s">
        <v>1632</v>
      </c>
      <c r="C24" s="3" t="str">
        <f>TEXT(C23,"0")&amp;":"&amp;TEXT(SUM($I$10:$I$11),"0")</f>
        <v>6:148</v>
      </c>
      <c r="D24" s="3" t="str">
        <f>TEXT(D23,"0")&amp;":"&amp;TEXT(SUM($I$10:$I$11),"0")</f>
        <v>0:148</v>
      </c>
      <c r="E24" s="3" t="str">
        <f t="shared" ref="E24:J24" si="0">TEXT(E23,"0")&amp;":"&amp;TEXT(SUM($I$10:$I$11),"0")</f>
        <v>6:148</v>
      </c>
      <c r="F24" s="3" t="str">
        <f t="shared" si="0"/>
        <v>0:148</v>
      </c>
      <c r="G24" s="3" t="str">
        <f t="shared" si="0"/>
        <v>0:148</v>
      </c>
      <c r="H24" s="3" t="str">
        <f t="shared" si="0"/>
        <v>0:148</v>
      </c>
      <c r="I24" s="3" t="str">
        <f t="shared" si="0"/>
        <v>0:148</v>
      </c>
      <c r="J24" s="11" t="str">
        <f t="shared" si="0"/>
        <v>0:148</v>
      </c>
    </row>
    <row r="25" spans="2:12" x14ac:dyDescent="0.3">
      <c r="B25" s="10" t="s">
        <v>1710</v>
      </c>
      <c r="C25" s="12" t="str">
        <f>VLOOKUP($E$12,CLM[#All],2,0)</f>
        <v>1:40</v>
      </c>
      <c r="D25" s="12" t="str">
        <f>VLOOKUP($E$12,CLM[#All],MATCH(Summary!D$22,CLM[#Headers],0),0)</f>
        <v>20:40</v>
      </c>
      <c r="E25" s="12" t="str">
        <f>VLOOKUP($E$12,CLM[#All],MATCH(Summary!E$22,CLM[#Headers],0),0)</f>
        <v>1:40</v>
      </c>
      <c r="F25" s="12" t="str">
        <f>VLOOKUP($E$12,CLM[#All],MATCH(Summary!F$22,CLM[#Headers],0),0)</f>
        <v>1:40</v>
      </c>
      <c r="G25" s="12" t="str">
        <f>VLOOKUP($E$12,CLM[#All],MATCH(Summary!G$22,CLM[#Headers],0),0)</f>
        <v>1:40</v>
      </c>
      <c r="H25" s="12" t="str">
        <f>VLOOKUP($E$12,CLM[#All],MATCH(Summary!H$22,CLM[#Headers],0),0)</f>
        <v>1:40</v>
      </c>
      <c r="I25" s="12" t="str">
        <f>VLOOKUP($E$12,CLM[#All],MATCH(Summary!I$22,CLM[#Headers],0),0)</f>
        <v>1:20</v>
      </c>
      <c r="J25" s="41" t="str">
        <f>VLOOKUP($E$12,CLM[#All],MATCH(Summary!J$22,CLM[#Headers],0),0)</f>
        <v>1:50</v>
      </c>
    </row>
    <row r="26" spans="2:12" ht="15" thickBot="1" x14ac:dyDescent="0.35">
      <c r="B26" s="30" t="s">
        <v>1702</v>
      </c>
      <c r="C26" s="31">
        <f>SUM($I$10:$I$11)/VALUE(RIGHT(C25,2))-C23</f>
        <v>-2.2999999999999998</v>
      </c>
      <c r="D26" s="31">
        <f>SUM($I$10:$I$11)/2-D23</f>
        <v>74</v>
      </c>
      <c r="E26" s="31">
        <f t="shared" ref="E26:J26" si="1">SUM($I$10:$I$11)/40-E23</f>
        <v>-2.2999999999999998</v>
      </c>
      <c r="F26" s="31">
        <f t="shared" si="1"/>
        <v>3.7</v>
      </c>
      <c r="G26" s="31">
        <f t="shared" si="1"/>
        <v>3.7</v>
      </c>
      <c r="H26" s="31">
        <f t="shared" si="1"/>
        <v>3.7</v>
      </c>
      <c r="I26" s="31">
        <f t="shared" si="1"/>
        <v>3.7</v>
      </c>
      <c r="J26" s="32">
        <f t="shared" si="1"/>
        <v>3.7</v>
      </c>
    </row>
    <row r="27" spans="2:12" ht="15" thickBot="1" x14ac:dyDescent="0.35"/>
    <row r="28" spans="2:12" x14ac:dyDescent="0.3">
      <c r="B28" s="67" t="s">
        <v>1703</v>
      </c>
      <c r="C28" s="68"/>
      <c r="D28" s="68"/>
      <c r="E28" s="68"/>
      <c r="F28" s="68"/>
      <c r="G28" s="68"/>
      <c r="H28" s="68"/>
      <c r="I28" s="68"/>
      <c r="J28" s="68"/>
      <c r="K28" s="68"/>
      <c r="L28" s="69"/>
    </row>
    <row r="29" spans="2:12" x14ac:dyDescent="0.3">
      <c r="B29" s="25" t="s">
        <v>66</v>
      </c>
      <c r="C29" s="27" t="s">
        <v>1637</v>
      </c>
      <c r="D29" s="27" t="s">
        <v>1638</v>
      </c>
      <c r="E29" s="27" t="s">
        <v>1639</v>
      </c>
      <c r="F29" s="27" t="s">
        <v>1633</v>
      </c>
      <c r="G29" s="27" t="s">
        <v>1715</v>
      </c>
      <c r="H29" s="27" t="s">
        <v>1716</v>
      </c>
      <c r="I29" s="27" t="s">
        <v>1718</v>
      </c>
      <c r="J29" s="27" t="s">
        <v>1717</v>
      </c>
      <c r="K29" s="27" t="s">
        <v>1652</v>
      </c>
      <c r="L29" s="29" t="s">
        <v>1719</v>
      </c>
    </row>
    <row r="30" spans="2:12" x14ac:dyDescent="0.3">
      <c r="B30" s="10" t="s">
        <v>1631</v>
      </c>
      <c r="C30" s="3">
        <f>$G$12</f>
        <v>6</v>
      </c>
      <c r="D30" s="3">
        <f>SUMIFS(Raw[[#All],[civil_windows_count]],Raw[[#All],[UDISE_code]],Summary!$C$10,Raw[[#All],[purpose_of_the_room]],"Class Room")</f>
        <v>12</v>
      </c>
      <c r="E30" s="3">
        <f>SUMIFS(Raw[[#All],[civil_ventilator_count]],Raw[[#All],[UDISE_code]],Summary!$C$10,Raw[[#All],[purpose_of_the_room]],"Class Room")</f>
        <v>10</v>
      </c>
      <c r="F30" s="3">
        <f>SUMIFS(Raw[[#All],[electrical_no_lights]],Raw[[#All],[UDISE_code]],Summary!$C$10,Raw[[#All],[purpose_of_the_room]],"Class Room")</f>
        <v>2</v>
      </c>
      <c r="G30" s="3">
        <f>SUMIFS(Raw[[#All],[electrical_no_fans]],Raw[[#All],[UDISE_code]],Summary!$C$10,Raw[[#All],[purpose_of_the_room]],"Class Room")</f>
        <v>8</v>
      </c>
      <c r="H30" s="3">
        <f>SUMIFS(Raw[[#All],[furniture_no_dustbins]],Raw[[#All],[UDISE_code]],Summary!$C$10,Raw[[#All],[purpose_of_the_room]],"Class Room")</f>
        <v>3</v>
      </c>
      <c r="I30" s="3">
        <f>SUMIFS(Raw[[#All],[furniture_no_almirahs]],Raw[[#All],[UDISE_code]],Summary!$C$10,Raw[[#All],[purpose_of_the_room]],"Class Room")</f>
        <v>3</v>
      </c>
      <c r="J30" s="3">
        <f>SUMIFS(Raw[[#All],[furniture_no_cupboards]],Raw[[#All],[UDISE_code]],Summary!$C$10,Raw[[#All],[purpose_of_the_room]],"Class Room")</f>
        <v>0</v>
      </c>
      <c r="K30" s="3">
        <f>SUMIFS(Raw[[#All],[furniture_no_shelves]],Raw[[#All],[UDISE_code]],Summary!$C$10,Raw[[#All],[purpose_of_the_room]],"Class Room")</f>
        <v>0</v>
      </c>
      <c r="L30" s="11">
        <f>SUMIFS(Raw[[#All],[furniture_no_display_boards]],Raw[[#All],[UDISE_code]],Summary!$C$10,Raw[[#All],[purpose_of_the_room]],"Class Room")</f>
        <v>0</v>
      </c>
    </row>
    <row r="31" spans="2:12" x14ac:dyDescent="0.3">
      <c r="B31" s="10" t="s">
        <v>1632</v>
      </c>
      <c r="C31" s="3" t="str">
        <f>TEXT(C30,"0")&amp;":"&amp;TEXT(SUM($I$10:$I$11),"0")</f>
        <v>6:148</v>
      </c>
      <c r="D31" s="3" t="str">
        <f>TEXT(D30,"0")&amp;":"&amp;TEXT(SUM($I$10:$I$11),"0")</f>
        <v>12:148</v>
      </c>
      <c r="E31" s="3" t="str">
        <f t="shared" ref="E31" si="2">TEXT(E30,"0")&amp;":"&amp;TEXT(SUM($I$10:$I$11),"0")</f>
        <v>10:148</v>
      </c>
      <c r="F31" s="3" t="str">
        <f t="shared" ref="F31" si="3">TEXT(F30,"0")&amp;":"&amp;TEXT(SUM($I$10:$I$11),"0")</f>
        <v>2:148</v>
      </c>
      <c r="G31" s="3" t="str">
        <f t="shared" ref="G31" si="4">TEXT(G30,"0")&amp;":"&amp;TEXT(SUM($I$10:$I$11),"0")</f>
        <v>8:148</v>
      </c>
      <c r="H31" s="3" t="str">
        <f t="shared" ref="H31" si="5">TEXT(H30,"0")&amp;":"&amp;TEXT(SUM($I$10:$I$11),"0")</f>
        <v>3:148</v>
      </c>
      <c r="I31" s="3" t="str">
        <f t="shared" ref="I31" si="6">TEXT(I30,"0")&amp;":"&amp;TEXT(SUM($I$10:$I$11),"0")</f>
        <v>3:148</v>
      </c>
      <c r="J31" s="3" t="str">
        <f t="shared" ref="J31" si="7">TEXT(J30,"0")&amp;":"&amp;TEXT(SUM($I$10:$I$11),"0")</f>
        <v>0:148</v>
      </c>
      <c r="K31" s="3"/>
      <c r="L31" s="11"/>
    </row>
    <row r="32" spans="2:12" x14ac:dyDescent="0.3">
      <c r="B32" s="10" t="s">
        <v>1710</v>
      </c>
      <c r="C32" s="12" t="str">
        <f>IFERROR(VLOOKUP($E$12,CLM[#All],2,0),"")</f>
        <v>1:40</v>
      </c>
      <c r="D32" s="12" t="str">
        <f>IFERROR(VLOOKUP($E$12,CLM[#All],MATCH(Summary!D$29,CLM[#Headers],0),0),"NA")</f>
        <v>3:40</v>
      </c>
      <c r="E32" s="12" t="str">
        <f>IFERROR(VLOOKUP($E$12,CLM[#All],MATCH(Summary!E$29,CLM[#Headers],0),0),"NA")</f>
        <v>4:40</v>
      </c>
      <c r="F32" s="12" t="str">
        <f>IFERROR(VLOOKUP($E$12,CLM[#All],MATCH(Summary!F$29,CLM[#Headers],0),0),"NA")</f>
        <v>4:40</v>
      </c>
      <c r="G32" s="12" t="str">
        <f>IFERROR(VLOOKUP($E$12,CLM[#All],MATCH(Summary!G$29,CLM[#Headers],0),0),"NA")</f>
        <v>NA</v>
      </c>
      <c r="H32" s="12" t="str">
        <f>IFERROR(VLOOKUP($E$12,CLM[#All],MATCH(Summary!H$29,CLM[#Headers],0),0),"NA")</f>
        <v>NA</v>
      </c>
      <c r="I32" s="12" t="str">
        <f>IFERROR(VLOOKUP($E$12,CLM[#All],MATCH(Summary!I$29,CLM[#Headers],0),0),"NA")</f>
        <v>NA</v>
      </c>
      <c r="J32" s="12" t="str">
        <f>IFERROR(VLOOKUP($E$12,CLM[#All],MATCH(Summary!J$29,CLM[#Headers],0),0),"NA")</f>
        <v>NA</v>
      </c>
      <c r="K32" s="12" t="str">
        <f>IFERROR(VLOOKUP($E$12,CLM[#All],MATCH(Summary!K$29,CLM[#Headers],0),0),"NA")</f>
        <v>NA</v>
      </c>
      <c r="L32" s="41" t="str">
        <f>IFERROR(VLOOKUP($E$12,CLM[#All],MATCH(Summary!L$29,CLM[#Headers],0),0),"NA")</f>
        <v>NA</v>
      </c>
    </row>
    <row r="33" spans="2:12" x14ac:dyDescent="0.3">
      <c r="B33" s="33" t="s">
        <v>1702</v>
      </c>
      <c r="C33" s="34">
        <f>SUM($I$10:$I$11)/VALUE(RIGHT(C32,2))-C30</f>
        <v>-2.2999999999999998</v>
      </c>
      <c r="D33" s="34">
        <f>IFERROR(SUM($I$10:$I$11)*(VALUE(LEFT(D32,1))/VALUE(RIGHT(D32,2)))-D30,"NA")</f>
        <v>-0.90000000000000036</v>
      </c>
      <c r="E33" s="34">
        <f t="shared" ref="E33:J33" si="8">IFERROR(SUM($I$10:$I$11)*(VALUE(LEFT(E32,1))/VALUE(RIGHT(E32,2)))-E30,"NA")</f>
        <v>4.8000000000000007</v>
      </c>
      <c r="F33" s="34">
        <f t="shared" si="8"/>
        <v>12.8</v>
      </c>
      <c r="G33" s="34" t="str">
        <f t="shared" si="8"/>
        <v>NA</v>
      </c>
      <c r="H33" s="34" t="str">
        <f t="shared" si="8"/>
        <v>NA</v>
      </c>
      <c r="I33" s="34" t="str">
        <f t="shared" si="8"/>
        <v>NA</v>
      </c>
      <c r="J33" s="34" t="str">
        <f t="shared" si="8"/>
        <v>NA</v>
      </c>
      <c r="K33" s="3"/>
      <c r="L33" s="11"/>
    </row>
    <row r="34" spans="2:12" ht="15" thickBot="1" x14ac:dyDescent="0.35">
      <c r="B34" s="30" t="s">
        <v>1702</v>
      </c>
      <c r="C34" s="8">
        <f>SUMIFS('Raw'!$AX:$AX,'Raw'!$D:$D,#REF!,'Raw'!$O:$O,#REF!)</f>
        <v>0</v>
      </c>
      <c r="D34" s="8">
        <f>SUMIFS('Raw'!$AW:$AW,'Raw'!$D:$D,#REF!,'Raw'!$O:$O,#REF!)</f>
        <v>0</v>
      </c>
      <c r="E34" s="8">
        <f>COUNTIFS('Raw'!$AC:$AC,"&lt;&gt;"&amp;"",'Raw'!$D:$D,#REF!,'Raw'!$O:$O,#REF!)</f>
        <v>0</v>
      </c>
      <c r="F34" s="8">
        <f>SUMIFS('Raw'!$AE:$AE,'Raw'!$D:$D,#REF!,'Raw'!$O:$O,#REF!)</f>
        <v>0</v>
      </c>
      <c r="G34" s="8">
        <f>SUMIFS('Raw'!$AU:$AU,'Raw'!$D:$D,#REF!,'Raw'!$O:$O,#REF!)</f>
        <v>0</v>
      </c>
      <c r="H34" s="8">
        <f>SUMIFS('Raw'!$AK:$AK,'Raw'!$D:$D,#REF!,'Raw'!$O:$O,#REF!)</f>
        <v>0</v>
      </c>
      <c r="I34" s="8"/>
      <c r="J34" s="8"/>
      <c r="K34" s="8"/>
      <c r="L34" s="9"/>
    </row>
    <row r="35" spans="2:12" ht="15" thickBot="1" x14ac:dyDescent="0.35">
      <c r="B35" s="47"/>
      <c r="C35" s="53"/>
      <c r="D35" s="53"/>
      <c r="E35" s="53"/>
      <c r="F35" s="53"/>
      <c r="G35" s="53"/>
      <c r="H35" s="53"/>
      <c r="I35" s="54"/>
    </row>
    <row r="36" spans="2:12" x14ac:dyDescent="0.3">
      <c r="B36" s="50" t="s">
        <v>1712</v>
      </c>
      <c r="C36" s="51" t="s">
        <v>1637</v>
      </c>
      <c r="D36" s="51" t="s">
        <v>1638</v>
      </c>
      <c r="E36" s="51" t="s">
        <v>1639</v>
      </c>
      <c r="F36" s="51" t="s">
        <v>1633</v>
      </c>
      <c r="G36" s="51" t="s">
        <v>1715</v>
      </c>
      <c r="H36" s="51" t="s">
        <v>1716</v>
      </c>
      <c r="I36" s="51" t="s">
        <v>1718</v>
      </c>
      <c r="J36" s="51" t="s">
        <v>1717</v>
      </c>
      <c r="K36" s="51" t="s">
        <v>1652</v>
      </c>
      <c r="L36" s="52" t="s">
        <v>1719</v>
      </c>
    </row>
    <row r="37" spans="2:12" x14ac:dyDescent="0.3">
      <c r="B37" s="10" t="s">
        <v>1631</v>
      </c>
      <c r="C37" s="3">
        <f>COUNTIFS(Raw[[#All],[UDISE_code]],Summary!$C$10,Raw[[#All],[purpose_of_the_room]],"Staff Room")</f>
        <v>0</v>
      </c>
      <c r="D37" s="3">
        <f>SUMIFS(Raw[[#All],[civil_windows_count]],Raw[[#All],[UDISE_code]],Summary!$C$10,Raw[[#All],[purpose_of_the_room]],"Staff Room")</f>
        <v>0</v>
      </c>
      <c r="E37" s="3">
        <f>SUMIFS(Raw[[#All],[civil_ventilator_count]],Raw[[#All],[UDISE_code]],Summary!$C$10,Raw[[#All],[purpose_of_the_room]],"Staff Room")</f>
        <v>0</v>
      </c>
      <c r="F37" s="3">
        <f>SUMIFS(Raw[[#All],[electrical_no_lights]],Raw[[#All],[UDISE_code]],Summary!$C$10,Raw[[#All],[purpose_of_the_room]],"Staff Room")</f>
        <v>0</v>
      </c>
      <c r="G37" s="3">
        <f>SUMIFS(Raw[[#All],[electrical_no_fans]],Raw[[#All],[UDISE_code]],Summary!$C$10,Raw[[#All],[purpose_of_the_room]],"Staff Room")</f>
        <v>0</v>
      </c>
      <c r="H37" s="3">
        <f>SUMIFS(Raw[[#All],[furniture_no_dustbins]],Raw[[#All],[UDISE_code]],Summary!$C$10,Raw[[#All],[purpose_of_the_room]],"Staff Room")</f>
        <v>0</v>
      </c>
      <c r="I37" s="3">
        <f>SUMIFS(Raw[[#All],[furniture_no_almirahs]],Raw[[#All],[UDISE_code]],Summary!$C$10,Raw[[#All],[purpose_of_the_room]],"Staff Room")</f>
        <v>0</v>
      </c>
      <c r="J37" s="3">
        <f>SUMIFS(Raw[[#All],[furniture_no_cupboards]],Raw[[#All],[UDISE_code]],Summary!$C$10,Raw[[#All],[purpose_of_the_room]],"Staff Room")</f>
        <v>0</v>
      </c>
      <c r="K37" s="3">
        <f>SUMIFS(Raw[[#All],[furniture_no_shelves]],Raw[[#All],[UDISE_code]],Summary!$C$10,Raw[[#All],[purpose_of_the_room]],"Staff Room")</f>
        <v>0</v>
      </c>
      <c r="L37" s="11">
        <f>SUMIFS(Raw[[#All],[furniture_no_display_boards]],Raw[[#All],[UDISE_code]],Summary!$C$10,Raw[[#All],[purpose_of_the_room]],"Staff Room")</f>
        <v>0</v>
      </c>
    </row>
    <row r="38" spans="2:12" x14ac:dyDescent="0.3">
      <c r="B38" s="10" t="s">
        <v>1632</v>
      </c>
      <c r="C38" s="12" t="str">
        <f>IFERROR(VLOOKUP(#REF!,CLM[#All],MATCH(#REF!,CLM[#Headers],0),0),"")</f>
        <v/>
      </c>
      <c r="D38" s="12" t="str">
        <f>IFERROR(VLOOKUP(#REF!,CLM[#All],MATCH(#REF!,CLM[#Headers],0),0),"")</f>
        <v/>
      </c>
      <c r="E38" s="12" t="str">
        <f>IFERROR(VLOOKUP(#REF!,CLM[#All],MATCH(#REF!,CLM[#Headers],0),0),"")</f>
        <v/>
      </c>
      <c r="F38" s="12" t="str">
        <f>IFERROR(VLOOKUP(#REF!,CLM[#All],MATCH(#REF!,CLM[#Headers],0),0),"")</f>
        <v/>
      </c>
      <c r="G38" s="12" t="str">
        <f>IFERROR(VLOOKUP(#REF!,CLM[#All],MATCH(#REF!,CLM[#Headers],0),0),"")</f>
        <v/>
      </c>
      <c r="H38" s="12" t="str">
        <f>IFERROR(VLOOKUP(#REF!,CLM[#All],MATCH(#REF!,CLM[#Headers],0),0),"")</f>
        <v/>
      </c>
      <c r="I38" s="3"/>
      <c r="J38" s="3"/>
      <c r="K38" s="3"/>
      <c r="L38" s="11"/>
    </row>
    <row r="39" spans="2:12" x14ac:dyDescent="0.3">
      <c r="B39" s="10" t="s">
        <v>1710</v>
      </c>
      <c r="C39" s="12" t="str">
        <f>IFERROR(VLOOKUP(#REF!,CLM[#All],MATCH(#REF!,CLM[#Headers],0),0),"")</f>
        <v/>
      </c>
      <c r="D39" s="12" t="str">
        <f>IFERROR(VLOOKUP(#REF!,CLM[#All],MATCH(#REF!,CLM[#Headers],0),0),"")</f>
        <v/>
      </c>
      <c r="E39" s="12" t="str">
        <f>IFERROR(VLOOKUP(#REF!,CLM[#All],MATCH(#REF!,CLM[#Headers],0),0),"")</f>
        <v/>
      </c>
      <c r="F39" s="12" t="str">
        <f>IFERROR(VLOOKUP(#REF!,CLM[#All],MATCH(#REF!,CLM[#Headers],0),0),"")</f>
        <v/>
      </c>
      <c r="G39" s="12" t="str">
        <f>IFERROR(VLOOKUP(#REF!,CLM[#All],MATCH(#REF!,CLM[#Headers],0),0),"")</f>
        <v/>
      </c>
      <c r="H39" s="12" t="str">
        <f>IFERROR(VLOOKUP(#REF!,CLM[#All],MATCH(#REF!,CLM[#Headers],0),0),"")</f>
        <v/>
      </c>
      <c r="I39" s="3"/>
      <c r="J39" s="3"/>
      <c r="K39" s="3"/>
      <c r="L39" s="11"/>
    </row>
    <row r="40" spans="2:12" x14ac:dyDescent="0.3">
      <c r="B40" s="10" t="s">
        <v>1701</v>
      </c>
      <c r="C40" s="12" t="str">
        <f>IFERROR(VLOOKUP(#REF!,CLM[#All],MATCH(#REF!,CLM[#Headers],0),0),"")</f>
        <v/>
      </c>
      <c r="D40" s="12" t="str">
        <f>IFERROR(VLOOKUP(#REF!,CLM[#All],MATCH(#REF!,CLM[#Headers],0),0),"")</f>
        <v/>
      </c>
      <c r="E40" s="12" t="str">
        <f>IFERROR(VLOOKUP(#REF!,CLM[#All],MATCH(#REF!,CLM[#Headers],0),0),"")</f>
        <v/>
      </c>
      <c r="F40" s="12" t="str">
        <f>IFERROR(VLOOKUP(#REF!,CLM[#All],MATCH(#REF!,CLM[#Headers],0),0),"")</f>
        <v/>
      </c>
      <c r="G40" s="12" t="str">
        <f>IFERROR(VLOOKUP(#REF!,CLM[#All],MATCH(#REF!,CLM[#Headers],0),0),"")</f>
        <v/>
      </c>
      <c r="H40" s="12" t="str">
        <f>IFERROR(VLOOKUP(#REF!,CLM[#All],MATCH(#REF!,CLM[#Headers],0),0),"")</f>
        <v/>
      </c>
      <c r="I40" s="3"/>
      <c r="J40" s="3"/>
      <c r="K40" s="3"/>
      <c r="L40" s="11"/>
    </row>
    <row r="41" spans="2:12" ht="15" thickBot="1" x14ac:dyDescent="0.35">
      <c r="B41" s="30" t="s">
        <v>1702</v>
      </c>
      <c r="C41" s="8">
        <f>SUMIFS('Raw'!$AX:$AX,'Raw'!$D:$D,#REF!,'Raw'!$O:$O,#REF!)</f>
        <v>0</v>
      </c>
      <c r="D41" s="8">
        <f>SUMIFS('Raw'!$AW:$AW,'Raw'!$D:$D,#REF!,'Raw'!$O:$O,#REF!)</f>
        <v>0</v>
      </c>
      <c r="E41" s="8">
        <f>COUNTIFS('Raw'!$AC:$AC,"&lt;&gt;"&amp;"",'Raw'!$D:$D,#REF!,'Raw'!$O:$O,#REF!)</f>
        <v>0</v>
      </c>
      <c r="F41" s="8">
        <f>SUMIFS('Raw'!$AE:$AE,'Raw'!$D:$D,#REF!,'Raw'!$O:$O,#REF!)</f>
        <v>0</v>
      </c>
      <c r="G41" s="8">
        <f>SUMIFS('Raw'!$AU:$AU,'Raw'!$D:$D,#REF!,'Raw'!$O:$O,#REF!)</f>
        <v>0</v>
      </c>
      <c r="H41" s="8">
        <f>SUMIFS('Raw'!$AK:$AK,'Raw'!$D:$D,#REF!,'Raw'!$O:$O,#REF!)</f>
        <v>0</v>
      </c>
      <c r="I41" s="8"/>
      <c r="J41" s="8"/>
      <c r="K41" s="8"/>
      <c r="L41" s="9"/>
    </row>
    <row r="42" spans="2:12" x14ac:dyDescent="0.3">
      <c r="B42" s="46"/>
      <c r="C42" s="53"/>
      <c r="D42" s="53"/>
      <c r="E42" s="53"/>
      <c r="F42" s="53"/>
      <c r="G42" s="53"/>
      <c r="H42" s="53"/>
      <c r="I42" s="55"/>
      <c r="J42" s="55"/>
      <c r="K42" s="55"/>
      <c r="L42" s="54"/>
    </row>
    <row r="43" spans="2:12" ht="15" thickBot="1" x14ac:dyDescent="0.35">
      <c r="B43" s="46"/>
      <c r="C43" s="53"/>
      <c r="D43" s="53"/>
      <c r="E43" s="53"/>
      <c r="F43" s="53"/>
      <c r="G43" s="53"/>
      <c r="H43" s="53"/>
      <c r="I43" s="55"/>
      <c r="J43" s="55"/>
      <c r="K43" s="55"/>
      <c r="L43" s="54"/>
    </row>
    <row r="44" spans="2:12" x14ac:dyDescent="0.3">
      <c r="B44" s="50" t="s">
        <v>1713</v>
      </c>
      <c r="C44" s="51" t="s">
        <v>1637</v>
      </c>
      <c r="D44" s="51" t="s">
        <v>1638</v>
      </c>
      <c r="E44" s="51" t="s">
        <v>1639</v>
      </c>
      <c r="F44" s="51" t="s">
        <v>1633</v>
      </c>
      <c r="G44" s="51" t="s">
        <v>1715</v>
      </c>
      <c r="H44" s="51" t="s">
        <v>1716</v>
      </c>
      <c r="I44" s="51" t="s">
        <v>1718</v>
      </c>
      <c r="J44" s="51" t="s">
        <v>1717</v>
      </c>
      <c r="K44" s="51" t="s">
        <v>1652</v>
      </c>
      <c r="L44" s="52" t="s">
        <v>1719</v>
      </c>
    </row>
    <row r="45" spans="2:12" x14ac:dyDescent="0.3">
      <c r="B45" s="10" t="s">
        <v>1631</v>
      </c>
      <c r="C45" s="3">
        <f>COUNTIFS(Raw[[#All],[UDISE_code]],Summary!$C$10,Raw[[#All],[purpose_of_the_room]],"HM Room")</f>
        <v>1</v>
      </c>
      <c r="D45" s="3">
        <f>SUMIFS(Raw[[#All],[civil_windows_count]],Raw[[#All],[UDISE_code]],Summary!$C$10,Raw[[#All],[purpose_of_the_room]],"HM Room")</f>
        <v>2</v>
      </c>
      <c r="E45" s="3">
        <f>SUMIFS(Raw[[#All],[civil_ventilator_count]],Raw[[#All],[UDISE_code]],Summary!$C$10,Raw[[#All],[purpose_of_the_room]],"HM Room")</f>
        <v>0</v>
      </c>
      <c r="F45" s="3">
        <f>SUMIFS(Raw[[#All],[electrical_no_lights]],Raw[[#All],[UDISE_code]],Summary!$C$10,Raw[[#All],[purpose_of_the_room]],"HM Room")</f>
        <v>1</v>
      </c>
      <c r="G45" s="3">
        <f>SUMIFS(Raw[[#All],[electrical_no_fans]],Raw[[#All],[UDISE_code]],Summary!$C$10,Raw[[#All],[purpose_of_the_room]],"HM Room")</f>
        <v>1</v>
      </c>
      <c r="H45" s="3">
        <f>SUMIFS(Raw[[#All],[furniture_no_dustbins]],Raw[[#All],[UDISE_code]],Summary!$C$10,Raw[[#All],[purpose_of_the_room]],"HM Room")</f>
        <v>0</v>
      </c>
      <c r="I45" s="3">
        <f>SUMIFS(Raw[[#All],[furniture_no_almirahs]],Raw[[#All],[UDISE_code]],Summary!$C$10,Raw[[#All],[purpose_of_the_room]],"HM Room")</f>
        <v>1</v>
      </c>
      <c r="J45" s="3">
        <f>SUMIFS(Raw[[#All],[furniture_no_cupboards]],Raw[[#All],[UDISE_code]],Summary!$C$10,Raw[[#All],[purpose_of_the_room]],"HM Room")</f>
        <v>0</v>
      </c>
      <c r="K45" s="3">
        <f>SUMIFS(Raw[[#All],[furniture_no_shelves]],Raw[[#All],[UDISE_code]],Summary!$C$10,Raw[[#All],[purpose_of_the_room]],"HM Room")</f>
        <v>1</v>
      </c>
      <c r="L45" s="11">
        <f>SUMIFS(Raw[[#All],[furniture_no_display_boards]],Raw[[#All],[UDISE_code]],Summary!$C$10,Raw[[#All],[purpose_of_the_room]],"HM Room")</f>
        <v>0</v>
      </c>
    </row>
    <row r="46" spans="2:12" x14ac:dyDescent="0.3">
      <c r="B46" s="10" t="s">
        <v>1632</v>
      </c>
      <c r="C46" s="12" t="str">
        <f>IFERROR(VLOOKUP(#REF!,CLM[#All],MATCH(#REF!,CLM[#Headers],0),0),"")</f>
        <v/>
      </c>
      <c r="D46" s="12" t="str">
        <f>IFERROR(VLOOKUP(#REF!,CLM[#All],MATCH(#REF!,CLM[#Headers],0),0),"")</f>
        <v/>
      </c>
      <c r="E46" s="12" t="str">
        <f>IFERROR(VLOOKUP(#REF!,CLM[#All],MATCH(#REF!,CLM[#Headers],0),0),"")</f>
        <v/>
      </c>
      <c r="F46" s="12" t="str">
        <f>IFERROR(VLOOKUP(#REF!,CLM[#All],MATCH(#REF!,CLM[#Headers],0),0),"")</f>
        <v/>
      </c>
      <c r="G46" s="12" t="str">
        <f>IFERROR(VLOOKUP(#REF!,CLM[#All],MATCH(#REF!,CLM[#Headers],0),0),"")</f>
        <v/>
      </c>
      <c r="H46" s="12" t="str">
        <f>IFERROR(VLOOKUP(#REF!,CLM[#All],MATCH(#REF!,CLM[#Headers],0),0),"")</f>
        <v/>
      </c>
      <c r="I46" s="3"/>
      <c r="J46" s="3"/>
      <c r="K46" s="3"/>
      <c r="L46" s="11"/>
    </row>
    <row r="47" spans="2:12" x14ac:dyDescent="0.3">
      <c r="B47" s="10" t="s">
        <v>1710</v>
      </c>
      <c r="C47" s="12" t="str">
        <f>IFERROR(VLOOKUP(#REF!,CLM[#All],MATCH(#REF!,CLM[#Headers],0),0),"")</f>
        <v/>
      </c>
      <c r="D47" s="12" t="str">
        <f>IFERROR(VLOOKUP(#REF!,CLM[#All],MATCH(#REF!,CLM[#Headers],0),0),"")</f>
        <v/>
      </c>
      <c r="E47" s="12" t="str">
        <f>IFERROR(VLOOKUP(#REF!,CLM[#All],MATCH(#REF!,CLM[#Headers],0),0),"")</f>
        <v/>
      </c>
      <c r="F47" s="12" t="str">
        <f>IFERROR(VLOOKUP(#REF!,CLM[#All],MATCH(#REF!,CLM[#Headers],0),0),"")</f>
        <v/>
      </c>
      <c r="G47" s="12" t="str">
        <f>IFERROR(VLOOKUP(#REF!,CLM[#All],MATCH(#REF!,CLM[#Headers],0),0),"")</f>
        <v/>
      </c>
      <c r="H47" s="12" t="str">
        <f>IFERROR(VLOOKUP(#REF!,CLM[#All],MATCH(#REF!,CLM[#Headers],0),0),"")</f>
        <v/>
      </c>
      <c r="I47" s="3"/>
      <c r="J47" s="3"/>
      <c r="K47" s="3"/>
      <c r="L47" s="11"/>
    </row>
    <row r="48" spans="2:12" x14ac:dyDescent="0.3">
      <c r="B48" s="10" t="s">
        <v>1701</v>
      </c>
      <c r="C48" s="12" t="str">
        <f>IFERROR(VLOOKUP(#REF!,CLM[#All],MATCH(#REF!,CLM[#Headers],0),0),"")</f>
        <v/>
      </c>
      <c r="D48" s="12" t="str">
        <f>IFERROR(VLOOKUP(#REF!,CLM[#All],MATCH(#REF!,CLM[#Headers],0),0),"")</f>
        <v/>
      </c>
      <c r="E48" s="12" t="str">
        <f>IFERROR(VLOOKUP(#REF!,CLM[#All],MATCH(#REF!,CLM[#Headers],0),0),"")</f>
        <v/>
      </c>
      <c r="F48" s="12" t="str">
        <f>IFERROR(VLOOKUP(#REF!,CLM[#All],MATCH(#REF!,CLM[#Headers],0),0),"")</f>
        <v/>
      </c>
      <c r="G48" s="12" t="str">
        <f>IFERROR(VLOOKUP(#REF!,CLM[#All],MATCH(#REF!,CLM[#Headers],0),0),"")</f>
        <v/>
      </c>
      <c r="H48" s="12" t="str">
        <f>IFERROR(VLOOKUP(#REF!,CLM[#All],MATCH(#REF!,CLM[#Headers],0),0),"")</f>
        <v/>
      </c>
      <c r="I48" s="3"/>
      <c r="J48" s="3"/>
      <c r="K48" s="3"/>
      <c r="L48" s="11"/>
    </row>
    <row r="49" spans="2:15" ht="15" thickBot="1" x14ac:dyDescent="0.35">
      <c r="B49" s="30" t="s">
        <v>1702</v>
      </c>
      <c r="C49" s="56" t="str">
        <f>IFERROR(VLOOKUP(#REF!,CLM[#All],MATCH(#REF!,CLM[#Headers],0),0),"")</f>
        <v/>
      </c>
      <c r="D49" s="56" t="str">
        <f>IFERROR(VLOOKUP(#REF!,CLM[#All],MATCH(#REF!,CLM[#Headers],0),0),"")</f>
        <v/>
      </c>
      <c r="E49" s="56" t="str">
        <f>IFERROR(VLOOKUP(#REF!,CLM[#All],MATCH(#REF!,CLM[#Headers],0),0),"")</f>
        <v/>
      </c>
      <c r="F49" s="56" t="str">
        <f>IFERROR(VLOOKUP(#REF!,CLM[#All],MATCH(#REF!,CLM[#Headers],0),0),"")</f>
        <v/>
      </c>
      <c r="G49" s="56" t="str">
        <f>IFERROR(VLOOKUP(#REF!,CLM[#All],MATCH(#REF!,CLM[#Headers],0),0),"")</f>
        <v/>
      </c>
      <c r="H49" s="56" t="str">
        <f>IFERROR(VLOOKUP(#REF!,CLM[#All],MATCH(#REF!,CLM[#Headers],0),0),"")</f>
        <v/>
      </c>
      <c r="I49" s="8"/>
      <c r="J49" s="8"/>
      <c r="K49" s="8"/>
      <c r="L49" s="9"/>
    </row>
    <row r="50" spans="2:15" x14ac:dyDescent="0.3">
      <c r="B50" s="39" t="s">
        <v>79</v>
      </c>
      <c r="C50" s="48" t="s">
        <v>1637</v>
      </c>
      <c r="D50" s="48" t="s">
        <v>1638</v>
      </c>
      <c r="E50" s="48" t="s">
        <v>1639</v>
      </c>
      <c r="F50" s="48" t="s">
        <v>1633</v>
      </c>
      <c r="G50" s="48" t="s">
        <v>1715</v>
      </c>
      <c r="H50" s="48" t="s">
        <v>1716</v>
      </c>
      <c r="I50" s="49" t="s">
        <v>1718</v>
      </c>
      <c r="J50" s="49" t="s">
        <v>1717</v>
      </c>
      <c r="K50" s="49" t="s">
        <v>1652</v>
      </c>
      <c r="L50" s="49" t="s">
        <v>1719</v>
      </c>
    </row>
    <row r="51" spans="2:15" x14ac:dyDescent="0.3">
      <c r="B51" s="10" t="s">
        <v>1631</v>
      </c>
      <c r="C51" s="3">
        <f>COUNTIFS(Raw[[#All],[UDISE_code]],Summary!$C$10,Raw[[#All],[purpose_of_the_room]],"Library")</f>
        <v>0</v>
      </c>
      <c r="D51" s="3">
        <f>SUMIFS(Raw[[#All],[civil_windows_count]],Raw[[#All],[UDISE_code]],Summary!$C$10,Raw[[#All],[purpose_of_the_room]],"Library")</f>
        <v>0</v>
      </c>
      <c r="E51" s="3">
        <f>SUMIFS(Raw[[#All],[civil_ventilator_count]],Raw[[#All],[UDISE_code]],Summary!$C$10,Raw[[#All],[purpose_of_the_room]],"Library")</f>
        <v>0</v>
      </c>
      <c r="F51" s="3">
        <f>SUMIFS(Raw[[#All],[electrical_no_lights]],Raw[[#All],[UDISE_code]],Summary!$C$10,Raw[[#All],[purpose_of_the_room]],"Library")</f>
        <v>0</v>
      </c>
      <c r="G51" s="3">
        <f>SUMIFS(Raw[[#All],[electrical_no_fans]],Raw[[#All],[UDISE_code]],Summary!$C$10,Raw[[#All],[purpose_of_the_room]],"Library")</f>
        <v>0</v>
      </c>
      <c r="H51" s="3">
        <f>SUMIFS(Raw[[#All],[furniture_no_dustbins]],Raw[[#All],[UDISE_code]],Summary!$C$10,Raw[[#All],[purpose_of_the_room]],"Library")</f>
        <v>0</v>
      </c>
      <c r="I51" s="3">
        <f>SUMIFS(Raw[[#All],[furniture_no_almirahs]],Raw[[#All],[UDISE_code]],Summary!$C$10,Raw[[#All],[purpose_of_the_room]],"Library")</f>
        <v>0</v>
      </c>
      <c r="J51" s="3">
        <f>SUMIFS(Raw[[#All],[furniture_no_cupboards]],Raw[[#All],[UDISE_code]],Summary!$C$10,Raw[[#All],[purpose_of_the_room]],"Library")</f>
        <v>0</v>
      </c>
      <c r="K51" s="3">
        <f>SUMIFS(Raw[[#All],[furniture_no_shelves]],Raw[[#All],[UDISE_code]],Summary!$C$10,Raw[[#All],[purpose_of_the_room]],"Library")</f>
        <v>0</v>
      </c>
      <c r="L51" s="11">
        <f>SUMIFS(Raw[[#All],[furniture_no_display_boards]],Raw[[#All],[UDISE_code]],Summary!$C$10,Raw[[#All],[purpose_of_the_room]],"Library")</f>
        <v>0</v>
      </c>
    </row>
    <row r="52" spans="2:15" x14ac:dyDescent="0.3">
      <c r="B52" s="10" t="s">
        <v>1632</v>
      </c>
      <c r="C52" s="12" t="str">
        <f>IFERROR(VLOOKUP(#REF!,CLM[#All],MATCH(#REF!,CLM[#Headers],0),0),"")</f>
        <v/>
      </c>
      <c r="D52" s="12" t="str">
        <f>IFERROR(VLOOKUP(#REF!,CLM[#All],MATCH(#REF!,CLM[#Headers],0),0),"")</f>
        <v/>
      </c>
      <c r="E52" s="12" t="str">
        <f>IFERROR(VLOOKUP(#REF!,CLM[#All],MATCH(#REF!,CLM[#Headers],0),0),"")</f>
        <v/>
      </c>
      <c r="F52" s="12" t="str">
        <f>IFERROR(VLOOKUP(#REF!,CLM[#All],MATCH(#REF!,CLM[#Headers],0),0),"")</f>
        <v/>
      </c>
      <c r="G52" s="12" t="str">
        <f>IFERROR(VLOOKUP(#REF!,CLM[#All],MATCH(#REF!,CLM[#Headers],0),0),"")</f>
        <v/>
      </c>
      <c r="H52" s="12" t="str">
        <f>IFERROR(VLOOKUP(#REF!,CLM[#All],MATCH(#REF!,CLM[#Headers],0),0),"")</f>
        <v/>
      </c>
      <c r="I52" s="3"/>
      <c r="J52" s="3"/>
      <c r="K52" s="3"/>
      <c r="L52" s="3"/>
    </row>
    <row r="53" spans="2:15" x14ac:dyDescent="0.3">
      <c r="B53" s="10" t="s">
        <v>1710</v>
      </c>
      <c r="C53" s="12" t="str">
        <f>IFERROR(VLOOKUP(#REF!,CLM[#All],MATCH(#REF!,CLM[#Headers],0),0),"")</f>
        <v/>
      </c>
      <c r="D53" s="12" t="str">
        <f>IFERROR(VLOOKUP(#REF!,CLM[#All],MATCH(#REF!,CLM[#Headers],0),0),"")</f>
        <v/>
      </c>
      <c r="E53" s="12" t="str">
        <f>IFERROR(VLOOKUP(#REF!,CLM[#All],MATCH(#REF!,CLM[#Headers],0),0),"")</f>
        <v/>
      </c>
      <c r="F53" s="12" t="str">
        <f>IFERROR(VLOOKUP(#REF!,CLM[#All],MATCH(#REF!,CLM[#Headers],0),0),"")</f>
        <v/>
      </c>
      <c r="G53" s="12" t="str">
        <f>IFERROR(VLOOKUP(#REF!,CLM[#All],MATCH(#REF!,CLM[#Headers],0),0),"")</f>
        <v/>
      </c>
      <c r="H53" s="12" t="str">
        <f>IFERROR(VLOOKUP(#REF!,CLM[#All],MATCH(#REF!,CLM[#Headers],0),0),"")</f>
        <v/>
      </c>
      <c r="I53" s="3"/>
      <c r="J53" s="3"/>
      <c r="K53" s="3"/>
      <c r="L53" s="3"/>
    </row>
    <row r="54" spans="2:15" x14ac:dyDescent="0.3">
      <c r="B54" s="10" t="s">
        <v>1701</v>
      </c>
      <c r="C54" s="12" t="str">
        <f>IFERROR(VLOOKUP(#REF!,CLM[#All],MATCH(#REF!,CLM[#Headers],0),0),"")</f>
        <v/>
      </c>
      <c r="D54" s="12" t="str">
        <f>IFERROR(VLOOKUP(#REF!,CLM[#All],MATCH(#REF!,CLM[#Headers],0),0),"")</f>
        <v/>
      </c>
      <c r="E54" s="12" t="str">
        <f>IFERROR(VLOOKUP(#REF!,CLM[#All],MATCH(#REF!,CLM[#Headers],0),0),"")</f>
        <v/>
      </c>
      <c r="F54" s="12" t="str">
        <f>IFERROR(VLOOKUP(#REF!,CLM[#All],MATCH(#REF!,CLM[#Headers],0),0),"")</f>
        <v/>
      </c>
      <c r="G54" s="12" t="str">
        <f>IFERROR(VLOOKUP(#REF!,CLM[#All],MATCH(#REF!,CLM[#Headers],0),0),"")</f>
        <v/>
      </c>
      <c r="H54" s="12" t="str">
        <f>IFERROR(VLOOKUP(#REF!,CLM[#All],MATCH(#REF!,CLM[#Headers],0),0),"")</f>
        <v/>
      </c>
      <c r="I54" s="3"/>
      <c r="J54" s="3"/>
      <c r="K54" s="3"/>
      <c r="L54" s="3"/>
    </row>
    <row r="55" spans="2:15" ht="15" thickBot="1" x14ac:dyDescent="0.35">
      <c r="B55" s="30" t="s">
        <v>1702</v>
      </c>
      <c r="C55" s="57">
        <f>SUMIFS('Raw'!$AX:$AX,'Raw'!$D:$D,#REF!,'Raw'!$O:$O,#REF!)</f>
        <v>0</v>
      </c>
      <c r="D55" s="57">
        <f>SUMIFS('Raw'!$AW:$AW,'Raw'!$D:$D,#REF!,'Raw'!$O:$O,#REF!)</f>
        <v>0</v>
      </c>
      <c r="E55" s="57">
        <f>COUNTIFS('Raw'!$AC:$AC,"&lt;&gt;"&amp;"",'Raw'!$D:$D,#REF!,'Raw'!$O:$O,#REF!)</f>
        <v>0</v>
      </c>
      <c r="F55" s="57">
        <f>SUMIFS('Raw'!$AE:$AE,'Raw'!$D:$D,#REF!,'Raw'!$O:$O,#REF!)</f>
        <v>0</v>
      </c>
      <c r="G55" s="57">
        <f>SUMIFS('Raw'!$AU:$AU,'Raw'!$D:$D,#REF!,'Raw'!$O:$O,#REF!)</f>
        <v>0</v>
      </c>
      <c r="H55" s="57">
        <f>SUMIFS('Raw'!$AK:$AK,'Raw'!$D:$D,#REF!,'Raw'!$O:$O,#REF!)</f>
        <v>0</v>
      </c>
      <c r="I55" s="58"/>
    </row>
    <row r="56" spans="2:15" x14ac:dyDescent="0.3">
      <c r="B56" s="39" t="s">
        <v>70</v>
      </c>
      <c r="C56" s="27" t="s">
        <v>1637</v>
      </c>
      <c r="D56" s="27" t="s">
        <v>1638</v>
      </c>
      <c r="E56" s="27" t="s">
        <v>1639</v>
      </c>
      <c r="F56" s="27" t="s">
        <v>1633</v>
      </c>
      <c r="G56" s="27" t="s">
        <v>1715</v>
      </c>
      <c r="H56" s="27" t="s">
        <v>1642</v>
      </c>
      <c r="I56" s="27" t="s">
        <v>1720</v>
      </c>
      <c r="J56" s="27" t="s">
        <v>1721</v>
      </c>
      <c r="K56" s="27" t="s">
        <v>1722</v>
      </c>
      <c r="L56" s="27" t="s">
        <v>1642</v>
      </c>
      <c r="M56" s="29" t="s">
        <v>1643</v>
      </c>
      <c r="N56" s="29" t="s">
        <v>1723</v>
      </c>
      <c r="O56" s="29" t="s">
        <v>1724</v>
      </c>
    </row>
    <row r="57" spans="2:15" x14ac:dyDescent="0.3">
      <c r="B57" s="10" t="s">
        <v>1631</v>
      </c>
      <c r="C57" s="3">
        <f>COUNTIFS(Raw[[#All],[UDISE_code]],Summary!$C$10,Raw[[#All],[purpose_of_the_room]],"Store Room")</f>
        <v>1</v>
      </c>
      <c r="D57" s="3">
        <f>SUMIFS(Raw[[#All],[civil_windows_count]],Raw[[#All],[UDISE_code]],Summary!$C$10,Raw[[#All],[purpose_of_the_room]],"Store Room")</f>
        <v>0</v>
      </c>
      <c r="E57" s="3">
        <f>SUMIFS(Raw[[#All],[civil_ventilator_count]],Raw[[#All],[UDISE_code]],Summary!$C$10,Raw[[#All],[purpose_of_the_room]],"Store Room")</f>
        <v>0</v>
      </c>
      <c r="F57" s="3">
        <f>SUMIFS(Raw[[#All],[electrical_no_lights]],Raw[[#All],[UDISE_code]],Summary!$C$10,Raw[[#All],[purpose_of_the_room]],"Store Room")</f>
        <v>1</v>
      </c>
      <c r="G57" s="3">
        <f>SUMIFS(Raw[[#All],[electrical_no_fans]],Raw[[#All],[UDISE_code]],Summary!$C$10,Raw[[#All],[purpose_of_the_room]],"Store Room")</f>
        <v>1</v>
      </c>
      <c r="H57" s="3">
        <f>SUMIFS(Raw[[#All],[furniture_no_dustbins]],Raw[[#All],[UDISE_code]],Summary!$C$10,Raw[[#All],[purpose_of_the_room]],"Store Room")</f>
        <v>0</v>
      </c>
      <c r="I57" s="3">
        <f>SUMIFS(Raw[[#All],[furniture_no_almirahs]],Raw[[#All],[UDISE_code]],Summary!$C$10,Raw[[#All],[purpose_of_the_room]],"Store Room")</f>
        <v>2</v>
      </c>
      <c r="J57" s="3">
        <f>SUMIFS(Raw[[#All],[furniture_no_cupboards]],Raw[[#All],[UDISE_code]],Summary!$C$10,Raw[[#All],[purpose_of_the_room]],"Store Room")</f>
        <v>0</v>
      </c>
      <c r="K57" s="3">
        <f>SUMIFS(Raw[[#All],[furniture_no_shelves]],Raw[[#All],[UDISE_code]],Summary!$C$10,Raw[[#All],[purpose_of_the_room]],"Store Room")</f>
        <v>0</v>
      </c>
      <c r="L57" s="11">
        <f>SUMIFS(Raw[[#All],[furniture_no_display_boards]],Raw[[#All],[UDISE_code]],Summary!$C$10,Raw[[#All],[purpose_of_the_room]],"Store Room")</f>
        <v>0</v>
      </c>
    </row>
    <row r="58" spans="2:15" x14ac:dyDescent="0.3">
      <c r="B58" s="10" t="s">
        <v>1632</v>
      </c>
      <c r="C58" s="12" t="str">
        <f>IFERROR(VLOOKUP(#REF!,CLM[#All],MATCH(#REF!,CLM[#Headers],0),0),"")</f>
        <v/>
      </c>
      <c r="D58" s="12" t="str">
        <f>IFERROR(VLOOKUP(#REF!,CLM[#All],MATCH(#REF!,CLM[#Headers],0),0),"")</f>
        <v/>
      </c>
      <c r="E58" s="12" t="str">
        <f>IFERROR(VLOOKUP(#REF!,CLM[#All],MATCH(#REF!,CLM[#Headers],0),0),"")</f>
        <v/>
      </c>
      <c r="F58" s="12" t="str">
        <f>IFERROR(VLOOKUP(#REF!,CLM[#All],MATCH(#REF!,CLM[#Headers],0),0),"")</f>
        <v/>
      </c>
      <c r="G58" s="12" t="str">
        <f>IFERROR(VLOOKUP(#REF!,CLM[#All],MATCH(#REF!,CLM[#Headers],0),0),"")</f>
        <v/>
      </c>
      <c r="H58" s="12" t="str">
        <f>IFERROR(VLOOKUP(#REF!,CLM[#All],MATCH(#REF!,CLM[#Headers],0),0),"")</f>
        <v/>
      </c>
      <c r="I58" s="3"/>
      <c r="J58" s="3"/>
      <c r="K58" s="3"/>
      <c r="L58" s="3"/>
    </row>
    <row r="59" spans="2:15" x14ac:dyDescent="0.3">
      <c r="B59" s="10" t="s">
        <v>1710</v>
      </c>
      <c r="C59" s="12" t="str">
        <f>IFERROR(VLOOKUP(#REF!,CLM[#All],MATCH(#REF!,CLM[#Headers],0),0),"")</f>
        <v/>
      </c>
      <c r="D59" s="12" t="str">
        <f>IFERROR(VLOOKUP(#REF!,CLM[#All],MATCH(#REF!,CLM[#Headers],0),0),"")</f>
        <v/>
      </c>
      <c r="E59" s="12" t="str">
        <f>IFERROR(VLOOKUP(#REF!,CLM[#All],MATCH(#REF!,CLM[#Headers],0),0),"")</f>
        <v/>
      </c>
      <c r="F59" s="12" t="str">
        <f>IFERROR(VLOOKUP(#REF!,CLM[#All],MATCH(#REF!,CLM[#Headers],0),0),"")</f>
        <v/>
      </c>
      <c r="G59" s="12" t="str">
        <f>IFERROR(VLOOKUP(#REF!,CLM[#All],MATCH(#REF!,CLM[#Headers],0),0),"")</f>
        <v/>
      </c>
      <c r="H59" s="12" t="str">
        <f>IFERROR(VLOOKUP(#REF!,CLM[#All],MATCH(#REF!,CLM[#Headers],0),0),"")</f>
        <v/>
      </c>
      <c r="I59" s="3"/>
      <c r="J59" s="3"/>
      <c r="K59" s="3"/>
      <c r="L59" s="3"/>
    </row>
    <row r="60" spans="2:15" x14ac:dyDescent="0.3">
      <c r="B60" s="10" t="s">
        <v>1701</v>
      </c>
      <c r="C60" s="12" t="str">
        <f>IFERROR(VLOOKUP(#REF!,CLM[#All],MATCH(#REF!,CLM[#Headers],0),0),"")</f>
        <v/>
      </c>
      <c r="D60" s="12" t="str">
        <f>IFERROR(VLOOKUP(#REF!,CLM[#All],MATCH(#REF!,CLM[#Headers],0),0),"")</f>
        <v/>
      </c>
      <c r="E60" s="12" t="str">
        <f>IFERROR(VLOOKUP(#REF!,CLM[#All],MATCH(#REF!,CLM[#Headers],0),0),"")</f>
        <v/>
      </c>
      <c r="F60" s="12" t="str">
        <f>IFERROR(VLOOKUP(#REF!,CLM[#All],MATCH(#REF!,CLM[#Headers],0),0),"")</f>
        <v/>
      </c>
      <c r="G60" s="12" t="str">
        <f>IFERROR(VLOOKUP(#REF!,CLM[#All],MATCH(#REF!,CLM[#Headers],0),0),"")</f>
        <v/>
      </c>
      <c r="H60" s="12" t="str">
        <f>IFERROR(VLOOKUP(#REF!,CLM[#All],MATCH(#REF!,CLM[#Headers],0),0),"")</f>
        <v/>
      </c>
      <c r="I60" s="3"/>
      <c r="J60" s="3"/>
      <c r="K60" s="3"/>
      <c r="L60" s="3"/>
    </row>
    <row r="61" spans="2:15" ht="15" thickBot="1" x14ac:dyDescent="0.35">
      <c r="B61" s="30" t="s">
        <v>1702</v>
      </c>
      <c r="C61" s="3">
        <f>SUMIFS('Raw'!$AX:$AX,'Raw'!$D:$D,#REF!,'Raw'!$O:$O,#REF!)</f>
        <v>0</v>
      </c>
      <c r="D61" s="3">
        <f>SUMIFS('Raw'!$AW:$AW,'Raw'!$D:$D,#REF!,'Raw'!$O:$O,#REF!)</f>
        <v>0</v>
      </c>
      <c r="E61" s="3">
        <f>COUNTIFS('Raw'!$AC:$AC,"&lt;&gt;"&amp;"",'Raw'!$D:$D,#REF!,'Raw'!$O:$O,#REF!)</f>
        <v>0</v>
      </c>
      <c r="F61" s="3">
        <f>SUMIFS('Raw'!$AE:$AE,'Raw'!$D:$D,#REF!,'Raw'!$O:$O,#REF!)</f>
        <v>0</v>
      </c>
      <c r="G61" s="3">
        <f>SUMIFS('Raw'!$AU:$AU,'Raw'!$D:$D,#REF!,'Raw'!$O:$O,#REF!)</f>
        <v>0</v>
      </c>
      <c r="H61" s="3">
        <f>SUMIFS('Raw'!$AK:$AK,'Raw'!$D:$D,#REF!,'Raw'!$O:$O,#REF!)</f>
        <v>0</v>
      </c>
      <c r="I61" s="11"/>
    </row>
    <row r="62" spans="2:15" x14ac:dyDescent="0.3">
      <c r="B62" s="39" t="s">
        <v>1714</v>
      </c>
      <c r="C62" s="27" t="s">
        <v>1637</v>
      </c>
      <c r="D62" s="27" t="s">
        <v>1638</v>
      </c>
      <c r="E62" s="27" t="s">
        <v>1639</v>
      </c>
      <c r="F62" s="27" t="s">
        <v>1633</v>
      </c>
      <c r="G62" s="27" t="s">
        <v>1715</v>
      </c>
      <c r="H62" s="27" t="s">
        <v>1642</v>
      </c>
      <c r="I62" s="27" t="s">
        <v>1720</v>
      </c>
      <c r="J62" s="27" t="s">
        <v>1721</v>
      </c>
      <c r="K62" s="27" t="s">
        <v>1722</v>
      </c>
      <c r="L62" s="27" t="s">
        <v>1642</v>
      </c>
      <c r="M62" s="29" t="s">
        <v>1643</v>
      </c>
      <c r="N62" s="29" t="s">
        <v>1723</v>
      </c>
      <c r="O62" s="29" t="s">
        <v>1724</v>
      </c>
    </row>
    <row r="63" spans="2:15" x14ac:dyDescent="0.3">
      <c r="B63" s="10" t="s">
        <v>1631</v>
      </c>
      <c r="C63" s="3">
        <f>SUMIFS('Raw'!$AX:$AX,'Raw'!$D:$D,#REF!,'Raw'!$O:$O,#REF!)</f>
        <v>0</v>
      </c>
      <c r="D63" s="3">
        <f>SUMIFS('Raw'!$AW:$AW,'Raw'!$D:$D,#REF!,'Raw'!$O:$O,#REF!)</f>
        <v>0</v>
      </c>
      <c r="E63" s="3">
        <f>COUNTIFS('Raw'!$AC:$AC,"&lt;&gt;"&amp;"",'Raw'!$D:$D,#REF!,'Raw'!$O:$O,#REF!)</f>
        <v>0</v>
      </c>
      <c r="F63" s="3">
        <f>SUMIFS('Raw'!$AE:$AE,'Raw'!$D:$D,#REF!,'Raw'!$O:$O,#REF!)</f>
        <v>0</v>
      </c>
      <c r="G63" s="3">
        <f>SUMIFS('Raw'!$AU:$AU,'Raw'!$D:$D,#REF!,'Raw'!$O:$O,#REF!)</f>
        <v>0</v>
      </c>
      <c r="H63" s="3">
        <f>SUMIFS('Raw'!$AK:$AK,'Raw'!$D:$D,#REF!,'Raw'!$O:$O,#REF!)</f>
        <v>0</v>
      </c>
      <c r="I63" s="11"/>
    </row>
    <row r="64" spans="2:15" x14ac:dyDescent="0.3">
      <c r="B64" s="10" t="s">
        <v>1632</v>
      </c>
      <c r="C64" s="12" t="str">
        <f>IFERROR(VLOOKUP(#REF!,CLM[#All],MATCH(#REF!,CLM[#Headers],0),0),"")</f>
        <v/>
      </c>
      <c r="D64" s="12" t="str">
        <f>IFERROR(VLOOKUP(#REF!,CLM[#All],MATCH(#REF!,CLM[#Headers],0),0),"")</f>
        <v/>
      </c>
      <c r="E64" s="12" t="str">
        <f>IFERROR(VLOOKUP(#REF!,CLM[#All],MATCH(#REF!,CLM[#Headers],0),0),"")</f>
        <v/>
      </c>
      <c r="F64" s="12" t="str">
        <f>IFERROR(VLOOKUP(#REF!,CLM[#All],MATCH(#REF!,CLM[#Headers],0),0),"")</f>
        <v/>
      </c>
      <c r="G64" s="12" t="str">
        <f>IFERROR(VLOOKUP(#REF!,CLM[#All],MATCH(#REF!,CLM[#Headers],0),0),"")</f>
        <v/>
      </c>
      <c r="H64" s="12" t="str">
        <f>IFERROR(VLOOKUP(#REF!,CLM[#All],MATCH(#REF!,CLM[#Headers],0),0),"")</f>
        <v/>
      </c>
      <c r="I64" s="3"/>
      <c r="J64" s="3"/>
      <c r="K64" s="3"/>
      <c r="L64" s="3"/>
    </row>
    <row r="65" spans="2:12" x14ac:dyDescent="0.3">
      <c r="B65" s="10" t="s">
        <v>1710</v>
      </c>
      <c r="C65" s="12" t="str">
        <f>IFERROR(VLOOKUP(#REF!,CLM[#All],MATCH(#REF!,CLM[#Headers],0),0),"")</f>
        <v/>
      </c>
      <c r="D65" s="12" t="str">
        <f>IFERROR(VLOOKUP(#REF!,CLM[#All],MATCH(#REF!,CLM[#Headers],0),0),"")</f>
        <v/>
      </c>
      <c r="E65" s="12" t="str">
        <f>IFERROR(VLOOKUP(#REF!,CLM[#All],MATCH(#REF!,CLM[#Headers],0),0),"")</f>
        <v/>
      </c>
      <c r="F65" s="12" t="str">
        <f>IFERROR(VLOOKUP(#REF!,CLM[#All],MATCH(#REF!,CLM[#Headers],0),0),"")</f>
        <v/>
      </c>
      <c r="G65" s="12" t="str">
        <f>IFERROR(VLOOKUP(#REF!,CLM[#All],MATCH(#REF!,CLM[#Headers],0),0),"")</f>
        <v/>
      </c>
      <c r="H65" s="12" t="str">
        <f>IFERROR(VLOOKUP(#REF!,CLM[#All],MATCH(#REF!,CLM[#Headers],0),0),"")</f>
        <v/>
      </c>
      <c r="I65" s="3"/>
      <c r="J65" s="3"/>
      <c r="K65" s="3"/>
      <c r="L65" s="3"/>
    </row>
    <row r="66" spans="2:12" x14ac:dyDescent="0.3">
      <c r="B66" s="10" t="s">
        <v>1701</v>
      </c>
      <c r="C66" s="12" t="str">
        <f>IFERROR(VLOOKUP(#REF!,CLM[#All],MATCH(#REF!,CLM[#Headers],0),0),"")</f>
        <v/>
      </c>
      <c r="D66" s="12" t="str">
        <f>IFERROR(VLOOKUP(#REF!,CLM[#All],MATCH(#REF!,CLM[#Headers],0),0),"")</f>
        <v/>
      </c>
      <c r="E66" s="12" t="str">
        <f>IFERROR(VLOOKUP(#REF!,CLM[#All],MATCH(#REF!,CLM[#Headers],0),0),"")</f>
        <v/>
      </c>
      <c r="F66" s="12" t="str">
        <f>IFERROR(VLOOKUP(#REF!,CLM[#All],MATCH(#REF!,CLM[#Headers],0),0),"")</f>
        <v/>
      </c>
      <c r="G66" s="12" t="str">
        <f>IFERROR(VLOOKUP(#REF!,CLM[#All],MATCH(#REF!,CLM[#Headers],0),0),"")</f>
        <v/>
      </c>
      <c r="H66" s="12" t="str">
        <f>IFERROR(VLOOKUP(#REF!,CLM[#All],MATCH(#REF!,CLM[#Headers],0),0),"")</f>
        <v/>
      </c>
      <c r="I66" s="3"/>
      <c r="J66" s="3"/>
      <c r="K66" s="3"/>
      <c r="L66" s="3"/>
    </row>
    <row r="67" spans="2:12" ht="15" thickBot="1" x14ac:dyDescent="0.35">
      <c r="B67" s="30" t="s">
        <v>1702</v>
      </c>
      <c r="C67" s="3">
        <f>SUMIFS('Raw'!$AX:$AX,'Raw'!$D:$D,#REF!,'Raw'!$O:$O,#REF!)</f>
        <v>0</v>
      </c>
      <c r="D67" s="3">
        <f>SUMIFS('Raw'!$AW:$AW,'Raw'!$D:$D,#REF!,'Raw'!$O:$O,#REF!)</f>
        <v>0</v>
      </c>
      <c r="E67" s="3">
        <f>COUNTIFS('Raw'!$AC:$AC,"&lt;&gt;"&amp;"",'Raw'!$D:$D,#REF!,'Raw'!$O:$O,#REF!)</f>
        <v>0</v>
      </c>
      <c r="F67" s="3">
        <f>SUMIFS('Raw'!$AE:$AE,'Raw'!$D:$D,#REF!,'Raw'!$O:$O,#REF!)</f>
        <v>0</v>
      </c>
      <c r="G67" s="3">
        <f>SUMIFS('Raw'!$AU:$AU,'Raw'!$D:$D,#REF!,'Raw'!$O:$O,#REF!)</f>
        <v>0</v>
      </c>
      <c r="H67" s="3">
        <f>SUMIFS('Raw'!$AK:$AK,'Raw'!$D:$D,#REF!,'Raw'!$O:$O,#REF!)</f>
        <v>0</v>
      </c>
      <c r="I67" s="11"/>
    </row>
  </sheetData>
  <mergeCells count="10">
    <mergeCell ref="B9:I9"/>
    <mergeCell ref="B20:J20"/>
    <mergeCell ref="I21:J21"/>
    <mergeCell ref="B28:L28"/>
    <mergeCell ref="B2:I5"/>
    <mergeCell ref="B6:B7"/>
    <mergeCell ref="D6:D7"/>
    <mergeCell ref="F6:F7"/>
    <mergeCell ref="H6:H7"/>
    <mergeCell ref="B15:I15"/>
  </mergeCell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15CA7819-35DB-4D33-90BB-0FA129571618}">
          <x14:formula1>
            <xm:f>HT!$I$4:$I$2434</xm:f>
          </x14:formula1>
          <xm:sqref>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3F7CC-8BE1-4AF4-8951-45EB9B096EF4}">
  <dimension ref="A1:S570"/>
  <sheetViews>
    <sheetView topLeftCell="D1" workbookViewId="0">
      <selection activeCell="H1" sqref="H1"/>
    </sheetView>
  </sheetViews>
  <sheetFormatPr defaultRowHeight="14.4" x14ac:dyDescent="0.3"/>
  <cols>
    <col min="1" max="1" width="11.6640625" customWidth="1"/>
    <col min="2" max="2" width="15" customWidth="1"/>
    <col min="3" max="3" width="19.6640625" bestFit="1" customWidth="1"/>
    <col min="4" max="4" width="13.109375" customWidth="1"/>
    <col min="5" max="5" width="91.5546875" bestFit="1" customWidth="1"/>
    <col min="6" max="6" width="21.33203125" bestFit="1" customWidth="1"/>
    <col min="7" max="7" width="23.33203125" customWidth="1"/>
    <col min="8" max="8" width="18.109375" customWidth="1"/>
    <col min="9" max="9" width="18.88671875" customWidth="1"/>
    <col min="10" max="10" width="24" bestFit="1" customWidth="1"/>
    <col min="11" max="11" width="255.77734375" bestFit="1" customWidth="1"/>
    <col min="12" max="12" width="23.109375" customWidth="1"/>
    <col min="13" max="13" width="17.88671875" customWidth="1"/>
    <col min="14" max="14" width="32.44140625" customWidth="1"/>
    <col min="15" max="15" width="31.21875" customWidth="1"/>
    <col min="16" max="16" width="26.77734375" customWidth="1"/>
    <col min="17" max="17" width="29.21875" customWidth="1"/>
    <col min="18" max="18" width="31.44140625" customWidth="1"/>
    <col min="19" max="19" width="31.77734375" customWidth="1"/>
  </cols>
  <sheetData>
    <row r="1" spans="1:19" x14ac:dyDescent="0.3">
      <c r="A1" t="s">
        <v>0</v>
      </c>
      <c r="B1" t="s">
        <v>1</v>
      </c>
      <c r="C1" t="s">
        <v>2</v>
      </c>
      <c r="D1" t="s">
        <v>3</v>
      </c>
      <c r="E1" t="s">
        <v>4</v>
      </c>
      <c r="F1" t="s">
        <v>5</v>
      </c>
      <c r="G1" t="s">
        <v>6</v>
      </c>
      <c r="H1" t="s">
        <v>7</v>
      </c>
      <c r="I1" t="s">
        <v>8</v>
      </c>
      <c r="J1" t="s">
        <v>9</v>
      </c>
      <c r="K1" t="s">
        <v>10</v>
      </c>
      <c r="L1" t="s">
        <v>1804</v>
      </c>
      <c r="M1" t="s">
        <v>1805</v>
      </c>
      <c r="N1" t="s">
        <v>1806</v>
      </c>
      <c r="O1" t="s">
        <v>1807</v>
      </c>
      <c r="P1" t="s">
        <v>1808</v>
      </c>
      <c r="Q1" t="s">
        <v>1809</v>
      </c>
      <c r="R1" t="s">
        <v>1810</v>
      </c>
      <c r="S1" t="s">
        <v>1811</v>
      </c>
    </row>
    <row r="2" spans="1:19" hidden="1" x14ac:dyDescent="0.3">
      <c r="A2" t="s">
        <v>55</v>
      </c>
      <c r="B2" t="s">
        <v>55</v>
      </c>
      <c r="C2" t="s">
        <v>123</v>
      </c>
      <c r="D2">
        <v>22110401303</v>
      </c>
      <c r="E2" t="s">
        <v>124</v>
      </c>
      <c r="F2" t="s">
        <v>106</v>
      </c>
      <c r="G2" t="s">
        <v>57</v>
      </c>
      <c r="H2">
        <v>1</v>
      </c>
      <c r="I2" t="s">
        <v>58</v>
      </c>
      <c r="J2" t="s">
        <v>59</v>
      </c>
      <c r="K2" t="s">
        <v>125</v>
      </c>
      <c r="L2" t="s">
        <v>62</v>
      </c>
      <c r="M2" t="s">
        <v>64</v>
      </c>
      <c r="N2" t="s">
        <v>1812</v>
      </c>
      <c r="O2" t="s">
        <v>1812</v>
      </c>
      <c r="P2">
        <v>1</v>
      </c>
      <c r="Q2">
        <v>1</v>
      </c>
      <c r="R2">
        <v>1</v>
      </c>
    </row>
    <row r="3" spans="1:19" hidden="1" x14ac:dyDescent="0.3">
      <c r="A3" t="s">
        <v>55</v>
      </c>
      <c r="B3" t="s">
        <v>55</v>
      </c>
      <c r="C3" t="s">
        <v>123</v>
      </c>
      <c r="D3">
        <v>22110401303</v>
      </c>
      <c r="E3" t="s">
        <v>124</v>
      </c>
      <c r="F3" t="s">
        <v>106</v>
      </c>
      <c r="G3" t="s">
        <v>57</v>
      </c>
      <c r="H3">
        <v>2</v>
      </c>
      <c r="J3" t="s">
        <v>93</v>
      </c>
      <c r="M3" t="s">
        <v>64</v>
      </c>
      <c r="N3" t="s">
        <v>1812</v>
      </c>
      <c r="O3" t="s">
        <v>1812</v>
      </c>
    </row>
    <row r="4" spans="1:19" hidden="1" x14ac:dyDescent="0.3">
      <c r="A4" t="s">
        <v>55</v>
      </c>
      <c r="B4" t="s">
        <v>80</v>
      </c>
      <c r="C4" t="s">
        <v>131</v>
      </c>
      <c r="D4">
        <v>22110401302</v>
      </c>
      <c r="E4" t="s">
        <v>132</v>
      </c>
      <c r="F4" t="s">
        <v>56</v>
      </c>
      <c r="G4" t="s">
        <v>57</v>
      </c>
      <c r="H4">
        <v>1</v>
      </c>
      <c r="I4" t="s">
        <v>58</v>
      </c>
      <c r="J4" t="s">
        <v>59</v>
      </c>
      <c r="K4" t="s">
        <v>133</v>
      </c>
      <c r="L4" t="s">
        <v>62</v>
      </c>
      <c r="M4" t="s">
        <v>1812</v>
      </c>
      <c r="N4" t="s">
        <v>1812</v>
      </c>
      <c r="O4" t="s">
        <v>1812</v>
      </c>
      <c r="P4">
        <v>1</v>
      </c>
      <c r="Q4">
        <v>1</v>
      </c>
      <c r="R4">
        <v>1</v>
      </c>
    </row>
    <row r="5" spans="1:19" hidden="1" x14ac:dyDescent="0.3">
      <c r="A5" t="s">
        <v>55</v>
      </c>
      <c r="B5" t="s">
        <v>80</v>
      </c>
      <c r="C5" t="s">
        <v>131</v>
      </c>
      <c r="D5">
        <v>22110401302</v>
      </c>
      <c r="E5" t="s">
        <v>132</v>
      </c>
      <c r="F5" t="s">
        <v>56</v>
      </c>
      <c r="G5" t="s">
        <v>57</v>
      </c>
      <c r="H5">
        <v>2</v>
      </c>
      <c r="I5" t="s">
        <v>58</v>
      </c>
      <c r="J5" t="s">
        <v>59</v>
      </c>
      <c r="L5" t="s">
        <v>62</v>
      </c>
      <c r="M5" t="s">
        <v>64</v>
      </c>
      <c r="N5" t="s">
        <v>64</v>
      </c>
      <c r="O5" t="s">
        <v>64</v>
      </c>
      <c r="P5">
        <v>1</v>
      </c>
      <c r="R5">
        <v>1</v>
      </c>
    </row>
    <row r="6" spans="1:19" hidden="1" x14ac:dyDescent="0.3">
      <c r="A6" t="s">
        <v>55</v>
      </c>
      <c r="B6" t="s">
        <v>80</v>
      </c>
      <c r="C6" t="s">
        <v>131</v>
      </c>
      <c r="D6">
        <v>22110401301</v>
      </c>
      <c r="E6" t="s">
        <v>124</v>
      </c>
      <c r="F6" t="s">
        <v>106</v>
      </c>
      <c r="G6" t="s">
        <v>57</v>
      </c>
      <c r="H6">
        <v>1</v>
      </c>
      <c r="I6" t="s">
        <v>58</v>
      </c>
      <c r="J6" t="s">
        <v>59</v>
      </c>
      <c r="K6" t="s">
        <v>138</v>
      </c>
      <c r="L6" t="s">
        <v>62</v>
      </c>
      <c r="M6" t="s">
        <v>64</v>
      </c>
      <c r="N6" t="s">
        <v>64</v>
      </c>
      <c r="O6" t="s">
        <v>64</v>
      </c>
      <c r="P6">
        <v>1</v>
      </c>
      <c r="Q6">
        <v>1</v>
      </c>
      <c r="R6">
        <v>1</v>
      </c>
    </row>
    <row r="7" spans="1:19" hidden="1" x14ac:dyDescent="0.3">
      <c r="A7" t="s">
        <v>55</v>
      </c>
      <c r="B7" t="s">
        <v>80</v>
      </c>
      <c r="C7" t="s">
        <v>131</v>
      </c>
      <c r="D7">
        <v>22110401301</v>
      </c>
      <c r="E7" t="s">
        <v>124</v>
      </c>
      <c r="F7" t="s">
        <v>106</v>
      </c>
      <c r="G7" t="s">
        <v>57</v>
      </c>
      <c r="H7">
        <v>2</v>
      </c>
      <c r="I7" t="s">
        <v>94</v>
      </c>
      <c r="J7" t="s">
        <v>59</v>
      </c>
      <c r="K7" t="s">
        <v>143</v>
      </c>
      <c r="L7" t="s">
        <v>62</v>
      </c>
      <c r="M7" t="s">
        <v>64</v>
      </c>
      <c r="N7" t="s">
        <v>1812</v>
      </c>
      <c r="O7" t="s">
        <v>1812</v>
      </c>
    </row>
    <row r="8" spans="1:19" hidden="1" x14ac:dyDescent="0.3">
      <c r="A8" t="s">
        <v>55</v>
      </c>
      <c r="B8" t="s">
        <v>55</v>
      </c>
      <c r="C8" t="s">
        <v>148</v>
      </c>
      <c r="D8">
        <v>22110402101</v>
      </c>
      <c r="E8" t="s">
        <v>149</v>
      </c>
      <c r="F8" t="s">
        <v>56</v>
      </c>
      <c r="G8" t="s">
        <v>57</v>
      </c>
      <c r="H8">
        <v>1</v>
      </c>
      <c r="I8" t="s">
        <v>96</v>
      </c>
      <c r="J8" t="s">
        <v>59</v>
      </c>
      <c r="L8" t="s">
        <v>71</v>
      </c>
      <c r="M8" t="s">
        <v>64</v>
      </c>
      <c r="N8" t="s">
        <v>64</v>
      </c>
      <c r="O8" t="s">
        <v>64</v>
      </c>
      <c r="P8">
        <v>1</v>
      </c>
      <c r="R8">
        <v>1</v>
      </c>
    </row>
    <row r="9" spans="1:19" hidden="1" x14ac:dyDescent="0.3">
      <c r="A9" t="s">
        <v>55</v>
      </c>
      <c r="B9" t="s">
        <v>55</v>
      </c>
      <c r="C9" t="s">
        <v>148</v>
      </c>
      <c r="D9">
        <v>22110402101</v>
      </c>
      <c r="E9" t="s">
        <v>149</v>
      </c>
      <c r="F9" t="s">
        <v>56</v>
      </c>
      <c r="G9" t="s">
        <v>57</v>
      </c>
      <c r="H9">
        <v>2</v>
      </c>
      <c r="I9" t="s">
        <v>96</v>
      </c>
      <c r="J9" t="s">
        <v>59</v>
      </c>
      <c r="K9" t="s">
        <v>1501</v>
      </c>
      <c r="L9" t="s">
        <v>71</v>
      </c>
      <c r="M9" t="s">
        <v>64</v>
      </c>
      <c r="N9" t="s">
        <v>64</v>
      </c>
      <c r="O9" t="s">
        <v>64</v>
      </c>
    </row>
    <row r="10" spans="1:19" hidden="1" x14ac:dyDescent="0.3">
      <c r="A10" t="s">
        <v>55</v>
      </c>
      <c r="B10" t="s">
        <v>55</v>
      </c>
      <c r="C10" t="s">
        <v>148</v>
      </c>
      <c r="D10">
        <v>22110402101</v>
      </c>
      <c r="E10" t="s">
        <v>149</v>
      </c>
      <c r="F10" t="s">
        <v>56</v>
      </c>
      <c r="G10" t="s">
        <v>57</v>
      </c>
      <c r="H10">
        <v>3</v>
      </c>
      <c r="I10" t="s">
        <v>74</v>
      </c>
      <c r="J10" t="s">
        <v>59</v>
      </c>
      <c r="L10" t="s">
        <v>62</v>
      </c>
      <c r="M10" t="s">
        <v>64</v>
      </c>
      <c r="N10" t="s">
        <v>1812</v>
      </c>
      <c r="O10" t="s">
        <v>1812</v>
      </c>
    </row>
    <row r="11" spans="1:19" hidden="1" x14ac:dyDescent="0.3">
      <c r="A11" t="s">
        <v>55</v>
      </c>
      <c r="B11" t="s">
        <v>55</v>
      </c>
      <c r="C11" t="s">
        <v>148</v>
      </c>
      <c r="D11">
        <v>22110402101</v>
      </c>
      <c r="E11" t="s">
        <v>149</v>
      </c>
      <c r="F11" t="s">
        <v>56</v>
      </c>
      <c r="G11" t="s">
        <v>57</v>
      </c>
      <c r="H11">
        <v>4</v>
      </c>
      <c r="I11" t="s">
        <v>74</v>
      </c>
      <c r="J11" t="s">
        <v>59</v>
      </c>
      <c r="L11" t="s">
        <v>62</v>
      </c>
      <c r="M11" t="s">
        <v>64</v>
      </c>
      <c r="N11" t="s">
        <v>1812</v>
      </c>
      <c r="O11" t="s">
        <v>1812</v>
      </c>
      <c r="P11">
        <v>1</v>
      </c>
    </row>
    <row r="12" spans="1:19" hidden="1" x14ac:dyDescent="0.3">
      <c r="A12" t="s">
        <v>55</v>
      </c>
      <c r="B12" t="s">
        <v>55</v>
      </c>
      <c r="C12" t="s">
        <v>148</v>
      </c>
      <c r="D12">
        <v>22110402101</v>
      </c>
      <c r="E12" t="s">
        <v>149</v>
      </c>
      <c r="F12" t="s">
        <v>56</v>
      </c>
      <c r="G12" t="s">
        <v>57</v>
      </c>
      <c r="H12">
        <v>5</v>
      </c>
      <c r="I12" t="s">
        <v>74</v>
      </c>
      <c r="J12" t="s">
        <v>59</v>
      </c>
      <c r="L12" t="s">
        <v>62</v>
      </c>
      <c r="M12" t="s">
        <v>64</v>
      </c>
      <c r="N12" t="s">
        <v>1812</v>
      </c>
      <c r="O12" t="s">
        <v>1812</v>
      </c>
    </row>
    <row r="13" spans="1:19" hidden="1" x14ac:dyDescent="0.3">
      <c r="A13" t="s">
        <v>55</v>
      </c>
      <c r="B13" t="s">
        <v>55</v>
      </c>
      <c r="C13" t="s">
        <v>148</v>
      </c>
      <c r="D13">
        <v>22110402101</v>
      </c>
      <c r="E13" t="s">
        <v>149</v>
      </c>
      <c r="F13" t="s">
        <v>56</v>
      </c>
      <c r="G13" t="s">
        <v>57</v>
      </c>
      <c r="H13">
        <v>6</v>
      </c>
      <c r="I13" t="s">
        <v>58</v>
      </c>
      <c r="J13" t="s">
        <v>59</v>
      </c>
      <c r="L13" t="s">
        <v>62</v>
      </c>
      <c r="M13" t="s">
        <v>64</v>
      </c>
      <c r="N13" t="s">
        <v>1812</v>
      </c>
      <c r="O13" t="s">
        <v>1812</v>
      </c>
    </row>
    <row r="14" spans="1:19" hidden="1" x14ac:dyDescent="0.3">
      <c r="A14" t="s">
        <v>55</v>
      </c>
      <c r="B14" t="s">
        <v>55</v>
      </c>
      <c r="C14" t="s">
        <v>148</v>
      </c>
      <c r="D14">
        <v>22110402101</v>
      </c>
      <c r="E14" t="s">
        <v>149</v>
      </c>
      <c r="F14" t="s">
        <v>56</v>
      </c>
      <c r="G14" t="s">
        <v>57</v>
      </c>
      <c r="H14">
        <v>7</v>
      </c>
      <c r="I14" t="s">
        <v>72</v>
      </c>
      <c r="J14" t="s">
        <v>59</v>
      </c>
      <c r="K14" t="s">
        <v>1813</v>
      </c>
      <c r="M14" t="s">
        <v>64</v>
      </c>
      <c r="N14" t="s">
        <v>1812</v>
      </c>
      <c r="O14" t="s">
        <v>1812</v>
      </c>
    </row>
    <row r="15" spans="1:19" hidden="1" x14ac:dyDescent="0.3">
      <c r="A15" t="s">
        <v>55</v>
      </c>
      <c r="B15" t="s">
        <v>55</v>
      </c>
      <c r="C15" t="s">
        <v>148</v>
      </c>
      <c r="D15">
        <v>22110402101</v>
      </c>
      <c r="E15" t="s">
        <v>149</v>
      </c>
      <c r="F15" t="s">
        <v>56</v>
      </c>
      <c r="G15" t="s">
        <v>57</v>
      </c>
      <c r="H15">
        <v>8</v>
      </c>
      <c r="I15" t="s">
        <v>94</v>
      </c>
      <c r="J15" t="s">
        <v>59</v>
      </c>
      <c r="L15" t="s">
        <v>71</v>
      </c>
      <c r="M15" t="s">
        <v>64</v>
      </c>
      <c r="N15" t="s">
        <v>1812</v>
      </c>
      <c r="O15" t="s">
        <v>1812</v>
      </c>
    </row>
    <row r="16" spans="1:19" hidden="1" x14ac:dyDescent="0.3">
      <c r="A16" t="s">
        <v>55</v>
      </c>
      <c r="B16" t="s">
        <v>55</v>
      </c>
      <c r="C16" t="s">
        <v>148</v>
      </c>
      <c r="D16">
        <v>22110402107</v>
      </c>
      <c r="E16" t="s">
        <v>1410</v>
      </c>
      <c r="F16" t="s">
        <v>98</v>
      </c>
      <c r="G16" t="s">
        <v>57</v>
      </c>
      <c r="H16">
        <v>1</v>
      </c>
      <c r="I16" t="s">
        <v>58</v>
      </c>
      <c r="J16" t="s">
        <v>59</v>
      </c>
      <c r="L16" t="s">
        <v>71</v>
      </c>
      <c r="M16" t="s">
        <v>64</v>
      </c>
      <c r="N16" t="s">
        <v>64</v>
      </c>
      <c r="O16" t="s">
        <v>64</v>
      </c>
      <c r="P16">
        <v>1</v>
      </c>
    </row>
    <row r="17" spans="1:18" hidden="1" x14ac:dyDescent="0.3">
      <c r="A17" t="s">
        <v>55</v>
      </c>
      <c r="B17" t="s">
        <v>55</v>
      </c>
      <c r="C17" t="s">
        <v>148</v>
      </c>
      <c r="D17">
        <v>22110402107</v>
      </c>
      <c r="E17" t="s">
        <v>1410</v>
      </c>
      <c r="F17" t="s">
        <v>98</v>
      </c>
      <c r="G17" t="s">
        <v>57</v>
      </c>
      <c r="H17">
        <v>2</v>
      </c>
      <c r="I17" t="s">
        <v>58</v>
      </c>
      <c r="J17" t="s">
        <v>59</v>
      </c>
    </row>
    <row r="18" spans="1:18" hidden="1" x14ac:dyDescent="0.3">
      <c r="A18" t="s">
        <v>55</v>
      </c>
      <c r="B18" t="s">
        <v>55</v>
      </c>
      <c r="C18" t="s">
        <v>148</v>
      </c>
      <c r="D18">
        <v>22110402107</v>
      </c>
      <c r="E18" t="s">
        <v>1410</v>
      </c>
      <c r="F18" t="s">
        <v>98</v>
      </c>
      <c r="G18" t="s">
        <v>57</v>
      </c>
      <c r="H18">
        <v>3</v>
      </c>
      <c r="I18" t="s">
        <v>58</v>
      </c>
      <c r="J18" t="s">
        <v>59</v>
      </c>
    </row>
    <row r="19" spans="1:18" hidden="1" x14ac:dyDescent="0.3">
      <c r="A19" t="s">
        <v>55</v>
      </c>
      <c r="B19" t="s">
        <v>55</v>
      </c>
      <c r="C19" t="s">
        <v>148</v>
      </c>
      <c r="D19">
        <v>22110402107</v>
      </c>
      <c r="E19" t="s">
        <v>1410</v>
      </c>
      <c r="F19" t="s">
        <v>98</v>
      </c>
      <c r="G19" t="s">
        <v>57</v>
      </c>
      <c r="H19">
        <v>4</v>
      </c>
      <c r="I19" t="s">
        <v>58</v>
      </c>
      <c r="J19" t="s">
        <v>59</v>
      </c>
    </row>
    <row r="20" spans="1:18" hidden="1" x14ac:dyDescent="0.3">
      <c r="A20" t="s">
        <v>55</v>
      </c>
      <c r="B20" t="s">
        <v>55</v>
      </c>
      <c r="C20" t="s">
        <v>152</v>
      </c>
      <c r="D20">
        <v>22110402201</v>
      </c>
      <c r="E20" t="s">
        <v>153</v>
      </c>
      <c r="F20" t="s">
        <v>56</v>
      </c>
      <c r="G20" t="s">
        <v>57</v>
      </c>
      <c r="H20">
        <v>1</v>
      </c>
      <c r="I20" t="s">
        <v>74</v>
      </c>
      <c r="J20" t="s">
        <v>59</v>
      </c>
      <c r="L20" t="s">
        <v>71</v>
      </c>
      <c r="M20" t="s">
        <v>64</v>
      </c>
      <c r="N20" t="s">
        <v>1812</v>
      </c>
      <c r="O20" t="s">
        <v>64</v>
      </c>
      <c r="P20">
        <v>1</v>
      </c>
    </row>
    <row r="21" spans="1:18" hidden="1" x14ac:dyDescent="0.3">
      <c r="A21" t="s">
        <v>55</v>
      </c>
      <c r="B21" t="s">
        <v>55</v>
      </c>
      <c r="C21" t="s">
        <v>152</v>
      </c>
      <c r="D21">
        <v>22110402201</v>
      </c>
      <c r="E21" t="s">
        <v>153</v>
      </c>
      <c r="F21" t="s">
        <v>56</v>
      </c>
      <c r="G21" t="s">
        <v>57</v>
      </c>
      <c r="H21">
        <v>2</v>
      </c>
      <c r="I21" t="s">
        <v>74</v>
      </c>
      <c r="J21" t="s">
        <v>59</v>
      </c>
      <c r="L21" t="s">
        <v>71</v>
      </c>
      <c r="M21" t="s">
        <v>64</v>
      </c>
      <c r="N21" t="s">
        <v>1812</v>
      </c>
      <c r="O21" t="s">
        <v>64</v>
      </c>
      <c r="P21">
        <v>1</v>
      </c>
    </row>
    <row r="22" spans="1:18" hidden="1" x14ac:dyDescent="0.3">
      <c r="A22" t="s">
        <v>55</v>
      </c>
      <c r="B22" t="s">
        <v>55</v>
      </c>
      <c r="C22" t="s">
        <v>152</v>
      </c>
      <c r="D22">
        <v>22110402201</v>
      </c>
      <c r="E22" t="s">
        <v>153</v>
      </c>
      <c r="F22" t="s">
        <v>56</v>
      </c>
      <c r="G22" t="s">
        <v>57</v>
      </c>
      <c r="H22">
        <v>3</v>
      </c>
      <c r="I22" t="s">
        <v>58</v>
      </c>
      <c r="J22" t="s">
        <v>59</v>
      </c>
      <c r="L22" t="s">
        <v>71</v>
      </c>
      <c r="M22" t="s">
        <v>64</v>
      </c>
      <c r="N22" t="s">
        <v>1812</v>
      </c>
      <c r="O22" t="s">
        <v>1812</v>
      </c>
      <c r="P22">
        <v>1</v>
      </c>
    </row>
    <row r="23" spans="1:18" hidden="1" x14ac:dyDescent="0.3">
      <c r="A23" t="s">
        <v>55</v>
      </c>
      <c r="B23" t="s">
        <v>55</v>
      </c>
      <c r="C23" t="s">
        <v>152</v>
      </c>
      <c r="D23">
        <v>22110402201</v>
      </c>
      <c r="E23" t="s">
        <v>153</v>
      </c>
      <c r="F23" t="s">
        <v>56</v>
      </c>
      <c r="G23" t="s">
        <v>57</v>
      </c>
      <c r="H23">
        <v>4</v>
      </c>
      <c r="I23" t="s">
        <v>94</v>
      </c>
      <c r="J23" t="s">
        <v>59</v>
      </c>
      <c r="L23" t="s">
        <v>71</v>
      </c>
      <c r="M23" t="s">
        <v>64</v>
      </c>
      <c r="N23" t="s">
        <v>1812</v>
      </c>
      <c r="O23" t="s">
        <v>1812</v>
      </c>
    </row>
    <row r="24" spans="1:18" hidden="1" x14ac:dyDescent="0.3">
      <c r="A24" t="s">
        <v>55</v>
      </c>
      <c r="B24" t="s">
        <v>55</v>
      </c>
      <c r="C24" t="s">
        <v>152</v>
      </c>
      <c r="D24">
        <v>22110402201</v>
      </c>
      <c r="E24" t="s">
        <v>153</v>
      </c>
      <c r="F24" t="s">
        <v>56</v>
      </c>
      <c r="G24" t="s">
        <v>57</v>
      </c>
      <c r="H24">
        <v>5</v>
      </c>
      <c r="I24" t="s">
        <v>58</v>
      </c>
      <c r="J24" t="s">
        <v>73</v>
      </c>
      <c r="L24" t="s">
        <v>71</v>
      </c>
      <c r="M24" t="s">
        <v>64</v>
      </c>
      <c r="N24" t="s">
        <v>1812</v>
      </c>
      <c r="O24" t="s">
        <v>64</v>
      </c>
    </row>
    <row r="25" spans="1:18" hidden="1" x14ac:dyDescent="0.3">
      <c r="A25" t="s">
        <v>55</v>
      </c>
      <c r="B25" t="s">
        <v>55</v>
      </c>
      <c r="C25" t="s">
        <v>152</v>
      </c>
      <c r="D25">
        <v>22110402201</v>
      </c>
      <c r="E25" t="s">
        <v>153</v>
      </c>
      <c r="F25" t="s">
        <v>56</v>
      </c>
      <c r="G25" t="s">
        <v>57</v>
      </c>
      <c r="H25">
        <v>6</v>
      </c>
      <c r="I25" t="s">
        <v>72</v>
      </c>
      <c r="J25" t="s">
        <v>59</v>
      </c>
      <c r="L25" t="s">
        <v>71</v>
      </c>
      <c r="M25" t="s">
        <v>64</v>
      </c>
      <c r="N25" t="s">
        <v>1812</v>
      </c>
      <c r="O25" t="s">
        <v>64</v>
      </c>
    </row>
    <row r="26" spans="1:18" hidden="1" x14ac:dyDescent="0.3">
      <c r="A26" t="s">
        <v>55</v>
      </c>
      <c r="B26" t="s">
        <v>55</v>
      </c>
      <c r="C26" t="s">
        <v>152</v>
      </c>
      <c r="D26">
        <v>22110402202</v>
      </c>
      <c r="E26" t="s">
        <v>155</v>
      </c>
      <c r="F26" t="s">
        <v>98</v>
      </c>
      <c r="G26" t="s">
        <v>57</v>
      </c>
      <c r="H26">
        <v>1</v>
      </c>
      <c r="I26" t="s">
        <v>58</v>
      </c>
      <c r="J26" t="s">
        <v>59</v>
      </c>
      <c r="L26" t="s">
        <v>62</v>
      </c>
      <c r="M26" t="s">
        <v>64</v>
      </c>
      <c r="N26" t="s">
        <v>64</v>
      </c>
      <c r="O26" t="s">
        <v>64</v>
      </c>
    </row>
    <row r="27" spans="1:18" hidden="1" x14ac:dyDescent="0.3">
      <c r="A27" t="s">
        <v>55</v>
      </c>
      <c r="B27" t="s">
        <v>55</v>
      </c>
      <c r="C27" t="s">
        <v>152</v>
      </c>
      <c r="D27">
        <v>22110402202</v>
      </c>
      <c r="E27" t="s">
        <v>155</v>
      </c>
      <c r="F27" t="s">
        <v>98</v>
      </c>
      <c r="G27" t="s">
        <v>57</v>
      </c>
      <c r="H27">
        <v>2</v>
      </c>
      <c r="I27" t="s">
        <v>74</v>
      </c>
      <c r="J27" t="s">
        <v>59</v>
      </c>
      <c r="L27" t="s">
        <v>62</v>
      </c>
      <c r="M27" t="s">
        <v>64</v>
      </c>
      <c r="N27" t="s">
        <v>64</v>
      </c>
      <c r="O27" t="s">
        <v>64</v>
      </c>
    </row>
    <row r="28" spans="1:18" hidden="1" x14ac:dyDescent="0.3">
      <c r="A28" t="s">
        <v>55</v>
      </c>
      <c r="B28" t="s">
        <v>55</v>
      </c>
      <c r="C28" t="s">
        <v>152</v>
      </c>
      <c r="D28">
        <v>22110402202</v>
      </c>
      <c r="E28" t="s">
        <v>155</v>
      </c>
      <c r="F28" t="s">
        <v>98</v>
      </c>
      <c r="G28" t="s">
        <v>57</v>
      </c>
      <c r="H28">
        <v>3</v>
      </c>
      <c r="J28" t="s">
        <v>93</v>
      </c>
      <c r="M28" t="s">
        <v>64</v>
      </c>
      <c r="N28" t="s">
        <v>1812</v>
      </c>
      <c r="O28" t="s">
        <v>1812</v>
      </c>
    </row>
    <row r="29" spans="1:18" hidden="1" x14ac:dyDescent="0.3">
      <c r="A29" t="s">
        <v>55</v>
      </c>
      <c r="B29" t="s">
        <v>55</v>
      </c>
      <c r="C29" t="s">
        <v>152</v>
      </c>
      <c r="D29">
        <v>22110402202</v>
      </c>
      <c r="E29" t="s">
        <v>155</v>
      </c>
      <c r="F29" t="s">
        <v>98</v>
      </c>
      <c r="G29" t="s">
        <v>57</v>
      </c>
      <c r="H29">
        <v>4</v>
      </c>
      <c r="J29" t="s">
        <v>93</v>
      </c>
      <c r="M29" t="s">
        <v>64</v>
      </c>
      <c r="N29" t="s">
        <v>1812</v>
      </c>
      <c r="O29" t="s">
        <v>1812</v>
      </c>
    </row>
    <row r="30" spans="1:18" hidden="1" x14ac:dyDescent="0.3">
      <c r="A30" t="s">
        <v>55</v>
      </c>
      <c r="B30" t="s">
        <v>55</v>
      </c>
      <c r="C30" t="s">
        <v>152</v>
      </c>
      <c r="D30">
        <v>22110402202</v>
      </c>
      <c r="E30" t="s">
        <v>155</v>
      </c>
      <c r="F30" t="s">
        <v>98</v>
      </c>
      <c r="G30" t="s">
        <v>57</v>
      </c>
      <c r="H30">
        <v>5</v>
      </c>
      <c r="I30" t="s">
        <v>94</v>
      </c>
      <c r="J30" t="s">
        <v>73</v>
      </c>
      <c r="K30" t="s">
        <v>1507</v>
      </c>
      <c r="L30" t="s">
        <v>62</v>
      </c>
      <c r="M30" t="s">
        <v>64</v>
      </c>
      <c r="N30" t="s">
        <v>1812</v>
      </c>
      <c r="O30" t="s">
        <v>1812</v>
      </c>
    </row>
    <row r="31" spans="1:18" hidden="1" x14ac:dyDescent="0.3">
      <c r="A31" t="s">
        <v>55</v>
      </c>
      <c r="B31" t="s">
        <v>55</v>
      </c>
      <c r="C31" t="s">
        <v>152</v>
      </c>
      <c r="D31">
        <v>22110402210</v>
      </c>
      <c r="E31" t="s">
        <v>1412</v>
      </c>
      <c r="F31" t="s">
        <v>106</v>
      </c>
      <c r="G31" t="s">
        <v>57</v>
      </c>
      <c r="H31">
        <v>1</v>
      </c>
      <c r="I31" t="s">
        <v>58</v>
      </c>
      <c r="J31" t="s">
        <v>59</v>
      </c>
      <c r="L31" t="s">
        <v>62</v>
      </c>
      <c r="M31" t="s">
        <v>64</v>
      </c>
      <c r="N31" t="s">
        <v>64</v>
      </c>
      <c r="O31" t="s">
        <v>1812</v>
      </c>
      <c r="P31">
        <v>1</v>
      </c>
      <c r="Q31">
        <v>1</v>
      </c>
      <c r="R31">
        <v>1</v>
      </c>
    </row>
    <row r="32" spans="1:18" hidden="1" x14ac:dyDescent="0.3">
      <c r="A32" t="s">
        <v>55</v>
      </c>
      <c r="B32" t="s">
        <v>55</v>
      </c>
      <c r="C32" t="s">
        <v>152</v>
      </c>
      <c r="D32">
        <v>22110402210</v>
      </c>
      <c r="E32" t="s">
        <v>1412</v>
      </c>
      <c r="F32" t="s">
        <v>106</v>
      </c>
      <c r="G32" t="s">
        <v>57</v>
      </c>
      <c r="H32">
        <v>2</v>
      </c>
      <c r="I32" t="s">
        <v>74</v>
      </c>
      <c r="J32" t="s">
        <v>59</v>
      </c>
      <c r="L32" t="s">
        <v>71</v>
      </c>
      <c r="M32" t="s">
        <v>64</v>
      </c>
      <c r="N32" t="s">
        <v>64</v>
      </c>
      <c r="O32" t="s">
        <v>64</v>
      </c>
      <c r="R32">
        <v>0</v>
      </c>
    </row>
    <row r="33" spans="1:18" hidden="1" x14ac:dyDescent="0.3">
      <c r="A33" t="s">
        <v>55</v>
      </c>
      <c r="B33" t="s">
        <v>55</v>
      </c>
      <c r="C33" t="s">
        <v>152</v>
      </c>
      <c r="D33">
        <v>22110402210</v>
      </c>
      <c r="E33" t="s">
        <v>1412</v>
      </c>
      <c r="F33" t="s">
        <v>106</v>
      </c>
      <c r="G33" t="s">
        <v>57</v>
      </c>
      <c r="H33">
        <v>3</v>
      </c>
      <c r="I33" t="s">
        <v>58</v>
      </c>
      <c r="J33" t="s">
        <v>59</v>
      </c>
      <c r="K33" t="s">
        <v>1415</v>
      </c>
      <c r="L33" t="s">
        <v>71</v>
      </c>
      <c r="M33" t="s">
        <v>64</v>
      </c>
      <c r="N33" t="s">
        <v>64</v>
      </c>
      <c r="O33" t="s">
        <v>64</v>
      </c>
    </row>
    <row r="34" spans="1:18" hidden="1" x14ac:dyDescent="0.3">
      <c r="A34" t="s">
        <v>55</v>
      </c>
      <c r="B34" t="s">
        <v>55</v>
      </c>
      <c r="C34" t="s">
        <v>152</v>
      </c>
      <c r="D34">
        <v>22110402210</v>
      </c>
      <c r="E34" t="s">
        <v>1412</v>
      </c>
      <c r="F34" t="s">
        <v>106</v>
      </c>
      <c r="G34" t="s">
        <v>57</v>
      </c>
      <c r="H34">
        <v>4</v>
      </c>
      <c r="I34" t="s">
        <v>58</v>
      </c>
      <c r="J34" t="s">
        <v>59</v>
      </c>
      <c r="L34" t="s">
        <v>62</v>
      </c>
      <c r="M34" t="s">
        <v>64</v>
      </c>
      <c r="N34" t="s">
        <v>64</v>
      </c>
      <c r="O34" t="s">
        <v>64</v>
      </c>
    </row>
    <row r="35" spans="1:18" hidden="1" x14ac:dyDescent="0.3">
      <c r="A35" t="s">
        <v>55</v>
      </c>
      <c r="B35" t="s">
        <v>55</v>
      </c>
      <c r="C35" t="s">
        <v>152</v>
      </c>
      <c r="D35">
        <v>22110402210</v>
      </c>
      <c r="E35" t="s">
        <v>1412</v>
      </c>
      <c r="F35" t="s">
        <v>106</v>
      </c>
      <c r="G35" t="s">
        <v>57</v>
      </c>
      <c r="H35">
        <v>5</v>
      </c>
      <c r="I35" t="s">
        <v>58</v>
      </c>
      <c r="J35" t="s">
        <v>59</v>
      </c>
      <c r="K35" t="s">
        <v>1511</v>
      </c>
      <c r="L35" t="s">
        <v>62</v>
      </c>
      <c r="M35" t="s">
        <v>64</v>
      </c>
      <c r="N35" t="s">
        <v>1812</v>
      </c>
      <c r="O35" t="s">
        <v>1812</v>
      </c>
    </row>
    <row r="36" spans="1:18" hidden="1" x14ac:dyDescent="0.3">
      <c r="A36" t="s">
        <v>55</v>
      </c>
      <c r="B36" t="s">
        <v>55</v>
      </c>
      <c r="C36" t="s">
        <v>157</v>
      </c>
      <c r="D36">
        <v>22110402304</v>
      </c>
      <c r="E36" t="s">
        <v>158</v>
      </c>
      <c r="F36" t="s">
        <v>98</v>
      </c>
      <c r="G36" t="s">
        <v>57</v>
      </c>
      <c r="H36">
        <v>1</v>
      </c>
      <c r="I36" t="s">
        <v>58</v>
      </c>
      <c r="J36" t="s">
        <v>59</v>
      </c>
      <c r="L36" t="s">
        <v>62</v>
      </c>
      <c r="M36" t="s">
        <v>64</v>
      </c>
      <c r="N36" t="s">
        <v>64</v>
      </c>
      <c r="O36" t="s">
        <v>64</v>
      </c>
      <c r="R36">
        <v>1</v>
      </c>
    </row>
    <row r="37" spans="1:18" hidden="1" x14ac:dyDescent="0.3">
      <c r="A37" t="s">
        <v>55</v>
      </c>
      <c r="B37" t="s">
        <v>55</v>
      </c>
      <c r="C37" t="s">
        <v>157</v>
      </c>
      <c r="D37">
        <v>22110402304</v>
      </c>
      <c r="E37" t="s">
        <v>158</v>
      </c>
      <c r="F37" t="s">
        <v>98</v>
      </c>
      <c r="G37" t="s">
        <v>57</v>
      </c>
      <c r="H37">
        <v>2</v>
      </c>
      <c r="I37" t="s">
        <v>94</v>
      </c>
      <c r="J37" t="s">
        <v>59</v>
      </c>
      <c r="L37" t="s">
        <v>62</v>
      </c>
      <c r="M37" t="s">
        <v>64</v>
      </c>
      <c r="N37" t="s">
        <v>1812</v>
      </c>
      <c r="O37" t="s">
        <v>1812</v>
      </c>
      <c r="R37">
        <v>0</v>
      </c>
    </row>
    <row r="38" spans="1:18" hidden="1" x14ac:dyDescent="0.3">
      <c r="A38" t="s">
        <v>55</v>
      </c>
      <c r="B38" t="s">
        <v>55</v>
      </c>
      <c r="C38" t="s">
        <v>157</v>
      </c>
      <c r="D38">
        <v>22110402304</v>
      </c>
      <c r="E38" t="s">
        <v>158</v>
      </c>
      <c r="F38" t="s">
        <v>98</v>
      </c>
      <c r="G38" t="s">
        <v>57</v>
      </c>
      <c r="H38">
        <v>3</v>
      </c>
      <c r="I38" t="s">
        <v>94</v>
      </c>
      <c r="J38" t="s">
        <v>59</v>
      </c>
      <c r="M38" t="s">
        <v>64</v>
      </c>
      <c r="N38" t="s">
        <v>1812</v>
      </c>
      <c r="O38" t="s">
        <v>1812</v>
      </c>
    </row>
    <row r="39" spans="1:18" hidden="1" x14ac:dyDescent="0.3">
      <c r="A39" t="s">
        <v>55</v>
      </c>
      <c r="B39" t="s">
        <v>55</v>
      </c>
      <c r="C39" t="s">
        <v>157</v>
      </c>
      <c r="D39">
        <v>22110402304</v>
      </c>
      <c r="E39" t="s">
        <v>158</v>
      </c>
      <c r="F39" t="s">
        <v>98</v>
      </c>
      <c r="G39" t="s">
        <v>57</v>
      </c>
      <c r="H39">
        <v>4</v>
      </c>
      <c r="I39" t="s">
        <v>74</v>
      </c>
      <c r="J39" t="s">
        <v>59</v>
      </c>
      <c r="L39" t="s">
        <v>62</v>
      </c>
      <c r="M39" t="s">
        <v>64</v>
      </c>
      <c r="N39" t="s">
        <v>64</v>
      </c>
      <c r="O39" t="s">
        <v>64</v>
      </c>
      <c r="R39">
        <v>1</v>
      </c>
    </row>
    <row r="40" spans="1:18" hidden="1" x14ac:dyDescent="0.3">
      <c r="A40" t="s">
        <v>55</v>
      </c>
      <c r="B40" t="s">
        <v>55</v>
      </c>
      <c r="C40" t="s">
        <v>157</v>
      </c>
      <c r="D40">
        <v>22110402304</v>
      </c>
      <c r="E40" t="s">
        <v>158</v>
      </c>
      <c r="F40" t="s">
        <v>98</v>
      </c>
      <c r="G40" t="s">
        <v>57</v>
      </c>
      <c r="H40">
        <v>5</v>
      </c>
      <c r="J40" t="s">
        <v>93</v>
      </c>
      <c r="K40" t="s">
        <v>1512</v>
      </c>
      <c r="M40" t="s">
        <v>64</v>
      </c>
      <c r="N40" t="s">
        <v>1812</v>
      </c>
      <c r="O40" t="s">
        <v>1812</v>
      </c>
    </row>
    <row r="41" spans="1:18" hidden="1" x14ac:dyDescent="0.3">
      <c r="A41" t="s">
        <v>55</v>
      </c>
      <c r="B41" t="s">
        <v>55</v>
      </c>
      <c r="C41" t="s">
        <v>157</v>
      </c>
      <c r="D41">
        <v>22110402307</v>
      </c>
      <c r="E41" t="s">
        <v>166</v>
      </c>
      <c r="F41" t="s">
        <v>106</v>
      </c>
      <c r="G41" t="s">
        <v>57</v>
      </c>
      <c r="H41">
        <v>1</v>
      </c>
      <c r="I41" t="s">
        <v>58</v>
      </c>
      <c r="J41" t="s">
        <v>59</v>
      </c>
      <c r="L41" t="s">
        <v>62</v>
      </c>
      <c r="M41" t="s">
        <v>64</v>
      </c>
      <c r="N41" t="s">
        <v>1812</v>
      </c>
      <c r="O41" t="s">
        <v>1812</v>
      </c>
      <c r="Q41">
        <v>1</v>
      </c>
    </row>
    <row r="42" spans="1:18" hidden="1" x14ac:dyDescent="0.3">
      <c r="A42" t="s">
        <v>55</v>
      </c>
      <c r="B42" t="s">
        <v>55</v>
      </c>
      <c r="C42" t="s">
        <v>157</v>
      </c>
      <c r="D42">
        <v>22110402307</v>
      </c>
      <c r="E42" t="s">
        <v>166</v>
      </c>
      <c r="F42" t="s">
        <v>106</v>
      </c>
      <c r="G42" t="s">
        <v>57</v>
      </c>
      <c r="H42">
        <v>2</v>
      </c>
      <c r="I42" t="s">
        <v>74</v>
      </c>
      <c r="J42" t="s">
        <v>59</v>
      </c>
      <c r="L42" t="s">
        <v>62</v>
      </c>
      <c r="M42" t="s">
        <v>64</v>
      </c>
      <c r="N42" t="s">
        <v>64</v>
      </c>
      <c r="O42" t="s">
        <v>64</v>
      </c>
      <c r="P42">
        <v>1</v>
      </c>
      <c r="R42">
        <v>1</v>
      </c>
    </row>
    <row r="43" spans="1:18" hidden="1" x14ac:dyDescent="0.3">
      <c r="A43" t="s">
        <v>55</v>
      </c>
      <c r="B43" t="s">
        <v>55</v>
      </c>
      <c r="C43" t="s">
        <v>168</v>
      </c>
      <c r="D43">
        <v>22110403301</v>
      </c>
      <c r="E43" t="s">
        <v>169</v>
      </c>
      <c r="F43" t="s">
        <v>56</v>
      </c>
      <c r="G43" t="s">
        <v>57</v>
      </c>
      <c r="H43">
        <v>1</v>
      </c>
      <c r="I43" t="s">
        <v>58</v>
      </c>
      <c r="J43" t="s">
        <v>59</v>
      </c>
      <c r="L43" t="s">
        <v>62</v>
      </c>
      <c r="M43" t="s">
        <v>64</v>
      </c>
      <c r="N43" t="s">
        <v>1812</v>
      </c>
      <c r="O43" t="s">
        <v>1812</v>
      </c>
      <c r="P43">
        <v>1</v>
      </c>
    </row>
    <row r="44" spans="1:18" hidden="1" x14ac:dyDescent="0.3">
      <c r="A44" t="s">
        <v>55</v>
      </c>
      <c r="B44" t="s">
        <v>55</v>
      </c>
      <c r="C44" t="s">
        <v>168</v>
      </c>
      <c r="D44">
        <v>22110403301</v>
      </c>
      <c r="E44" t="s">
        <v>169</v>
      </c>
      <c r="F44" t="s">
        <v>56</v>
      </c>
      <c r="G44" t="s">
        <v>57</v>
      </c>
      <c r="H44">
        <v>2</v>
      </c>
      <c r="I44" t="s">
        <v>94</v>
      </c>
      <c r="J44" t="s">
        <v>59</v>
      </c>
      <c r="L44" t="s">
        <v>71</v>
      </c>
      <c r="M44" t="s">
        <v>64</v>
      </c>
      <c r="N44" t="s">
        <v>1812</v>
      </c>
      <c r="O44" t="s">
        <v>1812</v>
      </c>
    </row>
    <row r="45" spans="1:18" hidden="1" x14ac:dyDescent="0.3">
      <c r="A45" t="s">
        <v>55</v>
      </c>
      <c r="B45" t="s">
        <v>55</v>
      </c>
      <c r="C45" t="s">
        <v>168</v>
      </c>
      <c r="D45">
        <v>22110403301</v>
      </c>
      <c r="E45" t="s">
        <v>169</v>
      </c>
      <c r="F45" t="s">
        <v>56</v>
      </c>
      <c r="G45" t="s">
        <v>57</v>
      </c>
      <c r="H45">
        <v>3</v>
      </c>
      <c r="J45" t="s">
        <v>93</v>
      </c>
      <c r="M45" t="s">
        <v>64</v>
      </c>
      <c r="N45" t="s">
        <v>1812</v>
      </c>
      <c r="O45" t="s">
        <v>1812</v>
      </c>
    </row>
    <row r="46" spans="1:18" hidden="1" x14ac:dyDescent="0.3">
      <c r="A46" t="s">
        <v>55</v>
      </c>
      <c r="B46" t="s">
        <v>55</v>
      </c>
      <c r="C46" t="s">
        <v>168</v>
      </c>
      <c r="D46">
        <v>22110403301</v>
      </c>
      <c r="E46" t="s">
        <v>169</v>
      </c>
      <c r="F46" t="s">
        <v>56</v>
      </c>
      <c r="G46" t="s">
        <v>57</v>
      </c>
      <c r="H46">
        <v>4</v>
      </c>
      <c r="I46" t="s">
        <v>58</v>
      </c>
      <c r="J46" t="s">
        <v>59</v>
      </c>
      <c r="L46" t="s">
        <v>71</v>
      </c>
      <c r="M46" t="s">
        <v>64</v>
      </c>
      <c r="N46" t="s">
        <v>64</v>
      </c>
      <c r="O46" t="s">
        <v>64</v>
      </c>
      <c r="P46">
        <v>1</v>
      </c>
      <c r="R46">
        <v>1</v>
      </c>
    </row>
    <row r="47" spans="1:18" hidden="1" x14ac:dyDescent="0.3">
      <c r="A47" t="s">
        <v>55</v>
      </c>
      <c r="B47" t="s">
        <v>55</v>
      </c>
      <c r="C47" t="s">
        <v>168</v>
      </c>
      <c r="D47">
        <v>22110403301</v>
      </c>
      <c r="E47" t="s">
        <v>169</v>
      </c>
      <c r="F47" t="s">
        <v>56</v>
      </c>
      <c r="G47" t="s">
        <v>57</v>
      </c>
      <c r="H47">
        <v>5</v>
      </c>
      <c r="I47" t="s">
        <v>94</v>
      </c>
      <c r="J47" t="s">
        <v>59</v>
      </c>
      <c r="K47" t="s">
        <v>1514</v>
      </c>
      <c r="L47" t="s">
        <v>71</v>
      </c>
      <c r="M47" t="s">
        <v>64</v>
      </c>
      <c r="N47" t="s">
        <v>1812</v>
      </c>
      <c r="O47" t="s">
        <v>1812</v>
      </c>
      <c r="P47">
        <v>1</v>
      </c>
      <c r="R47">
        <v>1</v>
      </c>
    </row>
    <row r="48" spans="1:18" hidden="1" x14ac:dyDescent="0.3">
      <c r="A48" t="s">
        <v>55</v>
      </c>
      <c r="B48" t="s">
        <v>55</v>
      </c>
      <c r="C48" t="s">
        <v>168</v>
      </c>
      <c r="D48">
        <v>22110403301</v>
      </c>
      <c r="E48" t="s">
        <v>169</v>
      </c>
      <c r="F48" t="s">
        <v>56</v>
      </c>
      <c r="G48" t="s">
        <v>57</v>
      </c>
      <c r="H48">
        <v>6</v>
      </c>
      <c r="I48" t="s">
        <v>58</v>
      </c>
      <c r="J48" t="s">
        <v>59</v>
      </c>
      <c r="K48" t="s">
        <v>1515</v>
      </c>
      <c r="M48" t="s">
        <v>64</v>
      </c>
      <c r="N48" t="s">
        <v>1812</v>
      </c>
      <c r="O48" t="s">
        <v>1812</v>
      </c>
      <c r="P48">
        <v>1</v>
      </c>
    </row>
    <row r="49" spans="1:18" hidden="1" x14ac:dyDescent="0.3">
      <c r="A49" t="s">
        <v>55</v>
      </c>
      <c r="B49" t="s">
        <v>55</v>
      </c>
      <c r="C49" t="s">
        <v>168</v>
      </c>
      <c r="D49">
        <v>22110403301</v>
      </c>
      <c r="E49" t="s">
        <v>169</v>
      </c>
      <c r="F49" t="s">
        <v>56</v>
      </c>
      <c r="G49" t="s">
        <v>57</v>
      </c>
      <c r="H49">
        <v>7</v>
      </c>
      <c r="I49" t="s">
        <v>72</v>
      </c>
      <c r="J49" t="s">
        <v>59</v>
      </c>
      <c r="L49" t="s">
        <v>62</v>
      </c>
      <c r="M49" t="s">
        <v>64</v>
      </c>
      <c r="N49" t="s">
        <v>64</v>
      </c>
      <c r="O49" t="s">
        <v>64</v>
      </c>
    </row>
    <row r="50" spans="1:18" hidden="1" x14ac:dyDescent="0.3">
      <c r="A50" t="s">
        <v>55</v>
      </c>
      <c r="B50" t="s">
        <v>55</v>
      </c>
      <c r="C50" t="s">
        <v>172</v>
      </c>
      <c r="D50">
        <v>22110403504</v>
      </c>
      <c r="E50" t="s">
        <v>173</v>
      </c>
      <c r="F50" t="s">
        <v>98</v>
      </c>
      <c r="G50" t="s">
        <v>57</v>
      </c>
      <c r="H50">
        <v>1</v>
      </c>
      <c r="I50" t="s">
        <v>58</v>
      </c>
      <c r="J50" t="s">
        <v>59</v>
      </c>
      <c r="L50" t="s">
        <v>62</v>
      </c>
      <c r="M50" t="s">
        <v>64</v>
      </c>
      <c r="N50" t="s">
        <v>1812</v>
      </c>
      <c r="O50" t="s">
        <v>1812</v>
      </c>
      <c r="Q50">
        <v>1</v>
      </c>
      <c r="R50">
        <v>1</v>
      </c>
    </row>
    <row r="51" spans="1:18" hidden="1" x14ac:dyDescent="0.3">
      <c r="A51" t="s">
        <v>55</v>
      </c>
      <c r="B51" t="s">
        <v>55</v>
      </c>
      <c r="C51" t="s">
        <v>172</v>
      </c>
      <c r="D51">
        <v>22110403505</v>
      </c>
      <c r="E51" t="s">
        <v>175</v>
      </c>
      <c r="F51" t="s">
        <v>56</v>
      </c>
      <c r="G51" t="s">
        <v>57</v>
      </c>
      <c r="H51">
        <v>1</v>
      </c>
      <c r="I51" t="s">
        <v>94</v>
      </c>
      <c r="J51" t="s">
        <v>59</v>
      </c>
      <c r="K51" t="s">
        <v>176</v>
      </c>
      <c r="L51" t="s">
        <v>71</v>
      </c>
      <c r="M51" t="s">
        <v>64</v>
      </c>
      <c r="N51" t="s">
        <v>1812</v>
      </c>
      <c r="O51" t="s">
        <v>1812</v>
      </c>
      <c r="P51">
        <v>0</v>
      </c>
      <c r="Q51">
        <v>0</v>
      </c>
      <c r="R51">
        <v>1</v>
      </c>
    </row>
    <row r="52" spans="1:18" hidden="1" x14ac:dyDescent="0.3">
      <c r="A52" t="s">
        <v>55</v>
      </c>
      <c r="B52" t="s">
        <v>55</v>
      </c>
      <c r="C52" t="s">
        <v>172</v>
      </c>
      <c r="D52">
        <v>22110403505</v>
      </c>
      <c r="E52" t="s">
        <v>175</v>
      </c>
      <c r="F52" t="s">
        <v>56</v>
      </c>
      <c r="G52" t="s">
        <v>57</v>
      </c>
      <c r="H52">
        <v>2</v>
      </c>
      <c r="I52" t="s">
        <v>58</v>
      </c>
      <c r="J52" t="s">
        <v>59</v>
      </c>
      <c r="K52" t="s">
        <v>179</v>
      </c>
      <c r="L52" t="s">
        <v>71</v>
      </c>
      <c r="M52" t="s">
        <v>64</v>
      </c>
      <c r="N52" t="s">
        <v>1812</v>
      </c>
      <c r="O52" t="s">
        <v>1812</v>
      </c>
      <c r="P52">
        <v>1</v>
      </c>
      <c r="R52">
        <v>1</v>
      </c>
    </row>
    <row r="53" spans="1:18" hidden="1" x14ac:dyDescent="0.3">
      <c r="A53" t="s">
        <v>55</v>
      </c>
      <c r="B53" t="s">
        <v>55</v>
      </c>
      <c r="C53" t="s">
        <v>172</v>
      </c>
      <c r="D53">
        <v>22110403604</v>
      </c>
      <c r="E53" t="s">
        <v>191</v>
      </c>
      <c r="F53" t="s">
        <v>106</v>
      </c>
      <c r="G53" t="s">
        <v>57</v>
      </c>
      <c r="H53">
        <v>1</v>
      </c>
      <c r="I53" t="s">
        <v>58</v>
      </c>
      <c r="J53" t="s">
        <v>59</v>
      </c>
      <c r="K53" t="s">
        <v>192</v>
      </c>
      <c r="L53" t="s">
        <v>62</v>
      </c>
      <c r="M53" t="s">
        <v>64</v>
      </c>
      <c r="N53" t="s">
        <v>1812</v>
      </c>
      <c r="O53" t="s">
        <v>1812</v>
      </c>
      <c r="P53">
        <v>1</v>
      </c>
      <c r="R53">
        <v>1</v>
      </c>
    </row>
    <row r="54" spans="1:18" hidden="1" x14ac:dyDescent="0.3">
      <c r="A54" t="s">
        <v>55</v>
      </c>
      <c r="B54" t="s">
        <v>55</v>
      </c>
      <c r="C54" t="s">
        <v>172</v>
      </c>
      <c r="D54">
        <v>22110403604</v>
      </c>
      <c r="E54" t="s">
        <v>191</v>
      </c>
      <c r="F54" t="s">
        <v>106</v>
      </c>
      <c r="G54" t="s">
        <v>57</v>
      </c>
      <c r="H54">
        <v>2</v>
      </c>
      <c r="I54" t="s">
        <v>58</v>
      </c>
      <c r="J54" t="s">
        <v>59</v>
      </c>
      <c r="K54" t="s">
        <v>205</v>
      </c>
      <c r="L54" t="s">
        <v>71</v>
      </c>
      <c r="M54" t="s">
        <v>64</v>
      </c>
      <c r="N54" t="s">
        <v>1812</v>
      </c>
      <c r="O54" t="s">
        <v>1812</v>
      </c>
      <c r="P54">
        <v>1</v>
      </c>
      <c r="R54">
        <v>1</v>
      </c>
    </row>
    <row r="55" spans="1:18" hidden="1" x14ac:dyDescent="0.3">
      <c r="A55" t="s">
        <v>55</v>
      </c>
      <c r="B55" t="s">
        <v>55</v>
      </c>
      <c r="C55" t="s">
        <v>218</v>
      </c>
      <c r="D55">
        <v>22110403908</v>
      </c>
      <c r="E55" t="s">
        <v>219</v>
      </c>
      <c r="F55" t="s">
        <v>98</v>
      </c>
      <c r="G55" t="s">
        <v>57</v>
      </c>
      <c r="H55">
        <v>1</v>
      </c>
      <c r="I55" t="s">
        <v>58</v>
      </c>
      <c r="J55" t="s">
        <v>59</v>
      </c>
      <c r="L55" t="s">
        <v>62</v>
      </c>
      <c r="M55" t="s">
        <v>64</v>
      </c>
      <c r="N55" t="s">
        <v>1812</v>
      </c>
      <c r="O55" t="s">
        <v>1812</v>
      </c>
      <c r="P55">
        <v>1</v>
      </c>
      <c r="R55">
        <v>1</v>
      </c>
    </row>
    <row r="56" spans="1:18" hidden="1" x14ac:dyDescent="0.3">
      <c r="A56" t="s">
        <v>55</v>
      </c>
      <c r="B56" t="s">
        <v>55</v>
      </c>
      <c r="C56" t="s">
        <v>218</v>
      </c>
      <c r="D56">
        <v>22110403908</v>
      </c>
      <c r="E56" t="s">
        <v>219</v>
      </c>
      <c r="F56" t="s">
        <v>98</v>
      </c>
      <c r="G56" t="s">
        <v>57</v>
      </c>
      <c r="H56">
        <v>2</v>
      </c>
      <c r="I56" t="s">
        <v>96</v>
      </c>
      <c r="J56" t="s">
        <v>59</v>
      </c>
      <c r="L56" t="s">
        <v>62</v>
      </c>
      <c r="M56" t="s">
        <v>64</v>
      </c>
      <c r="N56" t="s">
        <v>64</v>
      </c>
      <c r="O56" t="s">
        <v>64</v>
      </c>
      <c r="P56">
        <v>1</v>
      </c>
    </row>
    <row r="57" spans="1:18" hidden="1" x14ac:dyDescent="0.3">
      <c r="A57" t="s">
        <v>55</v>
      </c>
      <c r="B57" t="s">
        <v>55</v>
      </c>
      <c r="C57" t="s">
        <v>218</v>
      </c>
      <c r="D57">
        <v>22110403908</v>
      </c>
      <c r="E57" t="s">
        <v>219</v>
      </c>
      <c r="F57" t="s">
        <v>98</v>
      </c>
      <c r="G57" t="s">
        <v>57</v>
      </c>
      <c r="H57">
        <v>3</v>
      </c>
      <c r="I57" t="s">
        <v>94</v>
      </c>
      <c r="J57" t="s">
        <v>59</v>
      </c>
      <c r="L57" t="s">
        <v>62</v>
      </c>
      <c r="M57" t="s">
        <v>64</v>
      </c>
      <c r="N57" t="s">
        <v>64</v>
      </c>
      <c r="O57" t="s">
        <v>1812</v>
      </c>
      <c r="P57">
        <v>1</v>
      </c>
    </row>
    <row r="58" spans="1:18" hidden="1" x14ac:dyDescent="0.3">
      <c r="A58" t="s">
        <v>55</v>
      </c>
      <c r="B58" t="s">
        <v>55</v>
      </c>
      <c r="C58" t="s">
        <v>218</v>
      </c>
      <c r="D58">
        <v>22110403908</v>
      </c>
      <c r="E58" t="s">
        <v>219</v>
      </c>
      <c r="F58" t="s">
        <v>98</v>
      </c>
      <c r="G58" t="s">
        <v>57</v>
      </c>
      <c r="H58">
        <v>4</v>
      </c>
      <c r="I58" t="s">
        <v>94</v>
      </c>
      <c r="J58" t="s">
        <v>59</v>
      </c>
      <c r="L58" t="s">
        <v>62</v>
      </c>
      <c r="M58" t="s">
        <v>64</v>
      </c>
      <c r="N58" t="s">
        <v>1812</v>
      </c>
      <c r="O58" t="s">
        <v>1812</v>
      </c>
      <c r="P58">
        <v>0</v>
      </c>
    </row>
    <row r="59" spans="1:18" hidden="1" x14ac:dyDescent="0.3">
      <c r="A59" t="s">
        <v>55</v>
      </c>
      <c r="B59" t="s">
        <v>55</v>
      </c>
      <c r="C59" t="s">
        <v>218</v>
      </c>
      <c r="D59">
        <v>22110403908</v>
      </c>
      <c r="E59" t="s">
        <v>219</v>
      </c>
      <c r="F59" t="s">
        <v>98</v>
      </c>
      <c r="G59" t="s">
        <v>57</v>
      </c>
      <c r="H59">
        <v>5</v>
      </c>
      <c r="I59" t="s">
        <v>94</v>
      </c>
      <c r="J59" t="s">
        <v>73</v>
      </c>
      <c r="L59" t="s">
        <v>71</v>
      </c>
      <c r="M59" t="s">
        <v>64</v>
      </c>
      <c r="N59" t="s">
        <v>1812</v>
      </c>
      <c r="O59" t="s">
        <v>1812</v>
      </c>
    </row>
    <row r="60" spans="1:18" hidden="1" x14ac:dyDescent="0.3">
      <c r="A60" t="s">
        <v>55</v>
      </c>
      <c r="B60" t="s">
        <v>55</v>
      </c>
      <c r="C60" t="s">
        <v>218</v>
      </c>
      <c r="D60">
        <v>22110403908</v>
      </c>
      <c r="E60" t="s">
        <v>219</v>
      </c>
      <c r="F60" t="s">
        <v>98</v>
      </c>
      <c r="G60" t="s">
        <v>57</v>
      </c>
      <c r="H60">
        <v>6</v>
      </c>
      <c r="I60" t="s">
        <v>94</v>
      </c>
      <c r="J60" t="s">
        <v>73</v>
      </c>
      <c r="L60" t="s">
        <v>71</v>
      </c>
      <c r="M60" t="s">
        <v>64</v>
      </c>
      <c r="N60" t="s">
        <v>64</v>
      </c>
      <c r="O60" t="s">
        <v>64</v>
      </c>
    </row>
    <row r="61" spans="1:18" hidden="1" x14ac:dyDescent="0.3">
      <c r="A61" t="s">
        <v>55</v>
      </c>
      <c r="B61" t="s">
        <v>55</v>
      </c>
      <c r="C61" t="s">
        <v>221</v>
      </c>
      <c r="D61">
        <v>22110404101</v>
      </c>
      <c r="E61" t="s">
        <v>222</v>
      </c>
      <c r="F61" t="s">
        <v>56</v>
      </c>
      <c r="G61" t="s">
        <v>57</v>
      </c>
      <c r="H61">
        <v>1</v>
      </c>
      <c r="I61" t="s">
        <v>58</v>
      </c>
      <c r="J61" t="s">
        <v>59</v>
      </c>
      <c r="K61" t="s">
        <v>223</v>
      </c>
      <c r="L61" t="s">
        <v>71</v>
      </c>
      <c r="M61" t="s">
        <v>64</v>
      </c>
      <c r="N61" t="s">
        <v>1812</v>
      </c>
      <c r="O61" t="s">
        <v>1812</v>
      </c>
      <c r="P61">
        <v>1</v>
      </c>
      <c r="R61">
        <v>1</v>
      </c>
    </row>
    <row r="62" spans="1:18" hidden="1" x14ac:dyDescent="0.3">
      <c r="A62" t="s">
        <v>55</v>
      </c>
      <c r="B62" t="s">
        <v>55</v>
      </c>
      <c r="C62" t="s">
        <v>231</v>
      </c>
      <c r="D62">
        <v>22110404207</v>
      </c>
      <c r="E62" t="s">
        <v>232</v>
      </c>
      <c r="F62" t="s">
        <v>56</v>
      </c>
      <c r="G62" t="s">
        <v>57</v>
      </c>
      <c r="H62">
        <v>1</v>
      </c>
      <c r="I62" t="s">
        <v>58</v>
      </c>
      <c r="J62" t="s">
        <v>59</v>
      </c>
      <c r="K62" t="s">
        <v>233</v>
      </c>
      <c r="L62" t="s">
        <v>71</v>
      </c>
      <c r="M62" t="s">
        <v>64</v>
      </c>
      <c r="N62" t="s">
        <v>1812</v>
      </c>
      <c r="O62" t="s">
        <v>64</v>
      </c>
      <c r="P62">
        <v>1</v>
      </c>
      <c r="Q62">
        <v>1</v>
      </c>
      <c r="R62">
        <v>1</v>
      </c>
    </row>
    <row r="63" spans="1:18" hidden="1" x14ac:dyDescent="0.3">
      <c r="A63" t="s">
        <v>55</v>
      </c>
      <c r="B63" t="s">
        <v>55</v>
      </c>
      <c r="C63" t="s">
        <v>231</v>
      </c>
      <c r="D63">
        <v>22110404207</v>
      </c>
      <c r="E63" t="s">
        <v>232</v>
      </c>
      <c r="F63" t="s">
        <v>56</v>
      </c>
      <c r="G63" t="s">
        <v>57</v>
      </c>
      <c r="H63">
        <v>2</v>
      </c>
      <c r="I63" t="s">
        <v>94</v>
      </c>
      <c r="J63" t="s">
        <v>59</v>
      </c>
      <c r="K63" t="s">
        <v>245</v>
      </c>
      <c r="L63" t="s">
        <v>71</v>
      </c>
      <c r="M63" t="s">
        <v>64</v>
      </c>
      <c r="N63" t="s">
        <v>1812</v>
      </c>
      <c r="O63" t="s">
        <v>1812</v>
      </c>
    </row>
    <row r="64" spans="1:18" hidden="1" x14ac:dyDescent="0.3">
      <c r="A64" t="s">
        <v>55</v>
      </c>
      <c r="B64" t="s">
        <v>55</v>
      </c>
      <c r="C64" t="s">
        <v>231</v>
      </c>
      <c r="D64">
        <v>22110404207</v>
      </c>
      <c r="E64" t="s">
        <v>232</v>
      </c>
      <c r="F64" t="s">
        <v>56</v>
      </c>
      <c r="G64" t="s">
        <v>57</v>
      </c>
      <c r="H64">
        <v>3</v>
      </c>
      <c r="I64" t="s">
        <v>58</v>
      </c>
      <c r="J64" t="s">
        <v>59</v>
      </c>
      <c r="K64" t="s">
        <v>249</v>
      </c>
      <c r="L64" t="s">
        <v>71</v>
      </c>
      <c r="M64" t="s">
        <v>64</v>
      </c>
      <c r="N64" t="s">
        <v>1812</v>
      </c>
      <c r="O64" t="s">
        <v>1812</v>
      </c>
      <c r="P64">
        <v>1</v>
      </c>
      <c r="R64">
        <v>1</v>
      </c>
    </row>
    <row r="65" spans="1:18" hidden="1" x14ac:dyDescent="0.3">
      <c r="A65" t="s">
        <v>55</v>
      </c>
      <c r="B65" t="s">
        <v>55</v>
      </c>
      <c r="C65" t="s">
        <v>231</v>
      </c>
      <c r="D65">
        <v>22110404207</v>
      </c>
      <c r="E65" t="s">
        <v>232</v>
      </c>
      <c r="F65" t="s">
        <v>56</v>
      </c>
      <c r="G65" t="s">
        <v>57</v>
      </c>
      <c r="H65">
        <v>4</v>
      </c>
      <c r="I65" t="s">
        <v>72</v>
      </c>
      <c r="J65" t="s">
        <v>59</v>
      </c>
      <c r="K65" t="s">
        <v>254</v>
      </c>
      <c r="L65" t="s">
        <v>71</v>
      </c>
      <c r="M65" t="s">
        <v>64</v>
      </c>
      <c r="N65" t="s">
        <v>1812</v>
      </c>
      <c r="O65" t="s">
        <v>64</v>
      </c>
    </row>
    <row r="66" spans="1:18" hidden="1" x14ac:dyDescent="0.3">
      <c r="A66" t="s">
        <v>55</v>
      </c>
      <c r="B66" t="s">
        <v>55</v>
      </c>
      <c r="C66" t="s">
        <v>231</v>
      </c>
      <c r="D66">
        <v>22110404207</v>
      </c>
      <c r="E66" t="s">
        <v>232</v>
      </c>
      <c r="F66" t="s">
        <v>56</v>
      </c>
      <c r="G66" t="s">
        <v>57</v>
      </c>
      <c r="H66">
        <v>5</v>
      </c>
      <c r="I66" t="s">
        <v>72</v>
      </c>
      <c r="J66" t="s">
        <v>59</v>
      </c>
      <c r="K66" t="s">
        <v>257</v>
      </c>
      <c r="L66" t="s">
        <v>71</v>
      </c>
      <c r="M66" t="s">
        <v>64</v>
      </c>
      <c r="N66" t="s">
        <v>1812</v>
      </c>
      <c r="O66" t="s">
        <v>64</v>
      </c>
    </row>
    <row r="67" spans="1:18" hidden="1" x14ac:dyDescent="0.3">
      <c r="A67" t="s">
        <v>55</v>
      </c>
      <c r="B67" t="s">
        <v>55</v>
      </c>
      <c r="C67" t="s">
        <v>231</v>
      </c>
      <c r="D67">
        <v>22110404207</v>
      </c>
      <c r="E67" t="s">
        <v>232</v>
      </c>
      <c r="F67" t="s">
        <v>56</v>
      </c>
      <c r="G67" t="s">
        <v>57</v>
      </c>
      <c r="H67">
        <v>6</v>
      </c>
      <c r="I67" t="s">
        <v>94</v>
      </c>
      <c r="J67" t="s">
        <v>59</v>
      </c>
      <c r="K67" t="s">
        <v>260</v>
      </c>
      <c r="L67" t="s">
        <v>71</v>
      </c>
      <c r="M67" t="s">
        <v>64</v>
      </c>
      <c r="N67" t="s">
        <v>1812</v>
      </c>
      <c r="O67" t="s">
        <v>1812</v>
      </c>
    </row>
    <row r="68" spans="1:18" hidden="1" x14ac:dyDescent="0.3">
      <c r="A68" t="s">
        <v>55</v>
      </c>
      <c r="B68" t="s">
        <v>55</v>
      </c>
      <c r="C68" t="s">
        <v>264</v>
      </c>
      <c r="D68">
        <v>22110404301</v>
      </c>
      <c r="E68" t="s">
        <v>265</v>
      </c>
      <c r="F68" t="s">
        <v>56</v>
      </c>
      <c r="G68" t="s">
        <v>57</v>
      </c>
      <c r="H68">
        <v>1</v>
      </c>
      <c r="I68" t="s">
        <v>58</v>
      </c>
      <c r="J68" t="s">
        <v>59</v>
      </c>
      <c r="K68" t="s">
        <v>266</v>
      </c>
      <c r="L68" t="s">
        <v>71</v>
      </c>
      <c r="M68" t="s">
        <v>64</v>
      </c>
      <c r="N68" t="s">
        <v>1812</v>
      </c>
      <c r="O68" t="s">
        <v>64</v>
      </c>
      <c r="Q68">
        <v>0</v>
      </c>
      <c r="R68">
        <v>1</v>
      </c>
    </row>
    <row r="69" spans="1:18" hidden="1" x14ac:dyDescent="0.3">
      <c r="A69" t="s">
        <v>55</v>
      </c>
      <c r="B69" t="s">
        <v>55</v>
      </c>
      <c r="C69" t="s">
        <v>264</v>
      </c>
      <c r="D69">
        <v>22110404301</v>
      </c>
      <c r="E69" t="s">
        <v>265</v>
      </c>
      <c r="F69" t="s">
        <v>56</v>
      </c>
      <c r="G69" t="s">
        <v>57</v>
      </c>
      <c r="H69">
        <v>2</v>
      </c>
      <c r="I69" t="s">
        <v>58</v>
      </c>
      <c r="J69" t="s">
        <v>59</v>
      </c>
      <c r="K69" t="s">
        <v>274</v>
      </c>
      <c r="L69" t="s">
        <v>71</v>
      </c>
      <c r="M69" t="s">
        <v>64</v>
      </c>
      <c r="N69" t="s">
        <v>1812</v>
      </c>
      <c r="O69" t="s">
        <v>1812</v>
      </c>
      <c r="R69">
        <v>1</v>
      </c>
    </row>
    <row r="70" spans="1:18" hidden="1" x14ac:dyDescent="0.3">
      <c r="A70" t="s">
        <v>55</v>
      </c>
      <c r="B70" t="s">
        <v>55</v>
      </c>
      <c r="C70" t="s">
        <v>264</v>
      </c>
      <c r="D70">
        <v>22110404301</v>
      </c>
      <c r="E70" t="s">
        <v>265</v>
      </c>
      <c r="F70" t="s">
        <v>56</v>
      </c>
      <c r="G70" t="s">
        <v>57</v>
      </c>
      <c r="H70">
        <v>3</v>
      </c>
      <c r="I70" t="s">
        <v>58</v>
      </c>
      <c r="J70" t="s">
        <v>59</v>
      </c>
      <c r="K70" t="s">
        <v>278</v>
      </c>
      <c r="L70" t="s">
        <v>62</v>
      </c>
      <c r="M70" t="s">
        <v>64</v>
      </c>
      <c r="N70" t="s">
        <v>1812</v>
      </c>
      <c r="O70" t="s">
        <v>64</v>
      </c>
      <c r="P70">
        <v>1</v>
      </c>
      <c r="Q70">
        <v>1</v>
      </c>
      <c r="R70">
        <v>1</v>
      </c>
    </row>
    <row r="71" spans="1:18" hidden="1" x14ac:dyDescent="0.3">
      <c r="A71" t="s">
        <v>55</v>
      </c>
      <c r="B71" t="s">
        <v>55</v>
      </c>
      <c r="C71" t="s">
        <v>264</v>
      </c>
      <c r="D71">
        <v>22110404301</v>
      </c>
      <c r="E71" t="s">
        <v>265</v>
      </c>
      <c r="F71" t="s">
        <v>56</v>
      </c>
      <c r="G71" t="s">
        <v>57</v>
      </c>
      <c r="H71">
        <v>4</v>
      </c>
      <c r="I71" t="s">
        <v>94</v>
      </c>
      <c r="J71" t="s">
        <v>59</v>
      </c>
      <c r="K71" t="s">
        <v>281</v>
      </c>
      <c r="L71" t="s">
        <v>71</v>
      </c>
      <c r="M71" t="s">
        <v>64</v>
      </c>
      <c r="N71" t="s">
        <v>1812</v>
      </c>
      <c r="O71" t="s">
        <v>64</v>
      </c>
    </row>
    <row r="72" spans="1:18" hidden="1" x14ac:dyDescent="0.3">
      <c r="A72" t="s">
        <v>55</v>
      </c>
      <c r="B72" t="s">
        <v>55</v>
      </c>
      <c r="C72" t="s">
        <v>264</v>
      </c>
      <c r="D72">
        <v>22110404301</v>
      </c>
      <c r="E72" t="s">
        <v>265</v>
      </c>
      <c r="F72" t="s">
        <v>56</v>
      </c>
      <c r="G72" t="s">
        <v>57</v>
      </c>
      <c r="H72">
        <v>5</v>
      </c>
      <c r="I72" t="s">
        <v>74</v>
      </c>
      <c r="J72" t="s">
        <v>59</v>
      </c>
      <c r="K72" t="s">
        <v>285</v>
      </c>
      <c r="L72" t="s">
        <v>71</v>
      </c>
      <c r="M72" t="s">
        <v>64</v>
      </c>
      <c r="N72" t="s">
        <v>64</v>
      </c>
      <c r="O72" t="s">
        <v>64</v>
      </c>
      <c r="P72">
        <v>1</v>
      </c>
      <c r="R72">
        <v>1</v>
      </c>
    </row>
    <row r="73" spans="1:18" hidden="1" x14ac:dyDescent="0.3">
      <c r="A73" t="s">
        <v>55</v>
      </c>
      <c r="B73" t="s">
        <v>55</v>
      </c>
      <c r="C73" t="s">
        <v>264</v>
      </c>
      <c r="D73">
        <v>22110404301</v>
      </c>
      <c r="E73" t="s">
        <v>265</v>
      </c>
      <c r="F73" t="s">
        <v>56</v>
      </c>
      <c r="G73" t="s">
        <v>57</v>
      </c>
      <c r="H73">
        <v>6</v>
      </c>
      <c r="J73" t="s">
        <v>93</v>
      </c>
      <c r="K73" t="s">
        <v>1516</v>
      </c>
      <c r="M73" t="s">
        <v>64</v>
      </c>
      <c r="N73" t="s">
        <v>1812</v>
      </c>
      <c r="O73" t="s">
        <v>1812</v>
      </c>
    </row>
    <row r="74" spans="1:18" hidden="1" x14ac:dyDescent="0.3">
      <c r="A74" t="s">
        <v>55</v>
      </c>
      <c r="B74" t="s">
        <v>55</v>
      </c>
      <c r="C74" t="s">
        <v>289</v>
      </c>
      <c r="D74">
        <v>22110404901</v>
      </c>
      <c r="E74" t="s">
        <v>290</v>
      </c>
      <c r="F74" t="s">
        <v>56</v>
      </c>
      <c r="G74" t="s">
        <v>57</v>
      </c>
      <c r="H74">
        <v>1</v>
      </c>
      <c r="I74" t="s">
        <v>74</v>
      </c>
      <c r="J74" t="s">
        <v>59</v>
      </c>
      <c r="K74" t="s">
        <v>291</v>
      </c>
      <c r="L74" t="s">
        <v>62</v>
      </c>
      <c r="M74" t="s">
        <v>64</v>
      </c>
      <c r="N74" t="s">
        <v>1812</v>
      </c>
      <c r="O74" t="s">
        <v>64</v>
      </c>
    </row>
    <row r="75" spans="1:18" hidden="1" x14ac:dyDescent="0.3">
      <c r="A75" t="s">
        <v>55</v>
      </c>
      <c r="B75" t="s">
        <v>55</v>
      </c>
      <c r="C75" t="s">
        <v>1421</v>
      </c>
      <c r="D75">
        <v>22110405112</v>
      </c>
      <c r="E75" t="s">
        <v>1422</v>
      </c>
      <c r="F75" t="s">
        <v>56</v>
      </c>
      <c r="G75" t="s">
        <v>57</v>
      </c>
      <c r="H75">
        <v>1</v>
      </c>
      <c r="I75" t="s">
        <v>58</v>
      </c>
      <c r="J75" t="s">
        <v>59</v>
      </c>
      <c r="L75" t="s">
        <v>71</v>
      </c>
      <c r="M75" t="s">
        <v>64</v>
      </c>
      <c r="N75" t="s">
        <v>1812</v>
      </c>
      <c r="O75" t="s">
        <v>1812</v>
      </c>
      <c r="P75">
        <v>1</v>
      </c>
      <c r="R75">
        <v>1</v>
      </c>
    </row>
    <row r="76" spans="1:18" hidden="1" x14ac:dyDescent="0.3">
      <c r="A76" t="s">
        <v>55</v>
      </c>
      <c r="B76" t="s">
        <v>55</v>
      </c>
      <c r="C76" t="s">
        <v>1421</v>
      </c>
      <c r="D76">
        <v>22110405112</v>
      </c>
      <c r="E76" t="s">
        <v>1422</v>
      </c>
      <c r="F76" t="s">
        <v>56</v>
      </c>
      <c r="G76" t="s">
        <v>57</v>
      </c>
      <c r="H76">
        <v>2</v>
      </c>
      <c r="I76" t="s">
        <v>58</v>
      </c>
      <c r="J76" t="s">
        <v>59</v>
      </c>
      <c r="L76" t="s">
        <v>71</v>
      </c>
      <c r="M76" t="s">
        <v>64</v>
      </c>
      <c r="N76" t="s">
        <v>64</v>
      </c>
      <c r="O76" t="s">
        <v>64</v>
      </c>
      <c r="P76">
        <v>1</v>
      </c>
      <c r="R76">
        <v>1</v>
      </c>
    </row>
    <row r="77" spans="1:18" hidden="1" x14ac:dyDescent="0.3">
      <c r="A77" t="s">
        <v>55</v>
      </c>
      <c r="B77" t="s">
        <v>55</v>
      </c>
      <c r="C77" t="s">
        <v>1421</v>
      </c>
      <c r="D77">
        <v>22110405115</v>
      </c>
      <c r="E77" t="s">
        <v>1424</v>
      </c>
      <c r="F77" t="s">
        <v>98</v>
      </c>
      <c r="G77" t="s">
        <v>57</v>
      </c>
      <c r="H77">
        <v>1</v>
      </c>
      <c r="I77" t="s">
        <v>58</v>
      </c>
      <c r="J77" t="s">
        <v>59</v>
      </c>
      <c r="L77" t="s">
        <v>71</v>
      </c>
      <c r="M77" t="s">
        <v>64</v>
      </c>
      <c r="N77" t="s">
        <v>1812</v>
      </c>
      <c r="O77" t="s">
        <v>1812</v>
      </c>
      <c r="P77">
        <v>1</v>
      </c>
      <c r="R77">
        <v>1</v>
      </c>
    </row>
    <row r="78" spans="1:18" hidden="1" x14ac:dyDescent="0.3">
      <c r="A78" t="s">
        <v>55</v>
      </c>
      <c r="B78" t="s">
        <v>55</v>
      </c>
      <c r="C78" t="s">
        <v>1421</v>
      </c>
      <c r="D78">
        <v>22110405115</v>
      </c>
      <c r="E78" t="s">
        <v>1424</v>
      </c>
      <c r="F78" t="s">
        <v>98</v>
      </c>
      <c r="G78" t="s">
        <v>57</v>
      </c>
      <c r="H78">
        <v>2</v>
      </c>
      <c r="I78" t="s">
        <v>74</v>
      </c>
      <c r="J78" t="s">
        <v>59</v>
      </c>
      <c r="L78" t="s">
        <v>71</v>
      </c>
      <c r="M78" t="s">
        <v>64</v>
      </c>
      <c r="N78" t="s">
        <v>64</v>
      </c>
      <c r="O78" t="s">
        <v>64</v>
      </c>
      <c r="P78">
        <v>1</v>
      </c>
      <c r="R78">
        <v>1</v>
      </c>
    </row>
    <row r="79" spans="1:18" hidden="1" x14ac:dyDescent="0.3">
      <c r="A79" t="s">
        <v>55</v>
      </c>
      <c r="B79" t="s">
        <v>55</v>
      </c>
      <c r="C79" t="s">
        <v>1421</v>
      </c>
      <c r="D79">
        <v>22110405115</v>
      </c>
      <c r="E79" t="s">
        <v>1424</v>
      </c>
      <c r="F79" t="s">
        <v>98</v>
      </c>
      <c r="G79" t="s">
        <v>57</v>
      </c>
      <c r="H79">
        <v>3</v>
      </c>
      <c r="I79" t="s">
        <v>96</v>
      </c>
      <c r="J79" t="s">
        <v>59</v>
      </c>
      <c r="L79" t="s">
        <v>71</v>
      </c>
      <c r="M79" t="s">
        <v>64</v>
      </c>
      <c r="N79" t="s">
        <v>64</v>
      </c>
      <c r="O79" t="s">
        <v>64</v>
      </c>
      <c r="P79">
        <v>1</v>
      </c>
      <c r="R79">
        <v>1</v>
      </c>
    </row>
    <row r="80" spans="1:18" hidden="1" x14ac:dyDescent="0.3">
      <c r="A80" t="s">
        <v>55</v>
      </c>
      <c r="B80" t="s">
        <v>55</v>
      </c>
      <c r="C80" t="s">
        <v>1421</v>
      </c>
      <c r="D80">
        <v>22110405117</v>
      </c>
      <c r="E80" t="s">
        <v>1519</v>
      </c>
      <c r="F80" t="s">
        <v>56</v>
      </c>
      <c r="G80" t="s">
        <v>57</v>
      </c>
      <c r="H80">
        <v>1</v>
      </c>
      <c r="I80" t="s">
        <v>58</v>
      </c>
      <c r="J80" t="s">
        <v>59</v>
      </c>
      <c r="L80" t="s">
        <v>71</v>
      </c>
      <c r="M80" t="s">
        <v>64</v>
      </c>
      <c r="N80" t="s">
        <v>64</v>
      </c>
      <c r="O80" t="s">
        <v>1812</v>
      </c>
      <c r="P80">
        <v>1</v>
      </c>
      <c r="R80">
        <v>1</v>
      </c>
    </row>
    <row r="81" spans="1:18" hidden="1" x14ac:dyDescent="0.3">
      <c r="A81" t="s">
        <v>55</v>
      </c>
      <c r="B81" t="s">
        <v>55</v>
      </c>
      <c r="C81" t="s">
        <v>1421</v>
      </c>
      <c r="D81">
        <v>22110405117</v>
      </c>
      <c r="E81" t="s">
        <v>1519</v>
      </c>
      <c r="F81" t="s">
        <v>56</v>
      </c>
      <c r="G81" t="s">
        <v>57</v>
      </c>
      <c r="H81">
        <v>2</v>
      </c>
      <c r="I81" t="s">
        <v>94</v>
      </c>
      <c r="J81" t="s">
        <v>59</v>
      </c>
      <c r="L81" t="s">
        <v>71</v>
      </c>
      <c r="M81" t="s">
        <v>64</v>
      </c>
      <c r="N81" t="s">
        <v>64</v>
      </c>
      <c r="O81" t="s">
        <v>1812</v>
      </c>
      <c r="P81">
        <v>0</v>
      </c>
      <c r="Q81">
        <v>0</v>
      </c>
      <c r="R81">
        <v>1</v>
      </c>
    </row>
    <row r="82" spans="1:18" hidden="1" x14ac:dyDescent="0.3">
      <c r="A82" t="s">
        <v>55</v>
      </c>
      <c r="B82" t="s">
        <v>55</v>
      </c>
      <c r="C82" t="s">
        <v>1421</v>
      </c>
      <c r="D82">
        <v>22110405117</v>
      </c>
      <c r="E82" t="s">
        <v>1519</v>
      </c>
      <c r="F82" t="s">
        <v>56</v>
      </c>
      <c r="G82" t="s">
        <v>57</v>
      </c>
      <c r="H82">
        <v>3</v>
      </c>
      <c r="I82" t="s">
        <v>94</v>
      </c>
      <c r="J82" t="s">
        <v>59</v>
      </c>
      <c r="L82" t="s">
        <v>62</v>
      </c>
      <c r="M82" t="s">
        <v>64</v>
      </c>
      <c r="N82" t="s">
        <v>64</v>
      </c>
      <c r="O82" t="s">
        <v>1812</v>
      </c>
    </row>
    <row r="83" spans="1:18" hidden="1" x14ac:dyDescent="0.3">
      <c r="A83" t="s">
        <v>55</v>
      </c>
      <c r="B83" t="s">
        <v>55</v>
      </c>
      <c r="C83" t="s">
        <v>1421</v>
      </c>
      <c r="D83">
        <v>22110405117</v>
      </c>
      <c r="E83" t="s">
        <v>1519</v>
      </c>
      <c r="F83" t="s">
        <v>56</v>
      </c>
      <c r="G83" t="s">
        <v>57</v>
      </c>
      <c r="H83">
        <v>4</v>
      </c>
      <c r="I83" t="s">
        <v>74</v>
      </c>
      <c r="J83" t="s">
        <v>59</v>
      </c>
      <c r="L83" t="s">
        <v>71</v>
      </c>
      <c r="M83" t="s">
        <v>64</v>
      </c>
      <c r="N83" t="s">
        <v>64</v>
      </c>
      <c r="O83" t="s">
        <v>64</v>
      </c>
    </row>
    <row r="84" spans="1:18" hidden="1" x14ac:dyDescent="0.3">
      <c r="A84" t="s">
        <v>55</v>
      </c>
      <c r="B84" t="s">
        <v>55</v>
      </c>
      <c r="C84" t="s">
        <v>1421</v>
      </c>
      <c r="D84">
        <v>22110405117</v>
      </c>
      <c r="E84" t="s">
        <v>1519</v>
      </c>
      <c r="F84" t="s">
        <v>56</v>
      </c>
      <c r="G84" t="s">
        <v>57</v>
      </c>
      <c r="H84">
        <v>5</v>
      </c>
      <c r="I84" t="s">
        <v>74</v>
      </c>
      <c r="J84" t="s">
        <v>59</v>
      </c>
      <c r="L84" t="s">
        <v>71</v>
      </c>
      <c r="M84" t="s">
        <v>64</v>
      </c>
      <c r="N84" t="s">
        <v>64</v>
      </c>
      <c r="O84" t="s">
        <v>64</v>
      </c>
      <c r="P84">
        <v>1</v>
      </c>
      <c r="R84">
        <v>1</v>
      </c>
    </row>
    <row r="85" spans="1:18" hidden="1" x14ac:dyDescent="0.3">
      <c r="A85" t="s">
        <v>55</v>
      </c>
      <c r="B85" t="s">
        <v>55</v>
      </c>
      <c r="C85" t="s">
        <v>1421</v>
      </c>
      <c r="D85">
        <v>22110405117</v>
      </c>
      <c r="E85" t="s">
        <v>1519</v>
      </c>
      <c r="F85" t="s">
        <v>56</v>
      </c>
      <c r="G85" t="s">
        <v>57</v>
      </c>
      <c r="H85">
        <v>6</v>
      </c>
      <c r="J85" t="s">
        <v>93</v>
      </c>
      <c r="M85" t="s">
        <v>64</v>
      </c>
      <c r="N85" t="s">
        <v>1812</v>
      </c>
      <c r="O85" t="s">
        <v>1812</v>
      </c>
    </row>
    <row r="86" spans="1:18" hidden="1" x14ac:dyDescent="0.3">
      <c r="A86" t="s">
        <v>55</v>
      </c>
      <c r="B86" t="s">
        <v>55</v>
      </c>
      <c r="C86" t="s">
        <v>298</v>
      </c>
      <c r="D86">
        <v>22110405201</v>
      </c>
      <c r="E86" t="s">
        <v>299</v>
      </c>
      <c r="F86" t="s">
        <v>56</v>
      </c>
      <c r="G86" t="s">
        <v>57</v>
      </c>
      <c r="H86">
        <v>1</v>
      </c>
      <c r="I86" t="s">
        <v>58</v>
      </c>
      <c r="J86" t="s">
        <v>59</v>
      </c>
      <c r="K86" t="s">
        <v>300</v>
      </c>
      <c r="L86" t="s">
        <v>71</v>
      </c>
      <c r="M86" t="s">
        <v>64</v>
      </c>
      <c r="N86" t="s">
        <v>64</v>
      </c>
      <c r="O86" t="s">
        <v>64</v>
      </c>
      <c r="P86">
        <v>1</v>
      </c>
      <c r="R86">
        <v>1</v>
      </c>
    </row>
    <row r="87" spans="1:18" hidden="1" x14ac:dyDescent="0.3">
      <c r="A87" t="s">
        <v>55</v>
      </c>
      <c r="B87" t="s">
        <v>55</v>
      </c>
      <c r="C87" t="s">
        <v>298</v>
      </c>
      <c r="D87">
        <v>22110405201</v>
      </c>
      <c r="E87" t="s">
        <v>299</v>
      </c>
      <c r="F87" t="s">
        <v>56</v>
      </c>
      <c r="G87" t="s">
        <v>57</v>
      </c>
      <c r="H87">
        <v>2</v>
      </c>
      <c r="I87" t="s">
        <v>72</v>
      </c>
      <c r="J87" t="s">
        <v>59</v>
      </c>
      <c r="K87" t="s">
        <v>303</v>
      </c>
      <c r="L87" t="s">
        <v>62</v>
      </c>
      <c r="M87" t="s">
        <v>64</v>
      </c>
      <c r="N87" t="s">
        <v>64</v>
      </c>
      <c r="O87" t="s">
        <v>64</v>
      </c>
    </row>
    <row r="88" spans="1:18" hidden="1" x14ac:dyDescent="0.3">
      <c r="A88" t="s">
        <v>55</v>
      </c>
      <c r="B88" t="s">
        <v>55</v>
      </c>
      <c r="C88" t="s">
        <v>298</v>
      </c>
      <c r="D88">
        <v>22110405201</v>
      </c>
      <c r="E88" t="s">
        <v>299</v>
      </c>
      <c r="F88" t="s">
        <v>56</v>
      </c>
      <c r="G88" t="s">
        <v>57</v>
      </c>
      <c r="H88">
        <v>3</v>
      </c>
      <c r="I88" t="s">
        <v>74</v>
      </c>
      <c r="J88" t="s">
        <v>59</v>
      </c>
      <c r="K88" t="s">
        <v>306</v>
      </c>
      <c r="L88" t="s">
        <v>62</v>
      </c>
      <c r="M88" t="s">
        <v>64</v>
      </c>
      <c r="N88" t="s">
        <v>64</v>
      </c>
      <c r="O88" t="s">
        <v>64</v>
      </c>
      <c r="P88">
        <v>1</v>
      </c>
      <c r="R88">
        <v>1</v>
      </c>
    </row>
    <row r="89" spans="1:18" hidden="1" x14ac:dyDescent="0.3">
      <c r="A89" t="s">
        <v>55</v>
      </c>
      <c r="B89" t="s">
        <v>55</v>
      </c>
      <c r="C89" t="s">
        <v>298</v>
      </c>
      <c r="D89">
        <v>22110405201</v>
      </c>
      <c r="E89" t="s">
        <v>299</v>
      </c>
      <c r="F89" t="s">
        <v>56</v>
      </c>
      <c r="G89" t="s">
        <v>57</v>
      </c>
      <c r="H89">
        <v>4</v>
      </c>
      <c r="I89" t="s">
        <v>74</v>
      </c>
      <c r="J89" t="s">
        <v>59</v>
      </c>
      <c r="K89" t="s">
        <v>309</v>
      </c>
      <c r="L89" t="s">
        <v>62</v>
      </c>
      <c r="M89" t="s">
        <v>64</v>
      </c>
      <c r="N89" t="s">
        <v>64</v>
      </c>
      <c r="O89" t="s">
        <v>64</v>
      </c>
      <c r="R89">
        <v>1</v>
      </c>
    </row>
    <row r="90" spans="1:18" hidden="1" x14ac:dyDescent="0.3">
      <c r="A90" t="s">
        <v>55</v>
      </c>
      <c r="B90" t="s">
        <v>55</v>
      </c>
      <c r="C90" t="s">
        <v>298</v>
      </c>
      <c r="D90">
        <v>22110405201</v>
      </c>
      <c r="E90" t="s">
        <v>299</v>
      </c>
      <c r="F90" t="s">
        <v>56</v>
      </c>
      <c r="G90" t="s">
        <v>57</v>
      </c>
      <c r="H90">
        <v>5</v>
      </c>
      <c r="I90" t="s">
        <v>94</v>
      </c>
      <c r="J90" t="s">
        <v>59</v>
      </c>
      <c r="K90" t="s">
        <v>311</v>
      </c>
      <c r="L90" t="s">
        <v>62</v>
      </c>
      <c r="M90" t="s">
        <v>64</v>
      </c>
      <c r="N90" t="s">
        <v>1812</v>
      </c>
      <c r="O90" t="s">
        <v>1812</v>
      </c>
    </row>
    <row r="91" spans="1:18" hidden="1" x14ac:dyDescent="0.3">
      <c r="A91" t="s">
        <v>55</v>
      </c>
      <c r="B91" t="s">
        <v>55</v>
      </c>
      <c r="C91" t="s">
        <v>298</v>
      </c>
      <c r="D91">
        <v>22110405201</v>
      </c>
      <c r="E91" t="s">
        <v>299</v>
      </c>
      <c r="F91" t="s">
        <v>56</v>
      </c>
      <c r="G91" t="s">
        <v>57</v>
      </c>
      <c r="H91">
        <v>6</v>
      </c>
      <c r="I91" t="s">
        <v>94</v>
      </c>
      <c r="J91" t="s">
        <v>1774</v>
      </c>
      <c r="K91" t="s">
        <v>314</v>
      </c>
      <c r="M91" t="s">
        <v>64</v>
      </c>
      <c r="N91" t="s">
        <v>1812</v>
      </c>
      <c r="O91" t="s">
        <v>1812</v>
      </c>
    </row>
    <row r="92" spans="1:18" hidden="1" x14ac:dyDescent="0.3">
      <c r="A92" t="s">
        <v>55</v>
      </c>
      <c r="B92" t="s">
        <v>55</v>
      </c>
      <c r="C92" t="s">
        <v>298</v>
      </c>
      <c r="D92">
        <v>22110405201</v>
      </c>
      <c r="E92" t="s">
        <v>299</v>
      </c>
      <c r="F92" t="s">
        <v>56</v>
      </c>
      <c r="G92" t="s">
        <v>57</v>
      </c>
      <c r="H92">
        <v>7</v>
      </c>
      <c r="I92" t="s">
        <v>74</v>
      </c>
      <c r="J92" t="s">
        <v>1774</v>
      </c>
      <c r="K92" t="s">
        <v>318</v>
      </c>
      <c r="M92" t="s">
        <v>64</v>
      </c>
      <c r="N92" t="s">
        <v>1812</v>
      </c>
      <c r="O92" t="s">
        <v>1812</v>
      </c>
    </row>
    <row r="93" spans="1:18" hidden="1" x14ac:dyDescent="0.3">
      <c r="A93" t="s">
        <v>55</v>
      </c>
      <c r="B93" t="s">
        <v>55</v>
      </c>
      <c r="C93" t="s">
        <v>298</v>
      </c>
      <c r="D93">
        <v>22110405201</v>
      </c>
      <c r="E93" t="s">
        <v>299</v>
      </c>
      <c r="F93" t="s">
        <v>56</v>
      </c>
      <c r="G93" t="s">
        <v>57</v>
      </c>
      <c r="H93">
        <v>8</v>
      </c>
      <c r="I93" t="s">
        <v>94</v>
      </c>
      <c r="J93" t="s">
        <v>59</v>
      </c>
      <c r="K93" t="s">
        <v>320</v>
      </c>
      <c r="L93" t="s">
        <v>71</v>
      </c>
      <c r="M93" t="s">
        <v>64</v>
      </c>
      <c r="N93" t="s">
        <v>1812</v>
      </c>
      <c r="O93" t="s">
        <v>1812</v>
      </c>
      <c r="P93">
        <v>1</v>
      </c>
      <c r="Q93">
        <v>0</v>
      </c>
      <c r="R93">
        <v>1</v>
      </c>
    </row>
    <row r="94" spans="1:18" hidden="1" x14ac:dyDescent="0.3">
      <c r="A94" t="s">
        <v>55</v>
      </c>
      <c r="B94" t="s">
        <v>55</v>
      </c>
      <c r="C94" t="s">
        <v>298</v>
      </c>
      <c r="D94">
        <v>22110405202</v>
      </c>
      <c r="E94" t="s">
        <v>321</v>
      </c>
      <c r="F94" t="s">
        <v>98</v>
      </c>
      <c r="G94" t="s">
        <v>57</v>
      </c>
      <c r="H94">
        <v>1</v>
      </c>
      <c r="I94" t="s">
        <v>58</v>
      </c>
      <c r="J94" t="s">
        <v>59</v>
      </c>
      <c r="K94" t="s">
        <v>322</v>
      </c>
      <c r="L94" t="s">
        <v>71</v>
      </c>
      <c r="M94" t="s">
        <v>64</v>
      </c>
      <c r="N94" t="s">
        <v>1812</v>
      </c>
      <c r="O94" t="s">
        <v>1812</v>
      </c>
      <c r="P94">
        <v>1</v>
      </c>
      <c r="R94">
        <v>1</v>
      </c>
    </row>
    <row r="95" spans="1:18" hidden="1" x14ac:dyDescent="0.3">
      <c r="A95" t="s">
        <v>55</v>
      </c>
      <c r="B95" t="s">
        <v>55</v>
      </c>
      <c r="C95" t="s">
        <v>298</v>
      </c>
      <c r="D95">
        <v>22110405202</v>
      </c>
      <c r="E95" t="s">
        <v>321</v>
      </c>
      <c r="F95" t="s">
        <v>98</v>
      </c>
      <c r="G95" t="s">
        <v>57</v>
      </c>
      <c r="H95">
        <v>2</v>
      </c>
      <c r="I95" t="s">
        <v>72</v>
      </c>
      <c r="J95" t="s">
        <v>59</v>
      </c>
      <c r="K95" t="s">
        <v>330</v>
      </c>
      <c r="L95" t="s">
        <v>71</v>
      </c>
      <c r="M95" t="s">
        <v>64</v>
      </c>
      <c r="N95" t="s">
        <v>1812</v>
      </c>
      <c r="O95" t="s">
        <v>64</v>
      </c>
    </row>
    <row r="96" spans="1:18" hidden="1" x14ac:dyDescent="0.3">
      <c r="A96" t="s">
        <v>55</v>
      </c>
      <c r="B96" t="s">
        <v>55</v>
      </c>
      <c r="C96" t="s">
        <v>298</v>
      </c>
      <c r="D96">
        <v>22110405202</v>
      </c>
      <c r="E96" t="s">
        <v>321</v>
      </c>
      <c r="F96" t="s">
        <v>98</v>
      </c>
      <c r="G96" t="s">
        <v>57</v>
      </c>
      <c r="H96">
        <v>3</v>
      </c>
      <c r="I96" t="s">
        <v>72</v>
      </c>
      <c r="J96" t="s">
        <v>59</v>
      </c>
      <c r="K96" t="s">
        <v>333</v>
      </c>
      <c r="L96" t="s">
        <v>62</v>
      </c>
      <c r="M96" t="s">
        <v>64</v>
      </c>
      <c r="N96" t="s">
        <v>1812</v>
      </c>
      <c r="O96" t="s">
        <v>64</v>
      </c>
      <c r="Q96">
        <v>1</v>
      </c>
    </row>
    <row r="97" spans="1:18" hidden="1" x14ac:dyDescent="0.3">
      <c r="A97" t="s">
        <v>55</v>
      </c>
      <c r="B97" t="s">
        <v>55</v>
      </c>
      <c r="C97" t="s">
        <v>298</v>
      </c>
      <c r="D97">
        <v>22110405202</v>
      </c>
      <c r="E97" t="s">
        <v>321</v>
      </c>
      <c r="F97" t="s">
        <v>98</v>
      </c>
      <c r="G97" t="s">
        <v>57</v>
      </c>
      <c r="H97">
        <v>4</v>
      </c>
      <c r="I97" t="s">
        <v>72</v>
      </c>
      <c r="J97" t="s">
        <v>59</v>
      </c>
      <c r="K97" t="s">
        <v>336</v>
      </c>
      <c r="L97" t="s">
        <v>71</v>
      </c>
      <c r="M97" t="s">
        <v>64</v>
      </c>
      <c r="N97" t="s">
        <v>1812</v>
      </c>
      <c r="O97" t="s">
        <v>64</v>
      </c>
    </row>
    <row r="98" spans="1:18" hidden="1" x14ac:dyDescent="0.3">
      <c r="A98" t="s">
        <v>55</v>
      </c>
      <c r="B98" t="s">
        <v>55</v>
      </c>
      <c r="C98" t="s">
        <v>298</v>
      </c>
      <c r="D98">
        <v>22110405202</v>
      </c>
      <c r="E98" t="s">
        <v>321</v>
      </c>
      <c r="F98" t="s">
        <v>98</v>
      </c>
      <c r="G98" t="s">
        <v>57</v>
      </c>
      <c r="H98">
        <v>5</v>
      </c>
      <c r="I98" t="s">
        <v>146</v>
      </c>
      <c r="J98" t="s">
        <v>59</v>
      </c>
      <c r="K98" t="s">
        <v>339</v>
      </c>
      <c r="L98" t="s">
        <v>71</v>
      </c>
      <c r="M98" t="s">
        <v>64</v>
      </c>
      <c r="N98" t="s">
        <v>1812</v>
      </c>
      <c r="O98" t="s">
        <v>64</v>
      </c>
    </row>
    <row r="99" spans="1:18" hidden="1" x14ac:dyDescent="0.3">
      <c r="A99" t="s">
        <v>55</v>
      </c>
      <c r="B99" t="s">
        <v>55</v>
      </c>
      <c r="C99" t="s">
        <v>298</v>
      </c>
      <c r="D99">
        <v>22110405202</v>
      </c>
      <c r="E99" t="s">
        <v>321</v>
      </c>
      <c r="F99" t="s">
        <v>98</v>
      </c>
      <c r="G99" t="s">
        <v>57</v>
      </c>
      <c r="H99">
        <v>6</v>
      </c>
      <c r="I99" t="s">
        <v>96</v>
      </c>
      <c r="J99" t="s">
        <v>59</v>
      </c>
      <c r="K99" t="s">
        <v>342</v>
      </c>
      <c r="L99" t="s">
        <v>71</v>
      </c>
      <c r="M99" t="s">
        <v>64</v>
      </c>
      <c r="N99" t="s">
        <v>1812</v>
      </c>
      <c r="O99" t="s">
        <v>64</v>
      </c>
    </row>
    <row r="100" spans="1:18" hidden="1" x14ac:dyDescent="0.3">
      <c r="A100" t="s">
        <v>55</v>
      </c>
      <c r="B100" t="s">
        <v>55</v>
      </c>
      <c r="C100" t="s">
        <v>298</v>
      </c>
      <c r="D100">
        <v>22110405202</v>
      </c>
      <c r="E100" t="s">
        <v>321</v>
      </c>
      <c r="F100" t="s">
        <v>98</v>
      </c>
      <c r="G100" t="s">
        <v>57</v>
      </c>
      <c r="H100">
        <v>7</v>
      </c>
      <c r="I100" t="s">
        <v>58</v>
      </c>
      <c r="J100" t="s">
        <v>59</v>
      </c>
      <c r="K100" t="s">
        <v>345</v>
      </c>
      <c r="L100" t="s">
        <v>71</v>
      </c>
      <c r="M100" t="s">
        <v>64</v>
      </c>
      <c r="N100" t="s">
        <v>1812</v>
      </c>
      <c r="O100" t="s">
        <v>64</v>
      </c>
      <c r="R100">
        <v>1</v>
      </c>
    </row>
    <row r="101" spans="1:18" hidden="1" x14ac:dyDescent="0.3">
      <c r="A101" t="s">
        <v>55</v>
      </c>
      <c r="B101" t="s">
        <v>55</v>
      </c>
      <c r="C101" t="s">
        <v>298</v>
      </c>
      <c r="D101">
        <v>22110405202</v>
      </c>
      <c r="E101" t="s">
        <v>321</v>
      </c>
      <c r="F101" t="s">
        <v>98</v>
      </c>
      <c r="G101" t="s">
        <v>57</v>
      </c>
      <c r="H101">
        <v>8</v>
      </c>
      <c r="I101" t="s">
        <v>74</v>
      </c>
      <c r="J101" t="s">
        <v>59</v>
      </c>
      <c r="K101" t="s">
        <v>349</v>
      </c>
      <c r="L101" t="s">
        <v>71</v>
      </c>
      <c r="M101" t="s">
        <v>64</v>
      </c>
      <c r="N101" t="s">
        <v>1812</v>
      </c>
      <c r="O101" t="s">
        <v>64</v>
      </c>
      <c r="P101">
        <v>1</v>
      </c>
      <c r="Q101">
        <v>1</v>
      </c>
      <c r="R101">
        <v>1</v>
      </c>
    </row>
    <row r="102" spans="1:18" hidden="1" x14ac:dyDescent="0.3">
      <c r="A102" t="s">
        <v>55</v>
      </c>
      <c r="B102" t="s">
        <v>55</v>
      </c>
      <c r="C102" t="s">
        <v>298</v>
      </c>
      <c r="D102">
        <v>22110405202</v>
      </c>
      <c r="E102" t="s">
        <v>321</v>
      </c>
      <c r="F102" t="s">
        <v>98</v>
      </c>
      <c r="G102" t="s">
        <v>57</v>
      </c>
      <c r="H102">
        <v>9</v>
      </c>
      <c r="I102" t="s">
        <v>94</v>
      </c>
      <c r="J102" t="s">
        <v>59</v>
      </c>
      <c r="K102" t="s">
        <v>352</v>
      </c>
      <c r="L102" t="s">
        <v>62</v>
      </c>
      <c r="M102" t="s">
        <v>64</v>
      </c>
      <c r="N102" t="s">
        <v>1812</v>
      </c>
      <c r="O102" t="s">
        <v>1812</v>
      </c>
    </row>
    <row r="103" spans="1:18" hidden="1" x14ac:dyDescent="0.3">
      <c r="A103" t="s">
        <v>55</v>
      </c>
      <c r="B103" t="s">
        <v>55</v>
      </c>
      <c r="C103" t="s">
        <v>298</v>
      </c>
      <c r="D103">
        <v>22110405202</v>
      </c>
      <c r="E103" t="s">
        <v>321</v>
      </c>
      <c r="F103" t="s">
        <v>98</v>
      </c>
      <c r="G103" t="s">
        <v>57</v>
      </c>
      <c r="H103">
        <v>10</v>
      </c>
      <c r="I103" t="s">
        <v>94</v>
      </c>
      <c r="J103" t="s">
        <v>59</v>
      </c>
      <c r="K103" t="s">
        <v>356</v>
      </c>
      <c r="L103" t="s">
        <v>62</v>
      </c>
      <c r="M103" t="s">
        <v>64</v>
      </c>
      <c r="N103" t="s">
        <v>1812</v>
      </c>
      <c r="O103" t="s">
        <v>1812</v>
      </c>
    </row>
    <row r="104" spans="1:18" hidden="1" x14ac:dyDescent="0.3">
      <c r="A104" t="s">
        <v>55</v>
      </c>
      <c r="B104" t="s">
        <v>55</v>
      </c>
      <c r="C104" t="s">
        <v>298</v>
      </c>
      <c r="D104">
        <v>22110405203</v>
      </c>
      <c r="E104" t="s">
        <v>360</v>
      </c>
      <c r="F104" t="s">
        <v>106</v>
      </c>
      <c r="G104" t="s">
        <v>57</v>
      </c>
      <c r="H104">
        <v>1</v>
      </c>
      <c r="I104" t="s">
        <v>94</v>
      </c>
      <c r="J104" t="s">
        <v>1774</v>
      </c>
      <c r="K104" t="s">
        <v>361</v>
      </c>
      <c r="M104" t="s">
        <v>64</v>
      </c>
      <c r="N104" t="s">
        <v>1812</v>
      </c>
      <c r="O104" t="s">
        <v>1812</v>
      </c>
    </row>
    <row r="105" spans="1:18" hidden="1" x14ac:dyDescent="0.3">
      <c r="A105" t="s">
        <v>55</v>
      </c>
      <c r="B105" t="s">
        <v>55</v>
      </c>
      <c r="C105" t="s">
        <v>298</v>
      </c>
      <c r="D105">
        <v>22110405203</v>
      </c>
      <c r="E105" t="s">
        <v>360</v>
      </c>
      <c r="F105" t="s">
        <v>106</v>
      </c>
      <c r="G105" t="s">
        <v>57</v>
      </c>
      <c r="H105">
        <v>2</v>
      </c>
      <c r="I105" t="s">
        <v>58</v>
      </c>
      <c r="J105" t="s">
        <v>59</v>
      </c>
      <c r="K105" t="s">
        <v>365</v>
      </c>
      <c r="L105" t="s">
        <v>62</v>
      </c>
      <c r="M105" t="s">
        <v>64</v>
      </c>
      <c r="N105" t="s">
        <v>1812</v>
      </c>
      <c r="O105" t="s">
        <v>1812</v>
      </c>
      <c r="P105">
        <v>1</v>
      </c>
      <c r="Q105">
        <v>0</v>
      </c>
      <c r="R105">
        <v>1</v>
      </c>
    </row>
    <row r="106" spans="1:18" hidden="1" x14ac:dyDescent="0.3">
      <c r="A106" t="s">
        <v>55</v>
      </c>
      <c r="B106" t="s">
        <v>55</v>
      </c>
      <c r="C106" t="s">
        <v>298</v>
      </c>
      <c r="D106">
        <v>22110405301</v>
      </c>
      <c r="E106" t="s">
        <v>381</v>
      </c>
      <c r="F106" t="s">
        <v>56</v>
      </c>
      <c r="G106" t="s">
        <v>57</v>
      </c>
      <c r="H106">
        <v>1</v>
      </c>
      <c r="I106" t="s">
        <v>58</v>
      </c>
      <c r="J106" t="s">
        <v>59</v>
      </c>
      <c r="L106" t="s">
        <v>62</v>
      </c>
      <c r="M106" t="s">
        <v>1812</v>
      </c>
      <c r="N106" t="s">
        <v>64</v>
      </c>
      <c r="O106" t="s">
        <v>64</v>
      </c>
      <c r="P106">
        <v>1</v>
      </c>
    </row>
    <row r="107" spans="1:18" hidden="1" x14ac:dyDescent="0.3">
      <c r="A107" t="s">
        <v>55</v>
      </c>
      <c r="B107" t="s">
        <v>55</v>
      </c>
      <c r="C107" t="s">
        <v>298</v>
      </c>
      <c r="D107">
        <v>22110405301</v>
      </c>
      <c r="E107" t="s">
        <v>381</v>
      </c>
      <c r="F107" t="s">
        <v>56</v>
      </c>
      <c r="G107" t="s">
        <v>57</v>
      </c>
      <c r="H107">
        <v>2</v>
      </c>
      <c r="I107" t="s">
        <v>94</v>
      </c>
      <c r="J107" t="s">
        <v>59</v>
      </c>
      <c r="L107" t="s">
        <v>62</v>
      </c>
      <c r="M107" t="s">
        <v>1812</v>
      </c>
      <c r="N107" t="s">
        <v>64</v>
      </c>
      <c r="O107" t="s">
        <v>1812</v>
      </c>
      <c r="P107">
        <v>1</v>
      </c>
    </row>
    <row r="108" spans="1:18" hidden="1" x14ac:dyDescent="0.3">
      <c r="A108" t="s">
        <v>55</v>
      </c>
      <c r="B108" t="s">
        <v>55</v>
      </c>
      <c r="C108" t="s">
        <v>298</v>
      </c>
      <c r="D108">
        <v>22110405301</v>
      </c>
      <c r="E108" t="s">
        <v>381</v>
      </c>
      <c r="F108" t="s">
        <v>56</v>
      </c>
      <c r="G108" t="s">
        <v>57</v>
      </c>
      <c r="H108">
        <v>3</v>
      </c>
      <c r="I108" t="s">
        <v>58</v>
      </c>
      <c r="J108" t="s">
        <v>59</v>
      </c>
      <c r="L108" t="s">
        <v>62</v>
      </c>
      <c r="M108" t="s">
        <v>64</v>
      </c>
      <c r="N108" t="s">
        <v>64</v>
      </c>
      <c r="O108" t="s">
        <v>1812</v>
      </c>
      <c r="P108">
        <v>1</v>
      </c>
    </row>
    <row r="109" spans="1:18" hidden="1" x14ac:dyDescent="0.3">
      <c r="A109" t="s">
        <v>55</v>
      </c>
      <c r="B109" t="s">
        <v>55</v>
      </c>
      <c r="C109" t="s">
        <v>298</v>
      </c>
      <c r="D109">
        <v>22110405301</v>
      </c>
      <c r="E109" t="s">
        <v>381</v>
      </c>
      <c r="F109" t="s">
        <v>56</v>
      </c>
      <c r="G109" t="s">
        <v>57</v>
      </c>
      <c r="H109">
        <v>4</v>
      </c>
      <c r="I109" t="s">
        <v>74</v>
      </c>
      <c r="J109" t="s">
        <v>59</v>
      </c>
      <c r="M109" t="s">
        <v>1812</v>
      </c>
      <c r="N109" t="s">
        <v>64</v>
      </c>
      <c r="O109" t="s">
        <v>64</v>
      </c>
      <c r="P109">
        <v>1</v>
      </c>
    </row>
    <row r="110" spans="1:18" hidden="1" x14ac:dyDescent="0.3">
      <c r="A110" t="s">
        <v>55</v>
      </c>
      <c r="B110" t="s">
        <v>55</v>
      </c>
      <c r="C110" t="s">
        <v>298</v>
      </c>
      <c r="D110">
        <v>22110405301</v>
      </c>
      <c r="E110" t="s">
        <v>381</v>
      </c>
      <c r="F110" t="s">
        <v>56</v>
      </c>
      <c r="G110" t="s">
        <v>57</v>
      </c>
      <c r="H110">
        <v>5</v>
      </c>
      <c r="I110" t="s">
        <v>72</v>
      </c>
      <c r="J110" t="s">
        <v>1774</v>
      </c>
      <c r="M110" t="s">
        <v>64</v>
      </c>
      <c r="N110" t="s">
        <v>1812</v>
      </c>
      <c r="O110" t="s">
        <v>1812</v>
      </c>
    </row>
    <row r="111" spans="1:18" hidden="1" x14ac:dyDescent="0.3">
      <c r="A111" t="s">
        <v>55</v>
      </c>
      <c r="B111" t="s">
        <v>55</v>
      </c>
      <c r="C111" t="s">
        <v>298</v>
      </c>
      <c r="D111">
        <v>22110405301</v>
      </c>
      <c r="E111" t="s">
        <v>381</v>
      </c>
      <c r="F111" t="s">
        <v>56</v>
      </c>
      <c r="G111" t="s">
        <v>57</v>
      </c>
      <c r="H111">
        <v>6</v>
      </c>
      <c r="I111" t="s">
        <v>74</v>
      </c>
      <c r="J111" t="s">
        <v>73</v>
      </c>
      <c r="L111" t="s">
        <v>71</v>
      </c>
      <c r="M111" t="s">
        <v>64</v>
      </c>
      <c r="N111" t="s">
        <v>64</v>
      </c>
      <c r="O111" t="s">
        <v>64</v>
      </c>
      <c r="P111">
        <v>0</v>
      </c>
    </row>
    <row r="112" spans="1:18" hidden="1" x14ac:dyDescent="0.3">
      <c r="A112" t="s">
        <v>55</v>
      </c>
      <c r="B112" t="s">
        <v>55</v>
      </c>
      <c r="C112" t="s">
        <v>298</v>
      </c>
      <c r="D112">
        <v>22110405301</v>
      </c>
      <c r="E112" t="s">
        <v>381</v>
      </c>
      <c r="F112" t="s">
        <v>56</v>
      </c>
      <c r="G112" t="s">
        <v>57</v>
      </c>
      <c r="H112">
        <v>7</v>
      </c>
      <c r="I112" t="s">
        <v>72</v>
      </c>
      <c r="J112" t="s">
        <v>59</v>
      </c>
      <c r="L112" t="s">
        <v>71</v>
      </c>
      <c r="M112" t="s">
        <v>64</v>
      </c>
      <c r="N112" t="s">
        <v>64</v>
      </c>
      <c r="O112" t="s">
        <v>64</v>
      </c>
    </row>
    <row r="113" spans="1:19" hidden="1" x14ac:dyDescent="0.3">
      <c r="A113" t="s">
        <v>55</v>
      </c>
      <c r="B113" t="s">
        <v>55</v>
      </c>
      <c r="C113" t="s">
        <v>298</v>
      </c>
      <c r="D113">
        <v>22110405302</v>
      </c>
      <c r="E113" t="s">
        <v>387</v>
      </c>
      <c r="F113" t="s">
        <v>98</v>
      </c>
      <c r="G113" t="s">
        <v>57</v>
      </c>
      <c r="H113">
        <v>1</v>
      </c>
      <c r="I113" t="s">
        <v>58</v>
      </c>
      <c r="J113" t="s">
        <v>59</v>
      </c>
      <c r="K113" t="s">
        <v>388</v>
      </c>
      <c r="L113" t="s">
        <v>62</v>
      </c>
      <c r="M113" t="s">
        <v>1812</v>
      </c>
      <c r="N113" t="s">
        <v>1812</v>
      </c>
      <c r="O113" t="s">
        <v>64</v>
      </c>
      <c r="P113">
        <v>1</v>
      </c>
    </row>
    <row r="114" spans="1:19" hidden="1" x14ac:dyDescent="0.3">
      <c r="A114" t="s">
        <v>55</v>
      </c>
      <c r="B114" t="s">
        <v>55</v>
      </c>
      <c r="C114" t="s">
        <v>298</v>
      </c>
      <c r="D114">
        <v>22110405302</v>
      </c>
      <c r="E114" t="s">
        <v>387</v>
      </c>
      <c r="F114" t="s">
        <v>98</v>
      </c>
      <c r="G114" t="s">
        <v>57</v>
      </c>
      <c r="H114">
        <v>2</v>
      </c>
      <c r="I114" t="s">
        <v>96</v>
      </c>
      <c r="J114" t="s">
        <v>59</v>
      </c>
      <c r="L114" t="s">
        <v>62</v>
      </c>
      <c r="M114" t="s">
        <v>1812</v>
      </c>
      <c r="N114" t="s">
        <v>64</v>
      </c>
      <c r="O114" t="s">
        <v>64</v>
      </c>
      <c r="P114">
        <v>1</v>
      </c>
    </row>
    <row r="115" spans="1:19" hidden="1" x14ac:dyDescent="0.3">
      <c r="A115" t="s">
        <v>55</v>
      </c>
      <c r="B115" t="s">
        <v>55</v>
      </c>
      <c r="C115" t="s">
        <v>298</v>
      </c>
      <c r="D115">
        <v>22110405302</v>
      </c>
      <c r="E115" t="s">
        <v>387</v>
      </c>
      <c r="F115" t="s">
        <v>98</v>
      </c>
      <c r="G115" t="s">
        <v>57</v>
      </c>
      <c r="H115">
        <v>3</v>
      </c>
      <c r="J115" t="s">
        <v>93</v>
      </c>
      <c r="K115" t="s">
        <v>1520</v>
      </c>
      <c r="M115" t="s">
        <v>64</v>
      </c>
      <c r="N115" t="s">
        <v>1812</v>
      </c>
      <c r="O115" t="s">
        <v>1812</v>
      </c>
    </row>
    <row r="116" spans="1:19" hidden="1" x14ac:dyDescent="0.3">
      <c r="A116" t="s">
        <v>55</v>
      </c>
      <c r="B116" t="s">
        <v>55</v>
      </c>
      <c r="C116" t="s">
        <v>298</v>
      </c>
      <c r="D116">
        <v>22110405302</v>
      </c>
      <c r="E116" t="s">
        <v>387</v>
      </c>
      <c r="F116" t="s">
        <v>98</v>
      </c>
      <c r="G116" t="s">
        <v>57</v>
      </c>
      <c r="H116">
        <v>4</v>
      </c>
      <c r="I116" t="s">
        <v>94</v>
      </c>
      <c r="J116" t="s">
        <v>59</v>
      </c>
      <c r="L116" t="s">
        <v>62</v>
      </c>
      <c r="M116" t="s">
        <v>1812</v>
      </c>
      <c r="N116" t="s">
        <v>1812</v>
      </c>
      <c r="O116" t="s">
        <v>1812</v>
      </c>
    </row>
    <row r="117" spans="1:19" hidden="1" x14ac:dyDescent="0.3">
      <c r="A117" t="s">
        <v>55</v>
      </c>
      <c r="B117" t="s">
        <v>55</v>
      </c>
      <c r="C117" t="s">
        <v>393</v>
      </c>
      <c r="D117">
        <v>22110406102</v>
      </c>
      <c r="E117" t="s">
        <v>394</v>
      </c>
      <c r="F117" t="s">
        <v>56</v>
      </c>
      <c r="G117" t="s">
        <v>57</v>
      </c>
      <c r="H117">
        <v>1</v>
      </c>
      <c r="J117" t="s">
        <v>93</v>
      </c>
      <c r="K117" t="s">
        <v>1521</v>
      </c>
      <c r="M117" t="s">
        <v>64</v>
      </c>
      <c r="N117" t="s">
        <v>1812</v>
      </c>
      <c r="O117" t="s">
        <v>1812</v>
      </c>
    </row>
    <row r="118" spans="1:19" hidden="1" x14ac:dyDescent="0.3">
      <c r="A118" t="s">
        <v>55</v>
      </c>
      <c r="B118" t="s">
        <v>55</v>
      </c>
      <c r="C118" t="s">
        <v>393</v>
      </c>
      <c r="D118">
        <v>22110406102</v>
      </c>
      <c r="E118" t="s">
        <v>394</v>
      </c>
      <c r="F118" t="s">
        <v>56</v>
      </c>
      <c r="G118" t="s">
        <v>57</v>
      </c>
      <c r="H118">
        <v>2</v>
      </c>
      <c r="J118" t="s">
        <v>93</v>
      </c>
      <c r="K118" t="s">
        <v>1522</v>
      </c>
      <c r="M118" t="s">
        <v>64</v>
      </c>
      <c r="N118" t="s">
        <v>1812</v>
      </c>
      <c r="O118" t="s">
        <v>1812</v>
      </c>
    </row>
    <row r="119" spans="1:19" hidden="1" x14ac:dyDescent="0.3">
      <c r="A119" t="s">
        <v>55</v>
      </c>
      <c r="B119" t="s">
        <v>55</v>
      </c>
      <c r="C119" t="s">
        <v>393</v>
      </c>
      <c r="D119">
        <v>22110406102</v>
      </c>
      <c r="E119" t="s">
        <v>394</v>
      </c>
      <c r="F119" t="s">
        <v>56</v>
      </c>
      <c r="G119" t="s">
        <v>57</v>
      </c>
      <c r="H119">
        <v>3</v>
      </c>
      <c r="I119" t="s">
        <v>72</v>
      </c>
      <c r="J119" t="s">
        <v>73</v>
      </c>
      <c r="L119" t="s">
        <v>62</v>
      </c>
      <c r="M119" t="s">
        <v>64</v>
      </c>
      <c r="N119" t="s">
        <v>1812</v>
      </c>
      <c r="O119" t="s">
        <v>64</v>
      </c>
      <c r="R119">
        <v>1</v>
      </c>
    </row>
    <row r="120" spans="1:19" hidden="1" x14ac:dyDescent="0.3">
      <c r="A120" t="s">
        <v>55</v>
      </c>
      <c r="B120" t="s">
        <v>55</v>
      </c>
      <c r="C120" t="s">
        <v>393</v>
      </c>
      <c r="D120">
        <v>22110406102</v>
      </c>
      <c r="E120" t="s">
        <v>394</v>
      </c>
      <c r="F120" t="s">
        <v>56</v>
      </c>
      <c r="G120" t="s">
        <v>57</v>
      </c>
      <c r="H120">
        <v>4</v>
      </c>
      <c r="I120" t="s">
        <v>58</v>
      </c>
      <c r="J120" t="s">
        <v>59</v>
      </c>
      <c r="L120" t="s">
        <v>62</v>
      </c>
      <c r="M120" t="s">
        <v>64</v>
      </c>
      <c r="N120" t="s">
        <v>1812</v>
      </c>
      <c r="O120" t="s">
        <v>64</v>
      </c>
      <c r="P120">
        <v>1</v>
      </c>
      <c r="Q120">
        <v>1</v>
      </c>
      <c r="R120">
        <v>1</v>
      </c>
    </row>
    <row r="121" spans="1:19" hidden="1" x14ac:dyDescent="0.3">
      <c r="A121" t="s">
        <v>55</v>
      </c>
      <c r="B121" t="s">
        <v>55</v>
      </c>
      <c r="C121" t="s">
        <v>393</v>
      </c>
      <c r="D121">
        <v>22110406102</v>
      </c>
      <c r="E121" t="s">
        <v>394</v>
      </c>
      <c r="F121" t="s">
        <v>56</v>
      </c>
      <c r="G121" t="s">
        <v>57</v>
      </c>
      <c r="H121">
        <v>5</v>
      </c>
      <c r="I121" t="s">
        <v>74</v>
      </c>
      <c r="J121" t="s">
        <v>59</v>
      </c>
      <c r="L121" t="s">
        <v>62</v>
      </c>
      <c r="M121" t="s">
        <v>64</v>
      </c>
      <c r="N121" t="s">
        <v>64</v>
      </c>
      <c r="O121" t="s">
        <v>64</v>
      </c>
      <c r="P121">
        <v>1</v>
      </c>
      <c r="Q121">
        <v>1</v>
      </c>
      <c r="R121">
        <v>1</v>
      </c>
    </row>
    <row r="122" spans="1:19" hidden="1" x14ac:dyDescent="0.3">
      <c r="A122" t="s">
        <v>55</v>
      </c>
      <c r="B122" t="s">
        <v>55</v>
      </c>
      <c r="C122" t="s">
        <v>393</v>
      </c>
      <c r="D122">
        <v>22110406102</v>
      </c>
      <c r="E122" t="s">
        <v>394</v>
      </c>
      <c r="F122" t="s">
        <v>56</v>
      </c>
      <c r="G122" t="s">
        <v>57</v>
      </c>
      <c r="H122">
        <v>6</v>
      </c>
      <c r="I122" t="s">
        <v>74</v>
      </c>
      <c r="J122" t="s">
        <v>59</v>
      </c>
      <c r="L122" t="s">
        <v>71</v>
      </c>
      <c r="M122" t="s">
        <v>64</v>
      </c>
      <c r="N122" t="s">
        <v>64</v>
      </c>
      <c r="O122" t="s">
        <v>64</v>
      </c>
      <c r="P122">
        <v>1</v>
      </c>
      <c r="R122">
        <v>1</v>
      </c>
    </row>
    <row r="123" spans="1:19" hidden="1" x14ac:dyDescent="0.3">
      <c r="A123" t="s">
        <v>55</v>
      </c>
      <c r="B123" t="s">
        <v>55</v>
      </c>
      <c r="C123" t="s">
        <v>393</v>
      </c>
      <c r="D123">
        <v>22110406102</v>
      </c>
      <c r="E123" t="s">
        <v>394</v>
      </c>
      <c r="F123" t="s">
        <v>56</v>
      </c>
      <c r="G123" t="s">
        <v>57</v>
      </c>
      <c r="H123">
        <v>7</v>
      </c>
      <c r="I123" t="s">
        <v>74</v>
      </c>
      <c r="J123" t="s">
        <v>59</v>
      </c>
      <c r="L123" t="s">
        <v>71</v>
      </c>
      <c r="M123" t="s">
        <v>64</v>
      </c>
      <c r="N123" t="s">
        <v>1812</v>
      </c>
      <c r="O123" t="s">
        <v>64</v>
      </c>
      <c r="P123">
        <v>0</v>
      </c>
      <c r="R123">
        <v>1</v>
      </c>
    </row>
    <row r="124" spans="1:19" hidden="1" x14ac:dyDescent="0.3">
      <c r="A124" t="s">
        <v>55</v>
      </c>
      <c r="B124" t="s">
        <v>55</v>
      </c>
      <c r="C124" t="s">
        <v>393</v>
      </c>
      <c r="D124">
        <v>22110406102</v>
      </c>
      <c r="E124" t="s">
        <v>394</v>
      </c>
      <c r="F124" t="s">
        <v>56</v>
      </c>
      <c r="G124" t="s">
        <v>57</v>
      </c>
      <c r="H124">
        <v>8</v>
      </c>
      <c r="I124" t="s">
        <v>94</v>
      </c>
      <c r="J124" t="s">
        <v>59</v>
      </c>
      <c r="L124" t="s">
        <v>71</v>
      </c>
      <c r="M124" t="s">
        <v>64</v>
      </c>
      <c r="N124" t="s">
        <v>1812</v>
      </c>
      <c r="O124" t="s">
        <v>1812</v>
      </c>
    </row>
    <row r="125" spans="1:19" hidden="1" x14ac:dyDescent="0.3">
      <c r="A125" t="s">
        <v>55</v>
      </c>
      <c r="B125" t="s">
        <v>55</v>
      </c>
      <c r="C125" t="s">
        <v>393</v>
      </c>
      <c r="D125">
        <v>22110406102</v>
      </c>
      <c r="E125" t="s">
        <v>394</v>
      </c>
      <c r="F125" t="s">
        <v>56</v>
      </c>
      <c r="G125" t="s">
        <v>57</v>
      </c>
      <c r="H125">
        <v>9</v>
      </c>
      <c r="I125" t="s">
        <v>94</v>
      </c>
      <c r="J125" t="s">
        <v>59</v>
      </c>
      <c r="L125" t="s">
        <v>71</v>
      </c>
      <c r="M125" t="s">
        <v>64</v>
      </c>
      <c r="N125" t="s">
        <v>1812</v>
      </c>
      <c r="O125" t="s">
        <v>64</v>
      </c>
    </row>
    <row r="126" spans="1:19" hidden="1" x14ac:dyDescent="0.3">
      <c r="A126" t="s">
        <v>55</v>
      </c>
      <c r="B126" t="s">
        <v>55</v>
      </c>
      <c r="C126" t="s">
        <v>393</v>
      </c>
      <c r="D126">
        <v>22110406102</v>
      </c>
      <c r="E126" t="s">
        <v>394</v>
      </c>
      <c r="F126" t="s">
        <v>56</v>
      </c>
      <c r="G126" t="s">
        <v>57</v>
      </c>
      <c r="H126">
        <v>10</v>
      </c>
      <c r="I126" t="s">
        <v>74</v>
      </c>
      <c r="J126" t="s">
        <v>59</v>
      </c>
      <c r="L126" t="s">
        <v>71</v>
      </c>
      <c r="M126" t="s">
        <v>64</v>
      </c>
      <c r="N126" t="s">
        <v>64</v>
      </c>
      <c r="O126" t="s">
        <v>64</v>
      </c>
      <c r="P126">
        <v>1</v>
      </c>
      <c r="Q126">
        <v>1</v>
      </c>
      <c r="R126">
        <v>1</v>
      </c>
      <c r="S126">
        <v>0</v>
      </c>
    </row>
    <row r="127" spans="1:19" hidden="1" x14ac:dyDescent="0.3">
      <c r="A127" t="s">
        <v>55</v>
      </c>
      <c r="B127" t="s">
        <v>55</v>
      </c>
      <c r="C127" t="s">
        <v>393</v>
      </c>
      <c r="D127">
        <v>22110406102</v>
      </c>
      <c r="E127" t="s">
        <v>394</v>
      </c>
      <c r="F127" t="s">
        <v>56</v>
      </c>
      <c r="G127" t="s">
        <v>57</v>
      </c>
      <c r="H127">
        <v>11</v>
      </c>
      <c r="I127" t="s">
        <v>74</v>
      </c>
      <c r="J127" t="s">
        <v>59</v>
      </c>
      <c r="L127" t="s">
        <v>71</v>
      </c>
      <c r="M127" t="s">
        <v>64</v>
      </c>
      <c r="N127" t="s">
        <v>64</v>
      </c>
      <c r="O127" t="s">
        <v>64</v>
      </c>
      <c r="P127">
        <v>1</v>
      </c>
    </row>
    <row r="128" spans="1:19" hidden="1" x14ac:dyDescent="0.3">
      <c r="A128" t="s">
        <v>55</v>
      </c>
      <c r="B128" t="s">
        <v>55</v>
      </c>
      <c r="C128" t="s">
        <v>393</v>
      </c>
      <c r="D128">
        <v>22110406102</v>
      </c>
      <c r="E128" t="s">
        <v>394</v>
      </c>
      <c r="F128" t="s">
        <v>56</v>
      </c>
      <c r="G128" t="s">
        <v>57</v>
      </c>
      <c r="H128">
        <v>12</v>
      </c>
      <c r="J128" t="s">
        <v>93</v>
      </c>
    </row>
    <row r="129" spans="1:19" hidden="1" x14ac:dyDescent="0.3">
      <c r="A129" t="s">
        <v>55</v>
      </c>
      <c r="B129" t="s">
        <v>55</v>
      </c>
      <c r="C129" t="s">
        <v>393</v>
      </c>
      <c r="D129">
        <v>22110406102</v>
      </c>
      <c r="E129" t="s">
        <v>394</v>
      </c>
      <c r="F129" t="s">
        <v>56</v>
      </c>
      <c r="G129" t="s">
        <v>57</v>
      </c>
      <c r="H129">
        <v>13</v>
      </c>
      <c r="I129" t="s">
        <v>94</v>
      </c>
      <c r="J129" t="s">
        <v>59</v>
      </c>
      <c r="L129" t="s">
        <v>62</v>
      </c>
      <c r="M129" t="s">
        <v>64</v>
      </c>
      <c r="N129" t="s">
        <v>64</v>
      </c>
      <c r="O129" t="s">
        <v>64</v>
      </c>
    </row>
    <row r="130" spans="1:19" hidden="1" x14ac:dyDescent="0.3">
      <c r="A130" t="s">
        <v>55</v>
      </c>
      <c r="B130" t="s">
        <v>55</v>
      </c>
      <c r="C130" t="s">
        <v>393</v>
      </c>
      <c r="D130">
        <v>22110406102</v>
      </c>
      <c r="E130" t="s">
        <v>394</v>
      </c>
      <c r="F130" t="s">
        <v>56</v>
      </c>
      <c r="G130" t="s">
        <v>57</v>
      </c>
      <c r="H130">
        <v>14</v>
      </c>
      <c r="I130" t="s">
        <v>94</v>
      </c>
      <c r="J130" t="s">
        <v>59</v>
      </c>
      <c r="L130" t="s">
        <v>62</v>
      </c>
      <c r="M130" t="s">
        <v>64</v>
      </c>
      <c r="N130" t="s">
        <v>1812</v>
      </c>
      <c r="O130" t="s">
        <v>1812</v>
      </c>
    </row>
    <row r="131" spans="1:19" hidden="1" x14ac:dyDescent="0.3">
      <c r="A131" t="s">
        <v>55</v>
      </c>
      <c r="B131" t="s">
        <v>55</v>
      </c>
      <c r="C131" t="s">
        <v>393</v>
      </c>
      <c r="D131">
        <v>22110406109</v>
      </c>
      <c r="E131" t="s">
        <v>415</v>
      </c>
      <c r="F131" t="s">
        <v>56</v>
      </c>
      <c r="G131" t="s">
        <v>57</v>
      </c>
      <c r="H131">
        <v>1</v>
      </c>
      <c r="I131" t="s">
        <v>58</v>
      </c>
      <c r="J131" t="s">
        <v>73</v>
      </c>
      <c r="K131" t="s">
        <v>416</v>
      </c>
      <c r="L131" t="s">
        <v>71</v>
      </c>
      <c r="M131" t="s">
        <v>64</v>
      </c>
      <c r="N131" t="s">
        <v>1812</v>
      </c>
      <c r="O131" t="s">
        <v>1812</v>
      </c>
      <c r="Q131">
        <v>1</v>
      </c>
      <c r="R131">
        <v>1</v>
      </c>
      <c r="S131">
        <v>0</v>
      </c>
    </row>
    <row r="132" spans="1:19" hidden="1" x14ac:dyDescent="0.3">
      <c r="A132" t="s">
        <v>55</v>
      </c>
      <c r="B132" t="s">
        <v>55</v>
      </c>
      <c r="C132" t="s">
        <v>393</v>
      </c>
      <c r="D132">
        <v>22110406109</v>
      </c>
      <c r="E132" t="s">
        <v>415</v>
      </c>
      <c r="F132" t="s">
        <v>56</v>
      </c>
      <c r="G132" t="s">
        <v>57</v>
      </c>
      <c r="H132">
        <v>2</v>
      </c>
      <c r="J132" t="s">
        <v>93</v>
      </c>
      <c r="K132" t="s">
        <v>1523</v>
      </c>
      <c r="M132" t="s">
        <v>64</v>
      </c>
      <c r="N132" t="s">
        <v>1812</v>
      </c>
      <c r="O132" t="s">
        <v>1812</v>
      </c>
    </row>
    <row r="133" spans="1:19" hidden="1" x14ac:dyDescent="0.3">
      <c r="A133" t="s">
        <v>55</v>
      </c>
      <c r="B133" t="s">
        <v>55</v>
      </c>
      <c r="C133" t="s">
        <v>393</v>
      </c>
      <c r="D133">
        <v>22110406109</v>
      </c>
      <c r="E133" t="s">
        <v>415</v>
      </c>
      <c r="F133" t="s">
        <v>56</v>
      </c>
      <c r="G133" t="s">
        <v>57</v>
      </c>
      <c r="H133">
        <v>3</v>
      </c>
      <c r="I133" t="s">
        <v>94</v>
      </c>
      <c r="J133" t="s">
        <v>59</v>
      </c>
      <c r="K133" t="s">
        <v>424</v>
      </c>
      <c r="L133" t="s">
        <v>71</v>
      </c>
      <c r="M133" t="s">
        <v>64</v>
      </c>
      <c r="N133" t="s">
        <v>1812</v>
      </c>
      <c r="O133" t="s">
        <v>1812</v>
      </c>
      <c r="R133">
        <v>1</v>
      </c>
    </row>
    <row r="134" spans="1:19" hidden="1" x14ac:dyDescent="0.3">
      <c r="A134" t="s">
        <v>55</v>
      </c>
      <c r="B134" t="s">
        <v>55</v>
      </c>
      <c r="C134" t="s">
        <v>393</v>
      </c>
      <c r="D134">
        <v>22110406109</v>
      </c>
      <c r="E134" t="s">
        <v>415</v>
      </c>
      <c r="F134" t="s">
        <v>56</v>
      </c>
      <c r="G134" t="s">
        <v>57</v>
      </c>
      <c r="H134">
        <v>4</v>
      </c>
      <c r="I134" t="s">
        <v>58</v>
      </c>
      <c r="J134" t="s">
        <v>59</v>
      </c>
      <c r="K134" t="s">
        <v>428</v>
      </c>
      <c r="L134" t="s">
        <v>71</v>
      </c>
      <c r="M134" t="s">
        <v>64</v>
      </c>
      <c r="N134" t="s">
        <v>1812</v>
      </c>
      <c r="O134" t="s">
        <v>64</v>
      </c>
      <c r="P134">
        <v>1</v>
      </c>
      <c r="R134">
        <v>1</v>
      </c>
    </row>
    <row r="135" spans="1:19" hidden="1" x14ac:dyDescent="0.3">
      <c r="A135" t="s">
        <v>55</v>
      </c>
      <c r="B135" t="s">
        <v>55</v>
      </c>
      <c r="C135" t="s">
        <v>393</v>
      </c>
      <c r="D135">
        <v>22110406112</v>
      </c>
      <c r="E135" t="s">
        <v>434</v>
      </c>
      <c r="F135" t="s">
        <v>56</v>
      </c>
      <c r="G135" t="s">
        <v>57</v>
      </c>
      <c r="H135">
        <v>1</v>
      </c>
      <c r="I135" t="s">
        <v>74</v>
      </c>
      <c r="J135" t="s">
        <v>59</v>
      </c>
      <c r="K135" t="s">
        <v>435</v>
      </c>
      <c r="L135" t="s">
        <v>71</v>
      </c>
      <c r="M135" t="s">
        <v>64</v>
      </c>
      <c r="N135" t="s">
        <v>64</v>
      </c>
      <c r="O135" t="s">
        <v>1812</v>
      </c>
      <c r="P135">
        <v>1</v>
      </c>
      <c r="R135">
        <v>1</v>
      </c>
    </row>
    <row r="136" spans="1:19" hidden="1" x14ac:dyDescent="0.3">
      <c r="A136" t="s">
        <v>55</v>
      </c>
      <c r="B136" t="s">
        <v>55</v>
      </c>
      <c r="C136" t="s">
        <v>393</v>
      </c>
      <c r="D136">
        <v>22110406112</v>
      </c>
      <c r="E136" t="s">
        <v>434</v>
      </c>
      <c r="F136" t="s">
        <v>56</v>
      </c>
      <c r="G136" t="s">
        <v>57</v>
      </c>
      <c r="H136">
        <v>2</v>
      </c>
      <c r="I136" t="s">
        <v>72</v>
      </c>
      <c r="J136" t="s">
        <v>59</v>
      </c>
      <c r="K136" t="s">
        <v>440</v>
      </c>
      <c r="L136" t="s">
        <v>62</v>
      </c>
      <c r="M136" t="s">
        <v>64</v>
      </c>
      <c r="N136" t="s">
        <v>1812</v>
      </c>
      <c r="O136" t="s">
        <v>64</v>
      </c>
    </row>
    <row r="137" spans="1:19" hidden="1" x14ac:dyDescent="0.3">
      <c r="A137" t="s">
        <v>55</v>
      </c>
      <c r="B137" t="s">
        <v>55</v>
      </c>
      <c r="C137" t="s">
        <v>393</v>
      </c>
      <c r="D137">
        <v>22110406112</v>
      </c>
      <c r="E137" t="s">
        <v>434</v>
      </c>
      <c r="F137" t="s">
        <v>56</v>
      </c>
      <c r="G137" t="s">
        <v>57</v>
      </c>
      <c r="H137">
        <v>3</v>
      </c>
      <c r="I137" t="s">
        <v>94</v>
      </c>
      <c r="J137" t="s">
        <v>59</v>
      </c>
      <c r="K137" t="s">
        <v>442</v>
      </c>
      <c r="L137" t="s">
        <v>71</v>
      </c>
      <c r="M137" t="s">
        <v>64</v>
      </c>
      <c r="N137" t="s">
        <v>64</v>
      </c>
      <c r="O137" t="s">
        <v>1812</v>
      </c>
    </row>
    <row r="138" spans="1:19" hidden="1" x14ac:dyDescent="0.3">
      <c r="A138" t="s">
        <v>55</v>
      </c>
      <c r="B138" t="s">
        <v>55</v>
      </c>
      <c r="C138" t="s">
        <v>393</v>
      </c>
      <c r="D138">
        <v>22110406122</v>
      </c>
      <c r="E138" t="s">
        <v>445</v>
      </c>
      <c r="F138" t="s">
        <v>98</v>
      </c>
      <c r="G138" t="s">
        <v>57</v>
      </c>
      <c r="H138">
        <v>1</v>
      </c>
      <c r="I138" t="s">
        <v>74</v>
      </c>
      <c r="J138" t="s">
        <v>59</v>
      </c>
      <c r="L138" t="s">
        <v>62</v>
      </c>
      <c r="M138" t="s">
        <v>64</v>
      </c>
      <c r="N138" t="s">
        <v>64</v>
      </c>
      <c r="O138" t="s">
        <v>64</v>
      </c>
      <c r="R138">
        <v>1</v>
      </c>
    </row>
    <row r="139" spans="1:19" hidden="1" x14ac:dyDescent="0.3">
      <c r="A139" t="s">
        <v>55</v>
      </c>
      <c r="B139" t="s">
        <v>55</v>
      </c>
      <c r="C139" t="s">
        <v>393</v>
      </c>
      <c r="D139">
        <v>22110406122</v>
      </c>
      <c r="E139" t="s">
        <v>445</v>
      </c>
      <c r="F139" t="s">
        <v>98</v>
      </c>
      <c r="G139" t="s">
        <v>57</v>
      </c>
      <c r="H139">
        <v>2</v>
      </c>
      <c r="I139" t="s">
        <v>96</v>
      </c>
      <c r="J139" t="s">
        <v>59</v>
      </c>
      <c r="L139" t="s">
        <v>71</v>
      </c>
      <c r="M139" t="s">
        <v>64</v>
      </c>
      <c r="N139" t="s">
        <v>1812</v>
      </c>
      <c r="O139" t="s">
        <v>1812</v>
      </c>
    </row>
    <row r="140" spans="1:19" hidden="1" x14ac:dyDescent="0.3">
      <c r="A140" t="s">
        <v>55</v>
      </c>
      <c r="B140" t="s">
        <v>55</v>
      </c>
      <c r="C140" t="s">
        <v>393</v>
      </c>
      <c r="D140">
        <v>22110406122</v>
      </c>
      <c r="E140" t="s">
        <v>445</v>
      </c>
      <c r="F140" t="s">
        <v>98</v>
      </c>
      <c r="G140" t="s">
        <v>57</v>
      </c>
      <c r="H140">
        <v>3</v>
      </c>
      <c r="I140" t="s">
        <v>58</v>
      </c>
      <c r="J140" t="s">
        <v>59</v>
      </c>
      <c r="K140" t="s">
        <v>454</v>
      </c>
      <c r="L140" t="s">
        <v>62</v>
      </c>
      <c r="M140" t="s">
        <v>64</v>
      </c>
      <c r="N140" t="s">
        <v>64</v>
      </c>
      <c r="O140" t="s">
        <v>64</v>
      </c>
      <c r="P140">
        <v>1</v>
      </c>
      <c r="Q140">
        <v>0</v>
      </c>
    </row>
    <row r="141" spans="1:19" hidden="1" x14ac:dyDescent="0.3">
      <c r="A141" t="s">
        <v>55</v>
      </c>
      <c r="B141" t="s">
        <v>55</v>
      </c>
      <c r="C141" t="s">
        <v>393</v>
      </c>
      <c r="D141">
        <v>22110406122</v>
      </c>
      <c r="E141" t="s">
        <v>445</v>
      </c>
      <c r="F141" t="s">
        <v>98</v>
      </c>
      <c r="G141" t="s">
        <v>57</v>
      </c>
      <c r="H141">
        <v>4</v>
      </c>
      <c r="I141" t="s">
        <v>94</v>
      </c>
      <c r="J141" t="s">
        <v>59</v>
      </c>
      <c r="L141" t="s">
        <v>71</v>
      </c>
      <c r="M141" t="s">
        <v>64</v>
      </c>
      <c r="N141" t="s">
        <v>1812</v>
      </c>
      <c r="O141" t="s">
        <v>1812</v>
      </c>
    </row>
    <row r="142" spans="1:19" hidden="1" x14ac:dyDescent="0.3">
      <c r="A142" t="s">
        <v>55</v>
      </c>
      <c r="B142" t="s">
        <v>55</v>
      </c>
      <c r="C142" t="s">
        <v>393</v>
      </c>
      <c r="D142">
        <v>22110406122</v>
      </c>
      <c r="E142" t="s">
        <v>445</v>
      </c>
      <c r="F142" t="s">
        <v>98</v>
      </c>
      <c r="G142" t="s">
        <v>57</v>
      </c>
      <c r="H142">
        <v>5</v>
      </c>
      <c r="I142" t="s">
        <v>72</v>
      </c>
      <c r="J142" t="s">
        <v>93</v>
      </c>
      <c r="K142" t="s">
        <v>1524</v>
      </c>
      <c r="M142" t="s">
        <v>64</v>
      </c>
      <c r="N142" t="s">
        <v>1812</v>
      </c>
      <c r="O142" t="s">
        <v>1812</v>
      </c>
    </row>
    <row r="143" spans="1:19" hidden="1" x14ac:dyDescent="0.3">
      <c r="A143" t="s">
        <v>55</v>
      </c>
      <c r="B143" t="s">
        <v>55</v>
      </c>
      <c r="C143" t="s">
        <v>393</v>
      </c>
      <c r="D143">
        <v>22110406122</v>
      </c>
      <c r="E143" t="s">
        <v>445</v>
      </c>
      <c r="F143" t="s">
        <v>98</v>
      </c>
      <c r="G143" t="s">
        <v>57</v>
      </c>
      <c r="H143">
        <v>6</v>
      </c>
      <c r="J143" t="s">
        <v>93</v>
      </c>
      <c r="K143" t="s">
        <v>1525</v>
      </c>
      <c r="M143" t="s">
        <v>64</v>
      </c>
      <c r="N143" t="s">
        <v>1812</v>
      </c>
      <c r="O143" t="s">
        <v>1812</v>
      </c>
    </row>
    <row r="144" spans="1:19" hidden="1" x14ac:dyDescent="0.3">
      <c r="A144" t="s">
        <v>55</v>
      </c>
      <c r="B144" t="s">
        <v>55</v>
      </c>
      <c r="C144" t="s">
        <v>393</v>
      </c>
      <c r="D144">
        <v>22110406122</v>
      </c>
      <c r="E144" t="s">
        <v>445</v>
      </c>
      <c r="F144" t="s">
        <v>98</v>
      </c>
      <c r="G144" t="s">
        <v>57</v>
      </c>
      <c r="H144">
        <v>7</v>
      </c>
      <c r="I144" t="s">
        <v>94</v>
      </c>
      <c r="J144" t="s">
        <v>59</v>
      </c>
      <c r="L144" t="s">
        <v>71</v>
      </c>
      <c r="M144" t="s">
        <v>64</v>
      </c>
      <c r="N144" t="s">
        <v>1812</v>
      </c>
      <c r="O144" t="s">
        <v>1812</v>
      </c>
    </row>
    <row r="145" spans="1:19" hidden="1" x14ac:dyDescent="0.3">
      <c r="A145" t="s">
        <v>55</v>
      </c>
      <c r="B145" t="s">
        <v>55</v>
      </c>
      <c r="C145" t="s">
        <v>157</v>
      </c>
      <c r="D145">
        <v>22110406202</v>
      </c>
      <c r="E145" t="s">
        <v>1429</v>
      </c>
      <c r="F145" t="s">
        <v>56</v>
      </c>
      <c r="G145" t="s">
        <v>57</v>
      </c>
      <c r="H145">
        <v>1</v>
      </c>
      <c r="I145" t="s">
        <v>58</v>
      </c>
      <c r="J145" t="s">
        <v>59</v>
      </c>
      <c r="K145" t="s">
        <v>1430</v>
      </c>
      <c r="L145" t="s">
        <v>62</v>
      </c>
      <c r="M145" t="s">
        <v>64</v>
      </c>
      <c r="N145" t="s">
        <v>64</v>
      </c>
      <c r="O145" t="s">
        <v>64</v>
      </c>
      <c r="P145">
        <v>1</v>
      </c>
      <c r="Q145">
        <v>1</v>
      </c>
      <c r="R145">
        <v>1</v>
      </c>
    </row>
    <row r="146" spans="1:19" hidden="1" x14ac:dyDescent="0.3">
      <c r="A146" t="s">
        <v>55</v>
      </c>
      <c r="B146" t="s">
        <v>55</v>
      </c>
      <c r="C146" t="s">
        <v>157</v>
      </c>
      <c r="D146">
        <v>22110406202</v>
      </c>
      <c r="E146" t="s">
        <v>1429</v>
      </c>
      <c r="F146" t="s">
        <v>56</v>
      </c>
      <c r="G146" t="s">
        <v>57</v>
      </c>
      <c r="H146">
        <v>2</v>
      </c>
      <c r="J146" t="s">
        <v>59</v>
      </c>
      <c r="M146" t="s">
        <v>64</v>
      </c>
      <c r="N146" t="s">
        <v>64</v>
      </c>
      <c r="O146" t="s">
        <v>64</v>
      </c>
      <c r="P146">
        <v>1</v>
      </c>
      <c r="R146">
        <v>1</v>
      </c>
    </row>
    <row r="147" spans="1:19" hidden="1" x14ac:dyDescent="0.3">
      <c r="A147" t="s">
        <v>55</v>
      </c>
      <c r="B147" t="s">
        <v>55</v>
      </c>
      <c r="C147" t="s">
        <v>157</v>
      </c>
      <c r="D147">
        <v>22110406202</v>
      </c>
      <c r="E147" t="s">
        <v>1429</v>
      </c>
      <c r="F147" t="s">
        <v>56</v>
      </c>
      <c r="G147" t="s">
        <v>57</v>
      </c>
      <c r="H147">
        <v>3</v>
      </c>
      <c r="I147" t="s">
        <v>94</v>
      </c>
      <c r="J147" t="s">
        <v>73</v>
      </c>
      <c r="M147" t="s">
        <v>64</v>
      </c>
      <c r="N147" t="s">
        <v>1812</v>
      </c>
      <c r="O147" t="s">
        <v>1812</v>
      </c>
    </row>
    <row r="148" spans="1:19" hidden="1" x14ac:dyDescent="0.3">
      <c r="A148" t="s">
        <v>55</v>
      </c>
      <c r="B148" t="s">
        <v>55</v>
      </c>
      <c r="C148" t="s">
        <v>157</v>
      </c>
      <c r="D148">
        <v>22110406202</v>
      </c>
      <c r="E148" t="s">
        <v>1429</v>
      </c>
      <c r="F148" t="s">
        <v>56</v>
      </c>
      <c r="G148" t="s">
        <v>57</v>
      </c>
      <c r="H148">
        <v>4</v>
      </c>
      <c r="I148" t="s">
        <v>94</v>
      </c>
      <c r="J148" t="s">
        <v>59</v>
      </c>
      <c r="L148" t="s">
        <v>62</v>
      </c>
      <c r="M148" t="s">
        <v>64</v>
      </c>
      <c r="N148" t="s">
        <v>1812</v>
      </c>
      <c r="O148" t="s">
        <v>1812</v>
      </c>
    </row>
    <row r="149" spans="1:19" hidden="1" x14ac:dyDescent="0.3">
      <c r="A149" t="s">
        <v>55</v>
      </c>
      <c r="B149" t="s">
        <v>55</v>
      </c>
      <c r="C149" t="s">
        <v>157</v>
      </c>
      <c r="D149">
        <v>22110406215</v>
      </c>
      <c r="E149" t="s">
        <v>1433</v>
      </c>
      <c r="F149" t="s">
        <v>98</v>
      </c>
      <c r="G149" t="s">
        <v>57</v>
      </c>
      <c r="H149">
        <v>1</v>
      </c>
      <c r="I149" t="s">
        <v>74</v>
      </c>
      <c r="J149" t="s">
        <v>59</v>
      </c>
      <c r="K149" t="s">
        <v>1434</v>
      </c>
      <c r="L149" t="s">
        <v>62</v>
      </c>
      <c r="M149" t="s">
        <v>64</v>
      </c>
      <c r="N149" t="s">
        <v>64</v>
      </c>
      <c r="O149" t="s">
        <v>64</v>
      </c>
      <c r="P149">
        <v>1</v>
      </c>
      <c r="Q149">
        <v>1</v>
      </c>
      <c r="R149">
        <v>1</v>
      </c>
    </row>
    <row r="150" spans="1:19" hidden="1" x14ac:dyDescent="0.3">
      <c r="A150" t="s">
        <v>55</v>
      </c>
      <c r="B150" t="s">
        <v>55</v>
      </c>
      <c r="C150" t="s">
        <v>157</v>
      </c>
      <c r="D150">
        <v>22110406215</v>
      </c>
      <c r="E150" t="s">
        <v>1433</v>
      </c>
      <c r="F150" t="s">
        <v>98</v>
      </c>
      <c r="G150" t="s">
        <v>57</v>
      </c>
      <c r="H150">
        <v>2</v>
      </c>
      <c r="I150" t="s">
        <v>74</v>
      </c>
      <c r="J150" t="s">
        <v>59</v>
      </c>
      <c r="L150" t="s">
        <v>71</v>
      </c>
      <c r="M150" t="s">
        <v>64</v>
      </c>
      <c r="N150" t="s">
        <v>64</v>
      </c>
      <c r="O150" t="s">
        <v>64</v>
      </c>
      <c r="P150">
        <v>1</v>
      </c>
      <c r="R150">
        <v>1</v>
      </c>
      <c r="S150">
        <v>0</v>
      </c>
    </row>
    <row r="151" spans="1:19" hidden="1" x14ac:dyDescent="0.3">
      <c r="A151" t="s">
        <v>55</v>
      </c>
      <c r="B151" t="s">
        <v>55</v>
      </c>
      <c r="C151" t="s">
        <v>157</v>
      </c>
      <c r="D151">
        <v>22110406215</v>
      </c>
      <c r="E151" t="s">
        <v>1433</v>
      </c>
      <c r="F151" t="s">
        <v>98</v>
      </c>
      <c r="G151" t="s">
        <v>57</v>
      </c>
      <c r="H151">
        <v>3</v>
      </c>
      <c r="I151" t="s">
        <v>94</v>
      </c>
      <c r="J151" t="s">
        <v>73</v>
      </c>
      <c r="L151" t="s">
        <v>71</v>
      </c>
      <c r="M151" t="s">
        <v>64</v>
      </c>
      <c r="N151" t="s">
        <v>1812</v>
      </c>
      <c r="O151" t="s">
        <v>1812</v>
      </c>
      <c r="R151">
        <v>1</v>
      </c>
    </row>
    <row r="152" spans="1:19" hidden="1" x14ac:dyDescent="0.3">
      <c r="A152" t="s">
        <v>55</v>
      </c>
      <c r="B152" t="s">
        <v>55</v>
      </c>
      <c r="C152" t="s">
        <v>157</v>
      </c>
      <c r="D152">
        <v>22110406215</v>
      </c>
      <c r="E152" t="s">
        <v>1433</v>
      </c>
      <c r="F152" t="s">
        <v>98</v>
      </c>
      <c r="G152" t="s">
        <v>57</v>
      </c>
      <c r="H152">
        <v>4</v>
      </c>
      <c r="I152" t="s">
        <v>58</v>
      </c>
      <c r="J152" t="s">
        <v>59</v>
      </c>
      <c r="L152" t="s">
        <v>62</v>
      </c>
      <c r="M152" t="s">
        <v>64</v>
      </c>
      <c r="N152" t="s">
        <v>64</v>
      </c>
      <c r="O152" t="s">
        <v>64</v>
      </c>
    </row>
    <row r="153" spans="1:19" hidden="1" x14ac:dyDescent="0.3">
      <c r="A153" t="s">
        <v>55</v>
      </c>
      <c r="B153" t="s">
        <v>55</v>
      </c>
      <c r="C153" t="s">
        <v>157</v>
      </c>
      <c r="D153">
        <v>22110406215</v>
      </c>
      <c r="E153" t="s">
        <v>1433</v>
      </c>
      <c r="F153" t="s">
        <v>98</v>
      </c>
      <c r="G153" t="s">
        <v>57</v>
      </c>
      <c r="H153">
        <v>5</v>
      </c>
      <c r="I153" t="s">
        <v>94</v>
      </c>
      <c r="J153" t="s">
        <v>59</v>
      </c>
      <c r="L153" t="s">
        <v>62</v>
      </c>
      <c r="M153" t="s">
        <v>64</v>
      </c>
      <c r="N153" t="s">
        <v>1812</v>
      </c>
      <c r="O153" t="s">
        <v>1812</v>
      </c>
    </row>
    <row r="154" spans="1:19" hidden="1" x14ac:dyDescent="0.3">
      <c r="A154" t="s">
        <v>55</v>
      </c>
      <c r="B154" t="s">
        <v>55</v>
      </c>
      <c r="C154" t="s">
        <v>1436</v>
      </c>
      <c r="D154">
        <v>22110406901</v>
      </c>
      <c r="E154" t="s">
        <v>1437</v>
      </c>
      <c r="F154" t="s">
        <v>56</v>
      </c>
      <c r="G154" t="s">
        <v>57</v>
      </c>
      <c r="H154">
        <v>1</v>
      </c>
      <c r="I154" t="s">
        <v>74</v>
      </c>
      <c r="J154" t="s">
        <v>59</v>
      </c>
      <c r="L154" t="s">
        <v>62</v>
      </c>
      <c r="M154" t="s">
        <v>64</v>
      </c>
      <c r="N154" t="s">
        <v>64</v>
      </c>
      <c r="O154" t="s">
        <v>1812</v>
      </c>
    </row>
    <row r="155" spans="1:19" hidden="1" x14ac:dyDescent="0.3">
      <c r="A155" t="s">
        <v>55</v>
      </c>
      <c r="B155" t="s">
        <v>55</v>
      </c>
      <c r="C155" t="s">
        <v>1436</v>
      </c>
      <c r="D155">
        <v>22110406901</v>
      </c>
      <c r="E155" t="s">
        <v>1437</v>
      </c>
      <c r="F155" t="s">
        <v>56</v>
      </c>
      <c r="G155" t="s">
        <v>57</v>
      </c>
      <c r="H155">
        <v>2</v>
      </c>
      <c r="I155" t="s">
        <v>58</v>
      </c>
      <c r="J155" t="s">
        <v>59</v>
      </c>
      <c r="L155" t="s">
        <v>62</v>
      </c>
      <c r="M155" t="s">
        <v>64</v>
      </c>
      <c r="N155" t="s">
        <v>1812</v>
      </c>
      <c r="O155" t="s">
        <v>64</v>
      </c>
      <c r="R155">
        <v>0</v>
      </c>
    </row>
    <row r="156" spans="1:19" hidden="1" x14ac:dyDescent="0.3">
      <c r="A156" t="s">
        <v>55</v>
      </c>
      <c r="B156" t="s">
        <v>55</v>
      </c>
      <c r="C156" t="s">
        <v>1436</v>
      </c>
      <c r="D156">
        <v>22110406901</v>
      </c>
      <c r="E156" t="s">
        <v>1437</v>
      </c>
      <c r="F156" t="s">
        <v>56</v>
      </c>
      <c r="G156" t="s">
        <v>57</v>
      </c>
      <c r="H156">
        <v>3</v>
      </c>
      <c r="I156" t="s">
        <v>94</v>
      </c>
      <c r="J156" t="s">
        <v>59</v>
      </c>
      <c r="L156" t="s">
        <v>62</v>
      </c>
      <c r="M156" t="s">
        <v>64</v>
      </c>
      <c r="N156" t="s">
        <v>1812</v>
      </c>
      <c r="O156" t="s">
        <v>1812</v>
      </c>
    </row>
    <row r="157" spans="1:19" hidden="1" x14ac:dyDescent="0.3">
      <c r="A157" t="s">
        <v>55</v>
      </c>
      <c r="B157" t="s">
        <v>55</v>
      </c>
      <c r="C157" t="s">
        <v>1436</v>
      </c>
      <c r="D157">
        <v>22110406901</v>
      </c>
      <c r="E157" t="s">
        <v>1437</v>
      </c>
      <c r="F157" t="s">
        <v>56</v>
      </c>
      <c r="G157" t="s">
        <v>57</v>
      </c>
      <c r="H157">
        <v>4</v>
      </c>
      <c r="I157" t="s">
        <v>58</v>
      </c>
      <c r="J157" t="s">
        <v>59</v>
      </c>
      <c r="L157" t="s">
        <v>62</v>
      </c>
      <c r="M157" t="s">
        <v>64</v>
      </c>
      <c r="N157" t="s">
        <v>64</v>
      </c>
      <c r="O157" t="s">
        <v>64</v>
      </c>
      <c r="P157">
        <v>1</v>
      </c>
      <c r="R157">
        <v>1</v>
      </c>
    </row>
    <row r="158" spans="1:19" hidden="1" x14ac:dyDescent="0.3">
      <c r="A158" t="s">
        <v>55</v>
      </c>
      <c r="B158" t="s">
        <v>80</v>
      </c>
      <c r="C158" t="s">
        <v>460</v>
      </c>
      <c r="D158">
        <v>22110407001</v>
      </c>
      <c r="E158" t="s">
        <v>461</v>
      </c>
      <c r="F158" t="s">
        <v>56</v>
      </c>
      <c r="G158" t="s">
        <v>57</v>
      </c>
      <c r="H158">
        <v>1</v>
      </c>
      <c r="I158" t="s">
        <v>74</v>
      </c>
      <c r="J158" t="s">
        <v>59</v>
      </c>
      <c r="K158" t="s">
        <v>462</v>
      </c>
      <c r="M158" t="s">
        <v>1812</v>
      </c>
      <c r="N158" t="s">
        <v>1812</v>
      </c>
      <c r="O158" t="s">
        <v>64</v>
      </c>
      <c r="P158">
        <v>1</v>
      </c>
      <c r="R158">
        <v>1</v>
      </c>
    </row>
    <row r="159" spans="1:19" hidden="1" x14ac:dyDescent="0.3">
      <c r="A159" t="s">
        <v>55</v>
      </c>
      <c r="B159" t="s">
        <v>80</v>
      </c>
      <c r="C159" t="s">
        <v>460</v>
      </c>
      <c r="D159">
        <v>22110407001</v>
      </c>
      <c r="E159" t="s">
        <v>461</v>
      </c>
      <c r="F159" t="s">
        <v>56</v>
      </c>
      <c r="G159" t="s">
        <v>57</v>
      </c>
      <c r="H159">
        <v>2</v>
      </c>
      <c r="I159" t="s">
        <v>94</v>
      </c>
      <c r="J159" t="s">
        <v>59</v>
      </c>
      <c r="K159" t="s">
        <v>465</v>
      </c>
      <c r="M159" t="s">
        <v>1812</v>
      </c>
      <c r="N159" t="s">
        <v>1812</v>
      </c>
      <c r="O159" t="s">
        <v>1812</v>
      </c>
    </row>
    <row r="160" spans="1:19" hidden="1" x14ac:dyDescent="0.3">
      <c r="A160" t="s">
        <v>55</v>
      </c>
      <c r="B160" t="s">
        <v>80</v>
      </c>
      <c r="C160" t="s">
        <v>460</v>
      </c>
      <c r="D160">
        <v>22110407001</v>
      </c>
      <c r="E160" t="s">
        <v>461</v>
      </c>
      <c r="F160" t="s">
        <v>56</v>
      </c>
      <c r="G160" t="s">
        <v>57</v>
      </c>
      <c r="H160">
        <v>3</v>
      </c>
      <c r="I160" t="s">
        <v>96</v>
      </c>
      <c r="J160" t="s">
        <v>59</v>
      </c>
      <c r="M160" t="s">
        <v>64</v>
      </c>
      <c r="N160" t="s">
        <v>64</v>
      </c>
      <c r="O160" t="s">
        <v>64</v>
      </c>
      <c r="R160">
        <v>1</v>
      </c>
    </row>
    <row r="161" spans="1:18" hidden="1" x14ac:dyDescent="0.3">
      <c r="A161" t="s">
        <v>55</v>
      </c>
      <c r="B161" t="s">
        <v>80</v>
      </c>
      <c r="C161" t="s">
        <v>460</v>
      </c>
      <c r="D161">
        <v>22110407001</v>
      </c>
      <c r="E161" t="s">
        <v>461</v>
      </c>
      <c r="F161" t="s">
        <v>56</v>
      </c>
      <c r="G161" t="s">
        <v>57</v>
      </c>
      <c r="H161">
        <v>4</v>
      </c>
      <c r="I161" t="s">
        <v>58</v>
      </c>
      <c r="J161" t="s">
        <v>59</v>
      </c>
      <c r="K161" t="s">
        <v>468</v>
      </c>
      <c r="L161" t="s">
        <v>71</v>
      </c>
      <c r="M161" t="s">
        <v>64</v>
      </c>
      <c r="N161" t="s">
        <v>64</v>
      </c>
      <c r="O161" t="s">
        <v>64</v>
      </c>
    </row>
    <row r="162" spans="1:18" hidden="1" x14ac:dyDescent="0.3">
      <c r="A162" t="s">
        <v>55</v>
      </c>
      <c r="B162" t="s">
        <v>80</v>
      </c>
      <c r="C162" t="s">
        <v>460</v>
      </c>
      <c r="D162">
        <v>22110407001</v>
      </c>
      <c r="E162" t="s">
        <v>461</v>
      </c>
      <c r="F162" t="s">
        <v>56</v>
      </c>
      <c r="G162" t="s">
        <v>57</v>
      </c>
      <c r="H162">
        <v>5</v>
      </c>
      <c r="I162" t="s">
        <v>72</v>
      </c>
      <c r="J162" t="s">
        <v>59</v>
      </c>
      <c r="L162" t="s">
        <v>62</v>
      </c>
      <c r="M162" t="s">
        <v>64</v>
      </c>
      <c r="N162" t="s">
        <v>64</v>
      </c>
      <c r="O162" t="s">
        <v>64</v>
      </c>
      <c r="P162">
        <v>1</v>
      </c>
      <c r="R162">
        <v>1</v>
      </c>
    </row>
    <row r="163" spans="1:18" hidden="1" x14ac:dyDescent="0.3">
      <c r="A163" t="s">
        <v>55</v>
      </c>
      <c r="B163" t="s">
        <v>80</v>
      </c>
      <c r="C163" t="s">
        <v>460</v>
      </c>
      <c r="D163">
        <v>22110407001</v>
      </c>
      <c r="E163" t="s">
        <v>461</v>
      </c>
      <c r="F163" t="s">
        <v>56</v>
      </c>
      <c r="G163" t="s">
        <v>57</v>
      </c>
      <c r="H163">
        <v>6</v>
      </c>
      <c r="I163" t="s">
        <v>74</v>
      </c>
      <c r="J163" t="s">
        <v>59</v>
      </c>
      <c r="K163" t="s">
        <v>472</v>
      </c>
      <c r="L163" t="s">
        <v>71</v>
      </c>
      <c r="M163" t="s">
        <v>64</v>
      </c>
      <c r="N163" t="s">
        <v>64</v>
      </c>
      <c r="O163" t="s">
        <v>64</v>
      </c>
    </row>
    <row r="164" spans="1:18" hidden="1" x14ac:dyDescent="0.3">
      <c r="A164" t="s">
        <v>55</v>
      </c>
      <c r="B164" t="s">
        <v>80</v>
      </c>
      <c r="C164" t="s">
        <v>460</v>
      </c>
      <c r="D164">
        <v>22110407001</v>
      </c>
      <c r="E164" t="s">
        <v>461</v>
      </c>
      <c r="F164" t="s">
        <v>56</v>
      </c>
      <c r="G164" t="s">
        <v>57</v>
      </c>
      <c r="H164">
        <v>7</v>
      </c>
      <c r="I164" t="s">
        <v>94</v>
      </c>
      <c r="J164" t="s">
        <v>59</v>
      </c>
      <c r="K164" t="s">
        <v>474</v>
      </c>
      <c r="L164" t="s">
        <v>71</v>
      </c>
      <c r="M164" t="s">
        <v>1812</v>
      </c>
      <c r="N164" t="s">
        <v>1812</v>
      </c>
      <c r="O164" t="s">
        <v>1812</v>
      </c>
      <c r="P164">
        <v>1</v>
      </c>
    </row>
    <row r="165" spans="1:18" hidden="1" x14ac:dyDescent="0.3">
      <c r="A165" t="s">
        <v>55</v>
      </c>
      <c r="B165" t="s">
        <v>80</v>
      </c>
      <c r="C165" t="s">
        <v>460</v>
      </c>
      <c r="D165">
        <v>22110407001</v>
      </c>
      <c r="E165" t="s">
        <v>461</v>
      </c>
      <c r="F165" t="s">
        <v>56</v>
      </c>
      <c r="G165" t="s">
        <v>57</v>
      </c>
      <c r="H165">
        <v>8</v>
      </c>
      <c r="I165" t="s">
        <v>72</v>
      </c>
      <c r="J165" t="s">
        <v>59</v>
      </c>
      <c r="K165" t="s">
        <v>477</v>
      </c>
      <c r="L165" t="s">
        <v>62</v>
      </c>
      <c r="M165" t="s">
        <v>64</v>
      </c>
      <c r="N165" t="s">
        <v>64</v>
      </c>
      <c r="O165" t="s">
        <v>1812</v>
      </c>
      <c r="R165">
        <v>0</v>
      </c>
    </row>
    <row r="166" spans="1:18" hidden="1" x14ac:dyDescent="0.3">
      <c r="A166" t="s">
        <v>55</v>
      </c>
      <c r="B166" t="s">
        <v>80</v>
      </c>
      <c r="C166" t="s">
        <v>460</v>
      </c>
      <c r="D166">
        <v>22110407001</v>
      </c>
      <c r="E166" t="s">
        <v>461</v>
      </c>
      <c r="F166" t="s">
        <v>56</v>
      </c>
      <c r="G166" t="s">
        <v>57</v>
      </c>
      <c r="H166">
        <v>9</v>
      </c>
      <c r="I166" t="s">
        <v>72</v>
      </c>
      <c r="J166" t="s">
        <v>59</v>
      </c>
      <c r="K166" t="s">
        <v>480</v>
      </c>
      <c r="L166" t="s">
        <v>62</v>
      </c>
      <c r="M166" t="s">
        <v>64</v>
      </c>
      <c r="N166" t="s">
        <v>64</v>
      </c>
      <c r="O166" t="s">
        <v>64</v>
      </c>
    </row>
    <row r="167" spans="1:18" hidden="1" x14ac:dyDescent="0.3">
      <c r="A167" t="s">
        <v>55</v>
      </c>
      <c r="B167" t="s">
        <v>80</v>
      </c>
      <c r="C167" t="s">
        <v>460</v>
      </c>
      <c r="D167">
        <v>22110407001</v>
      </c>
      <c r="E167" t="s">
        <v>461</v>
      </c>
      <c r="F167" t="s">
        <v>56</v>
      </c>
      <c r="G167" t="s">
        <v>57</v>
      </c>
      <c r="H167">
        <v>10</v>
      </c>
      <c r="I167" t="s">
        <v>74</v>
      </c>
      <c r="J167" t="s">
        <v>59</v>
      </c>
      <c r="L167" t="s">
        <v>62</v>
      </c>
      <c r="M167" t="s">
        <v>64</v>
      </c>
      <c r="N167" t="s">
        <v>1812</v>
      </c>
      <c r="O167" t="s">
        <v>64</v>
      </c>
      <c r="P167">
        <v>1</v>
      </c>
      <c r="R167">
        <v>1</v>
      </c>
    </row>
    <row r="168" spans="1:18" hidden="1" x14ac:dyDescent="0.3">
      <c r="A168" t="s">
        <v>55</v>
      </c>
      <c r="B168" t="s">
        <v>80</v>
      </c>
      <c r="C168" t="s">
        <v>484</v>
      </c>
      <c r="D168">
        <v>22110407301</v>
      </c>
      <c r="E168" t="s">
        <v>485</v>
      </c>
      <c r="F168" t="s">
        <v>56</v>
      </c>
      <c r="G168" t="s">
        <v>57</v>
      </c>
      <c r="H168">
        <v>1</v>
      </c>
      <c r="I168" t="s">
        <v>58</v>
      </c>
      <c r="J168" t="s">
        <v>59</v>
      </c>
      <c r="K168" t="s">
        <v>486</v>
      </c>
      <c r="L168" t="s">
        <v>71</v>
      </c>
      <c r="M168" t="s">
        <v>64</v>
      </c>
      <c r="N168" t="s">
        <v>64</v>
      </c>
      <c r="O168" t="s">
        <v>64</v>
      </c>
      <c r="P168">
        <v>1</v>
      </c>
      <c r="R168">
        <v>1</v>
      </c>
    </row>
    <row r="169" spans="1:18" hidden="1" x14ac:dyDescent="0.3">
      <c r="A169" t="s">
        <v>55</v>
      </c>
      <c r="B169" t="s">
        <v>80</v>
      </c>
      <c r="C169" t="s">
        <v>484</v>
      </c>
      <c r="D169">
        <v>22110407301</v>
      </c>
      <c r="E169" t="s">
        <v>485</v>
      </c>
      <c r="F169" t="s">
        <v>56</v>
      </c>
      <c r="G169" t="s">
        <v>57</v>
      </c>
      <c r="H169">
        <v>2</v>
      </c>
      <c r="I169" t="s">
        <v>72</v>
      </c>
      <c r="J169" t="s">
        <v>59</v>
      </c>
      <c r="K169" t="s">
        <v>491</v>
      </c>
      <c r="L169" t="s">
        <v>71</v>
      </c>
      <c r="M169" t="s">
        <v>64</v>
      </c>
      <c r="N169" t="s">
        <v>64</v>
      </c>
      <c r="O169" t="s">
        <v>64</v>
      </c>
      <c r="P169">
        <v>1</v>
      </c>
      <c r="R169">
        <v>1</v>
      </c>
    </row>
    <row r="170" spans="1:18" hidden="1" x14ac:dyDescent="0.3">
      <c r="A170" t="s">
        <v>55</v>
      </c>
      <c r="B170" t="s">
        <v>80</v>
      </c>
      <c r="C170" t="s">
        <v>484</v>
      </c>
      <c r="D170">
        <v>22110407301</v>
      </c>
      <c r="E170" t="s">
        <v>485</v>
      </c>
      <c r="F170" t="s">
        <v>56</v>
      </c>
      <c r="G170" t="s">
        <v>57</v>
      </c>
      <c r="H170">
        <v>3</v>
      </c>
      <c r="I170" t="s">
        <v>72</v>
      </c>
      <c r="J170" t="s">
        <v>59</v>
      </c>
      <c r="K170" t="s">
        <v>496</v>
      </c>
      <c r="L170" t="s">
        <v>71</v>
      </c>
      <c r="M170" t="s">
        <v>64</v>
      </c>
      <c r="N170" t="s">
        <v>64</v>
      </c>
      <c r="O170" t="s">
        <v>64</v>
      </c>
    </row>
    <row r="171" spans="1:18" hidden="1" x14ac:dyDescent="0.3">
      <c r="A171" t="s">
        <v>55</v>
      </c>
      <c r="B171" t="s">
        <v>80</v>
      </c>
      <c r="C171" t="s">
        <v>484</v>
      </c>
      <c r="D171">
        <v>22110407301</v>
      </c>
      <c r="E171" t="s">
        <v>485</v>
      </c>
      <c r="F171" t="s">
        <v>56</v>
      </c>
      <c r="G171" t="s">
        <v>57</v>
      </c>
      <c r="H171">
        <v>4</v>
      </c>
      <c r="I171" t="s">
        <v>74</v>
      </c>
      <c r="J171" t="s">
        <v>59</v>
      </c>
      <c r="K171" t="s">
        <v>500</v>
      </c>
      <c r="L171" t="s">
        <v>71</v>
      </c>
      <c r="M171" t="s">
        <v>64</v>
      </c>
      <c r="N171" t="s">
        <v>64</v>
      </c>
      <c r="O171" t="s">
        <v>64</v>
      </c>
      <c r="P171">
        <v>1</v>
      </c>
      <c r="R171">
        <v>1</v>
      </c>
    </row>
    <row r="172" spans="1:18" hidden="1" x14ac:dyDescent="0.3">
      <c r="A172" t="s">
        <v>55</v>
      </c>
      <c r="B172" t="s">
        <v>80</v>
      </c>
      <c r="C172" t="s">
        <v>484</v>
      </c>
      <c r="D172">
        <v>22110407301</v>
      </c>
      <c r="E172" t="s">
        <v>485</v>
      </c>
      <c r="F172" t="s">
        <v>56</v>
      </c>
      <c r="G172" t="s">
        <v>57</v>
      </c>
      <c r="H172">
        <v>5</v>
      </c>
      <c r="I172" t="s">
        <v>72</v>
      </c>
      <c r="J172" t="s">
        <v>59</v>
      </c>
      <c r="K172" t="s">
        <v>504</v>
      </c>
      <c r="L172" t="s">
        <v>71</v>
      </c>
      <c r="M172" t="s">
        <v>64</v>
      </c>
      <c r="N172" t="s">
        <v>1812</v>
      </c>
      <c r="O172" t="s">
        <v>64</v>
      </c>
      <c r="P172">
        <v>1</v>
      </c>
      <c r="R172">
        <v>1</v>
      </c>
    </row>
    <row r="173" spans="1:18" hidden="1" x14ac:dyDescent="0.3">
      <c r="A173" t="s">
        <v>55</v>
      </c>
      <c r="B173" t="s">
        <v>80</v>
      </c>
      <c r="C173" t="s">
        <v>484</v>
      </c>
      <c r="D173">
        <v>22110407301</v>
      </c>
      <c r="E173" t="s">
        <v>485</v>
      </c>
      <c r="F173" t="s">
        <v>56</v>
      </c>
      <c r="G173" t="s">
        <v>57</v>
      </c>
      <c r="H173">
        <v>6</v>
      </c>
      <c r="I173" t="s">
        <v>94</v>
      </c>
      <c r="J173" t="s">
        <v>73</v>
      </c>
      <c r="K173" t="s">
        <v>507</v>
      </c>
      <c r="L173" t="s">
        <v>71</v>
      </c>
      <c r="M173" t="s">
        <v>64</v>
      </c>
      <c r="N173" t="s">
        <v>64</v>
      </c>
      <c r="O173" t="s">
        <v>64</v>
      </c>
      <c r="P173">
        <v>1</v>
      </c>
      <c r="Q173">
        <v>0</v>
      </c>
      <c r="R173">
        <v>1</v>
      </c>
    </row>
    <row r="174" spans="1:18" hidden="1" x14ac:dyDescent="0.3">
      <c r="A174" t="s">
        <v>55</v>
      </c>
      <c r="B174" t="s">
        <v>80</v>
      </c>
      <c r="C174" t="s">
        <v>484</v>
      </c>
      <c r="D174">
        <v>22110407301</v>
      </c>
      <c r="E174" t="s">
        <v>485</v>
      </c>
      <c r="F174" t="s">
        <v>56</v>
      </c>
      <c r="G174" t="s">
        <v>57</v>
      </c>
      <c r="H174">
        <v>7</v>
      </c>
      <c r="J174" t="s">
        <v>93</v>
      </c>
      <c r="K174" t="s">
        <v>1531</v>
      </c>
      <c r="M174" t="s">
        <v>64</v>
      </c>
      <c r="N174" t="s">
        <v>1812</v>
      </c>
      <c r="O174" t="s">
        <v>1812</v>
      </c>
    </row>
    <row r="175" spans="1:18" hidden="1" x14ac:dyDescent="0.3">
      <c r="A175" t="s">
        <v>55</v>
      </c>
      <c r="B175" t="s">
        <v>80</v>
      </c>
      <c r="C175" t="s">
        <v>484</v>
      </c>
      <c r="D175">
        <v>22110407301</v>
      </c>
      <c r="E175" t="s">
        <v>485</v>
      </c>
      <c r="F175" t="s">
        <v>56</v>
      </c>
      <c r="G175" t="s">
        <v>57</v>
      </c>
      <c r="H175">
        <v>8</v>
      </c>
      <c r="I175" t="s">
        <v>74</v>
      </c>
      <c r="J175" t="s">
        <v>59</v>
      </c>
      <c r="K175" t="s">
        <v>515</v>
      </c>
      <c r="L175" t="s">
        <v>71</v>
      </c>
      <c r="M175" t="s">
        <v>64</v>
      </c>
      <c r="N175" t="s">
        <v>1812</v>
      </c>
      <c r="O175" t="s">
        <v>64</v>
      </c>
      <c r="P175">
        <v>1</v>
      </c>
      <c r="R175">
        <v>1</v>
      </c>
    </row>
    <row r="176" spans="1:18" hidden="1" x14ac:dyDescent="0.3">
      <c r="A176" t="s">
        <v>55</v>
      </c>
      <c r="B176" t="s">
        <v>80</v>
      </c>
      <c r="C176" t="s">
        <v>484</v>
      </c>
      <c r="D176">
        <v>22110407301</v>
      </c>
      <c r="E176" t="s">
        <v>485</v>
      </c>
      <c r="F176" t="s">
        <v>56</v>
      </c>
      <c r="G176" t="s">
        <v>57</v>
      </c>
      <c r="H176">
        <v>9</v>
      </c>
      <c r="J176" t="s">
        <v>93</v>
      </c>
      <c r="K176" t="s">
        <v>1532</v>
      </c>
      <c r="M176" t="s">
        <v>64</v>
      </c>
      <c r="N176" t="s">
        <v>1812</v>
      </c>
      <c r="O176" t="s">
        <v>1812</v>
      </c>
    </row>
    <row r="177" spans="1:18" hidden="1" x14ac:dyDescent="0.3">
      <c r="A177" t="s">
        <v>55</v>
      </c>
      <c r="B177" t="s">
        <v>80</v>
      </c>
      <c r="C177" t="s">
        <v>484</v>
      </c>
      <c r="D177">
        <v>22110407301</v>
      </c>
      <c r="E177" t="s">
        <v>485</v>
      </c>
      <c r="F177" t="s">
        <v>56</v>
      </c>
      <c r="G177" t="s">
        <v>57</v>
      </c>
      <c r="H177">
        <v>10</v>
      </c>
      <c r="J177" t="s">
        <v>93</v>
      </c>
      <c r="K177" t="s">
        <v>1533</v>
      </c>
      <c r="M177" t="s">
        <v>64</v>
      </c>
      <c r="N177" t="s">
        <v>1812</v>
      </c>
      <c r="O177" t="s">
        <v>1812</v>
      </c>
    </row>
    <row r="178" spans="1:18" hidden="1" x14ac:dyDescent="0.3">
      <c r="A178" t="s">
        <v>55</v>
      </c>
      <c r="B178" t="s">
        <v>80</v>
      </c>
      <c r="C178" t="s">
        <v>484</v>
      </c>
      <c r="D178">
        <v>22110407312</v>
      </c>
      <c r="E178" t="s">
        <v>518</v>
      </c>
      <c r="F178" t="s">
        <v>56</v>
      </c>
      <c r="G178" t="s">
        <v>57</v>
      </c>
      <c r="H178">
        <v>1</v>
      </c>
      <c r="I178" t="s">
        <v>74</v>
      </c>
      <c r="J178" t="s">
        <v>59</v>
      </c>
      <c r="K178" t="s">
        <v>519</v>
      </c>
      <c r="L178" t="s">
        <v>90</v>
      </c>
      <c r="M178" t="s">
        <v>64</v>
      </c>
      <c r="N178" t="s">
        <v>64</v>
      </c>
      <c r="O178" t="s">
        <v>64</v>
      </c>
      <c r="R178">
        <v>1</v>
      </c>
    </row>
    <row r="179" spans="1:18" hidden="1" x14ac:dyDescent="0.3">
      <c r="A179" t="s">
        <v>55</v>
      </c>
      <c r="B179" t="s">
        <v>80</v>
      </c>
      <c r="C179" t="s">
        <v>484</v>
      </c>
      <c r="D179">
        <v>22110407312</v>
      </c>
      <c r="E179" t="s">
        <v>518</v>
      </c>
      <c r="F179" t="s">
        <v>56</v>
      </c>
      <c r="G179" t="s">
        <v>57</v>
      </c>
      <c r="H179">
        <v>2</v>
      </c>
      <c r="I179" t="s">
        <v>72</v>
      </c>
      <c r="J179" t="s">
        <v>59</v>
      </c>
      <c r="K179" t="s">
        <v>524</v>
      </c>
      <c r="L179" t="s">
        <v>71</v>
      </c>
      <c r="M179" t="s">
        <v>64</v>
      </c>
      <c r="N179" t="s">
        <v>64</v>
      </c>
      <c r="O179" t="s">
        <v>64</v>
      </c>
      <c r="R179">
        <v>1</v>
      </c>
    </row>
    <row r="180" spans="1:18" hidden="1" x14ac:dyDescent="0.3">
      <c r="A180" t="s">
        <v>55</v>
      </c>
      <c r="B180" t="s">
        <v>80</v>
      </c>
      <c r="C180" t="s">
        <v>484</v>
      </c>
      <c r="D180">
        <v>22110407312</v>
      </c>
      <c r="E180" t="s">
        <v>518</v>
      </c>
      <c r="F180" t="s">
        <v>56</v>
      </c>
      <c r="G180" t="s">
        <v>57</v>
      </c>
      <c r="H180">
        <v>3</v>
      </c>
      <c r="I180" t="s">
        <v>94</v>
      </c>
      <c r="J180" t="s">
        <v>1774</v>
      </c>
      <c r="K180" t="s">
        <v>527</v>
      </c>
    </row>
    <row r="181" spans="1:18" hidden="1" x14ac:dyDescent="0.3">
      <c r="A181" t="s">
        <v>55</v>
      </c>
      <c r="B181" t="s">
        <v>80</v>
      </c>
      <c r="C181" t="s">
        <v>484</v>
      </c>
      <c r="D181">
        <v>22110407312</v>
      </c>
      <c r="E181" t="s">
        <v>518</v>
      </c>
      <c r="F181" t="s">
        <v>56</v>
      </c>
      <c r="G181" t="s">
        <v>57</v>
      </c>
      <c r="H181">
        <v>4</v>
      </c>
      <c r="I181" t="s">
        <v>146</v>
      </c>
      <c r="J181" t="s">
        <v>59</v>
      </c>
      <c r="K181" t="s">
        <v>531</v>
      </c>
      <c r="L181" t="s">
        <v>71</v>
      </c>
      <c r="M181" t="s">
        <v>64</v>
      </c>
      <c r="N181" t="s">
        <v>64</v>
      </c>
      <c r="O181" t="s">
        <v>64</v>
      </c>
    </row>
    <row r="182" spans="1:18" hidden="1" x14ac:dyDescent="0.3">
      <c r="A182" t="s">
        <v>55</v>
      </c>
      <c r="B182" t="s">
        <v>55</v>
      </c>
      <c r="C182" t="s">
        <v>391</v>
      </c>
      <c r="D182">
        <v>22110407401</v>
      </c>
      <c r="E182" t="s">
        <v>534</v>
      </c>
      <c r="F182" t="s">
        <v>56</v>
      </c>
      <c r="G182" t="s">
        <v>57</v>
      </c>
      <c r="H182">
        <v>1</v>
      </c>
      <c r="I182" t="s">
        <v>96</v>
      </c>
      <c r="J182" t="s">
        <v>59</v>
      </c>
      <c r="L182" t="s">
        <v>62</v>
      </c>
      <c r="M182" t="s">
        <v>64</v>
      </c>
      <c r="N182" t="s">
        <v>64</v>
      </c>
      <c r="O182" t="s">
        <v>64</v>
      </c>
      <c r="P182">
        <v>1</v>
      </c>
      <c r="R182">
        <v>1</v>
      </c>
    </row>
    <row r="183" spans="1:18" hidden="1" x14ac:dyDescent="0.3">
      <c r="A183" t="s">
        <v>55</v>
      </c>
      <c r="B183" t="s">
        <v>55</v>
      </c>
      <c r="C183" t="s">
        <v>391</v>
      </c>
      <c r="D183">
        <v>22110407401</v>
      </c>
      <c r="E183" t="s">
        <v>534</v>
      </c>
      <c r="F183" t="s">
        <v>56</v>
      </c>
      <c r="G183" t="s">
        <v>57</v>
      </c>
      <c r="H183">
        <v>2</v>
      </c>
      <c r="I183" t="s">
        <v>58</v>
      </c>
      <c r="J183" t="s">
        <v>59</v>
      </c>
      <c r="L183" t="s">
        <v>62</v>
      </c>
      <c r="M183" t="s">
        <v>64</v>
      </c>
      <c r="N183" t="s">
        <v>1812</v>
      </c>
      <c r="O183" t="s">
        <v>64</v>
      </c>
      <c r="P183">
        <v>1</v>
      </c>
      <c r="R183">
        <v>1</v>
      </c>
    </row>
    <row r="184" spans="1:18" hidden="1" x14ac:dyDescent="0.3">
      <c r="A184" t="s">
        <v>55</v>
      </c>
      <c r="B184" t="s">
        <v>55</v>
      </c>
      <c r="C184" t="s">
        <v>391</v>
      </c>
      <c r="D184">
        <v>22110407401</v>
      </c>
      <c r="E184" t="s">
        <v>534</v>
      </c>
      <c r="F184" t="s">
        <v>56</v>
      </c>
      <c r="G184" t="s">
        <v>57</v>
      </c>
      <c r="H184">
        <v>3</v>
      </c>
      <c r="I184" t="s">
        <v>94</v>
      </c>
      <c r="J184" t="s">
        <v>59</v>
      </c>
      <c r="K184" t="s">
        <v>1534</v>
      </c>
      <c r="L184" t="s">
        <v>62</v>
      </c>
      <c r="M184" t="s">
        <v>64</v>
      </c>
      <c r="N184" t="s">
        <v>1812</v>
      </c>
      <c r="O184" t="s">
        <v>1812</v>
      </c>
      <c r="P184">
        <v>1</v>
      </c>
      <c r="Q184">
        <v>1</v>
      </c>
      <c r="R184">
        <v>1</v>
      </c>
    </row>
    <row r="185" spans="1:18" hidden="1" x14ac:dyDescent="0.3">
      <c r="A185" t="s">
        <v>55</v>
      </c>
      <c r="B185" t="s">
        <v>55</v>
      </c>
      <c r="C185" t="s">
        <v>391</v>
      </c>
      <c r="D185">
        <v>22110407401</v>
      </c>
      <c r="E185" t="s">
        <v>534</v>
      </c>
      <c r="F185" t="s">
        <v>56</v>
      </c>
      <c r="G185" t="s">
        <v>57</v>
      </c>
      <c r="H185">
        <v>4</v>
      </c>
      <c r="I185" t="s">
        <v>94</v>
      </c>
      <c r="J185" t="s">
        <v>59</v>
      </c>
      <c r="K185" t="s">
        <v>1535</v>
      </c>
      <c r="L185" t="s">
        <v>62</v>
      </c>
      <c r="M185" t="s">
        <v>64</v>
      </c>
      <c r="N185" t="s">
        <v>1812</v>
      </c>
      <c r="O185" t="s">
        <v>1812</v>
      </c>
      <c r="R185">
        <v>1</v>
      </c>
    </row>
    <row r="186" spans="1:18" hidden="1" x14ac:dyDescent="0.3">
      <c r="A186" t="s">
        <v>55</v>
      </c>
      <c r="B186" t="s">
        <v>55</v>
      </c>
      <c r="C186" t="s">
        <v>391</v>
      </c>
      <c r="D186">
        <v>22110407401</v>
      </c>
      <c r="E186" t="s">
        <v>534</v>
      </c>
      <c r="F186" t="s">
        <v>56</v>
      </c>
      <c r="G186" t="s">
        <v>57</v>
      </c>
      <c r="H186">
        <v>5</v>
      </c>
      <c r="I186" t="s">
        <v>94</v>
      </c>
      <c r="J186" t="s">
        <v>59</v>
      </c>
      <c r="K186" t="s">
        <v>1536</v>
      </c>
      <c r="L186" t="s">
        <v>62</v>
      </c>
      <c r="M186" t="s">
        <v>64</v>
      </c>
      <c r="N186" t="s">
        <v>1812</v>
      </c>
      <c r="O186" t="s">
        <v>1812</v>
      </c>
      <c r="R186">
        <v>1</v>
      </c>
    </row>
    <row r="187" spans="1:18" hidden="1" x14ac:dyDescent="0.3">
      <c r="A187" t="s">
        <v>55</v>
      </c>
      <c r="B187" t="s">
        <v>55</v>
      </c>
      <c r="C187" t="s">
        <v>391</v>
      </c>
      <c r="D187">
        <v>22110407401</v>
      </c>
      <c r="E187" t="s">
        <v>534</v>
      </c>
      <c r="F187" t="s">
        <v>56</v>
      </c>
      <c r="G187" t="s">
        <v>57</v>
      </c>
      <c r="H187">
        <v>6</v>
      </c>
      <c r="I187" t="s">
        <v>74</v>
      </c>
      <c r="J187" t="s">
        <v>59</v>
      </c>
      <c r="K187" t="s">
        <v>537</v>
      </c>
      <c r="L187" t="s">
        <v>71</v>
      </c>
      <c r="M187" t="s">
        <v>64</v>
      </c>
      <c r="N187" t="s">
        <v>64</v>
      </c>
      <c r="O187" t="s">
        <v>64</v>
      </c>
      <c r="P187">
        <v>1</v>
      </c>
      <c r="R187">
        <v>1</v>
      </c>
    </row>
    <row r="188" spans="1:18" hidden="1" x14ac:dyDescent="0.3">
      <c r="A188" t="s">
        <v>55</v>
      </c>
      <c r="B188" t="s">
        <v>55</v>
      </c>
      <c r="C188" t="s">
        <v>391</v>
      </c>
      <c r="D188">
        <v>22110407401</v>
      </c>
      <c r="E188" t="s">
        <v>534</v>
      </c>
      <c r="F188" t="s">
        <v>56</v>
      </c>
      <c r="G188" t="s">
        <v>57</v>
      </c>
      <c r="H188">
        <v>7</v>
      </c>
      <c r="I188" t="s">
        <v>74</v>
      </c>
      <c r="J188" t="s">
        <v>59</v>
      </c>
      <c r="L188" t="s">
        <v>71</v>
      </c>
      <c r="M188" t="s">
        <v>64</v>
      </c>
      <c r="N188" t="s">
        <v>64</v>
      </c>
      <c r="O188" t="s">
        <v>64</v>
      </c>
      <c r="P188">
        <v>1</v>
      </c>
      <c r="Q188">
        <v>0</v>
      </c>
      <c r="R188">
        <v>1</v>
      </c>
    </row>
    <row r="189" spans="1:18" hidden="1" x14ac:dyDescent="0.3">
      <c r="A189" t="s">
        <v>55</v>
      </c>
      <c r="B189" t="s">
        <v>55</v>
      </c>
      <c r="C189" t="s">
        <v>391</v>
      </c>
      <c r="D189">
        <v>22110407401</v>
      </c>
      <c r="E189" t="s">
        <v>534</v>
      </c>
      <c r="F189" t="s">
        <v>56</v>
      </c>
      <c r="G189" t="s">
        <v>57</v>
      </c>
      <c r="H189">
        <v>8</v>
      </c>
      <c r="J189" t="s">
        <v>93</v>
      </c>
      <c r="K189" t="s">
        <v>1537</v>
      </c>
      <c r="M189" t="s">
        <v>64</v>
      </c>
      <c r="N189" t="s">
        <v>1812</v>
      </c>
      <c r="O189" t="s">
        <v>1812</v>
      </c>
    </row>
    <row r="190" spans="1:18" hidden="1" x14ac:dyDescent="0.3">
      <c r="A190" t="s">
        <v>55</v>
      </c>
      <c r="B190" t="s">
        <v>55</v>
      </c>
      <c r="C190" t="s">
        <v>391</v>
      </c>
      <c r="D190">
        <v>22110407401</v>
      </c>
      <c r="E190" t="s">
        <v>534</v>
      </c>
      <c r="F190" t="s">
        <v>56</v>
      </c>
      <c r="G190" t="s">
        <v>57</v>
      </c>
      <c r="H190">
        <v>9</v>
      </c>
      <c r="I190" t="s">
        <v>94</v>
      </c>
      <c r="J190" t="s">
        <v>59</v>
      </c>
      <c r="K190" t="s">
        <v>1538</v>
      </c>
      <c r="L190" t="s">
        <v>71</v>
      </c>
      <c r="M190" t="s">
        <v>64</v>
      </c>
      <c r="N190" t="s">
        <v>1812</v>
      </c>
      <c r="O190" t="s">
        <v>1812</v>
      </c>
      <c r="P190">
        <v>1</v>
      </c>
      <c r="Q190">
        <v>1</v>
      </c>
      <c r="R190">
        <v>1</v>
      </c>
    </row>
    <row r="191" spans="1:18" hidden="1" x14ac:dyDescent="0.3">
      <c r="A191" t="s">
        <v>55</v>
      </c>
      <c r="B191" t="s">
        <v>55</v>
      </c>
      <c r="C191" t="s">
        <v>391</v>
      </c>
      <c r="D191">
        <v>22110407401</v>
      </c>
      <c r="E191" t="s">
        <v>534</v>
      </c>
      <c r="F191" t="s">
        <v>56</v>
      </c>
      <c r="G191" t="s">
        <v>57</v>
      </c>
      <c r="H191">
        <v>10</v>
      </c>
      <c r="I191" t="s">
        <v>94</v>
      </c>
      <c r="J191" t="s">
        <v>59</v>
      </c>
      <c r="K191" t="s">
        <v>1353</v>
      </c>
      <c r="L191" t="s">
        <v>71</v>
      </c>
      <c r="M191" t="s">
        <v>64</v>
      </c>
      <c r="N191" t="s">
        <v>1812</v>
      </c>
      <c r="O191" t="s">
        <v>1812</v>
      </c>
      <c r="R191">
        <v>1</v>
      </c>
    </row>
    <row r="192" spans="1:18" hidden="1" x14ac:dyDescent="0.3">
      <c r="A192" t="s">
        <v>55</v>
      </c>
      <c r="B192" t="s">
        <v>55</v>
      </c>
      <c r="C192" t="s">
        <v>391</v>
      </c>
      <c r="D192">
        <v>22110407407</v>
      </c>
      <c r="E192" t="s">
        <v>542</v>
      </c>
      <c r="F192" t="s">
        <v>56</v>
      </c>
      <c r="G192" t="s">
        <v>57</v>
      </c>
      <c r="H192">
        <v>1</v>
      </c>
      <c r="I192" t="s">
        <v>58</v>
      </c>
      <c r="L192" t="s">
        <v>62</v>
      </c>
      <c r="M192" t="s">
        <v>64</v>
      </c>
      <c r="N192" t="s">
        <v>64</v>
      </c>
      <c r="O192" t="s">
        <v>64</v>
      </c>
      <c r="P192">
        <v>1</v>
      </c>
      <c r="Q192">
        <v>0</v>
      </c>
      <c r="R192">
        <v>1</v>
      </c>
    </row>
    <row r="193" spans="1:19" hidden="1" x14ac:dyDescent="0.3">
      <c r="A193" t="s">
        <v>55</v>
      </c>
      <c r="B193" t="s">
        <v>55</v>
      </c>
      <c r="C193" t="s">
        <v>391</v>
      </c>
      <c r="D193">
        <v>22110407407</v>
      </c>
      <c r="E193" t="s">
        <v>542</v>
      </c>
      <c r="F193" t="s">
        <v>56</v>
      </c>
      <c r="G193" t="s">
        <v>57</v>
      </c>
      <c r="H193">
        <v>2</v>
      </c>
      <c r="I193" t="s">
        <v>94</v>
      </c>
      <c r="J193" t="s">
        <v>59</v>
      </c>
      <c r="K193" t="s">
        <v>1539</v>
      </c>
      <c r="L193" t="s">
        <v>62</v>
      </c>
      <c r="M193" t="s">
        <v>64</v>
      </c>
      <c r="N193" t="s">
        <v>1812</v>
      </c>
      <c r="O193" t="s">
        <v>1812</v>
      </c>
      <c r="P193">
        <v>1</v>
      </c>
      <c r="Q193">
        <v>1</v>
      </c>
      <c r="R193">
        <v>1</v>
      </c>
    </row>
    <row r="194" spans="1:19" hidden="1" x14ac:dyDescent="0.3">
      <c r="A194" t="s">
        <v>55</v>
      </c>
      <c r="B194" t="s">
        <v>55</v>
      </c>
      <c r="C194" t="s">
        <v>391</v>
      </c>
      <c r="D194">
        <v>22110407407</v>
      </c>
      <c r="E194" t="s">
        <v>542</v>
      </c>
      <c r="F194" t="s">
        <v>56</v>
      </c>
      <c r="G194" t="s">
        <v>57</v>
      </c>
      <c r="H194">
        <v>3</v>
      </c>
      <c r="I194" t="s">
        <v>94</v>
      </c>
      <c r="J194" t="s">
        <v>59</v>
      </c>
      <c r="K194" t="s">
        <v>1536</v>
      </c>
      <c r="L194" t="s">
        <v>62</v>
      </c>
      <c r="M194" t="s">
        <v>64</v>
      </c>
      <c r="N194" t="s">
        <v>1812</v>
      </c>
      <c r="O194" t="s">
        <v>1812</v>
      </c>
      <c r="R194">
        <v>1</v>
      </c>
    </row>
    <row r="195" spans="1:19" hidden="1" x14ac:dyDescent="0.3">
      <c r="A195" t="s">
        <v>55</v>
      </c>
      <c r="B195" t="s">
        <v>55</v>
      </c>
      <c r="C195" t="s">
        <v>391</v>
      </c>
      <c r="D195">
        <v>22110407407</v>
      </c>
      <c r="E195" t="s">
        <v>542</v>
      </c>
      <c r="F195" t="s">
        <v>56</v>
      </c>
      <c r="G195" t="s">
        <v>57</v>
      </c>
      <c r="H195">
        <v>4</v>
      </c>
      <c r="I195" t="s">
        <v>94</v>
      </c>
      <c r="J195" t="s">
        <v>59</v>
      </c>
      <c r="K195" t="s">
        <v>1536</v>
      </c>
      <c r="L195" t="s">
        <v>62</v>
      </c>
      <c r="M195" t="s">
        <v>64</v>
      </c>
      <c r="N195" t="s">
        <v>1812</v>
      </c>
      <c r="O195" t="s">
        <v>1812</v>
      </c>
      <c r="R195">
        <v>1</v>
      </c>
    </row>
    <row r="196" spans="1:19" hidden="1" x14ac:dyDescent="0.3">
      <c r="A196" t="s">
        <v>55</v>
      </c>
      <c r="B196" t="s">
        <v>55</v>
      </c>
      <c r="C196" t="s">
        <v>391</v>
      </c>
      <c r="D196">
        <v>22110407407</v>
      </c>
      <c r="E196" t="s">
        <v>542</v>
      </c>
      <c r="F196" t="s">
        <v>56</v>
      </c>
      <c r="G196" t="s">
        <v>57</v>
      </c>
      <c r="H196">
        <v>5</v>
      </c>
      <c r="I196" t="s">
        <v>74</v>
      </c>
      <c r="J196" t="s">
        <v>59</v>
      </c>
      <c r="L196" t="s">
        <v>62</v>
      </c>
      <c r="M196" t="s">
        <v>64</v>
      </c>
      <c r="N196" t="s">
        <v>64</v>
      </c>
      <c r="O196" t="s">
        <v>64</v>
      </c>
      <c r="P196">
        <v>1</v>
      </c>
      <c r="R196">
        <v>1</v>
      </c>
      <c r="S196">
        <v>0</v>
      </c>
    </row>
    <row r="197" spans="1:19" hidden="1" x14ac:dyDescent="0.3">
      <c r="A197" t="s">
        <v>55</v>
      </c>
      <c r="B197" t="s">
        <v>55</v>
      </c>
      <c r="C197" t="s">
        <v>391</v>
      </c>
      <c r="D197">
        <v>22110407407</v>
      </c>
      <c r="E197" t="s">
        <v>542</v>
      </c>
      <c r="F197" t="s">
        <v>56</v>
      </c>
      <c r="G197" t="s">
        <v>57</v>
      </c>
      <c r="H197">
        <v>6</v>
      </c>
      <c r="I197" t="s">
        <v>74</v>
      </c>
      <c r="J197" t="s">
        <v>59</v>
      </c>
      <c r="L197" t="s">
        <v>71</v>
      </c>
      <c r="M197" t="s">
        <v>64</v>
      </c>
      <c r="N197" t="s">
        <v>64</v>
      </c>
      <c r="O197" t="s">
        <v>64</v>
      </c>
      <c r="P197">
        <v>1</v>
      </c>
      <c r="Q197">
        <v>1</v>
      </c>
      <c r="R197">
        <v>1</v>
      </c>
    </row>
    <row r="198" spans="1:19" hidden="1" x14ac:dyDescent="0.3">
      <c r="A198" t="s">
        <v>55</v>
      </c>
      <c r="B198" t="s">
        <v>55</v>
      </c>
      <c r="C198" t="s">
        <v>391</v>
      </c>
      <c r="D198">
        <v>22110407407</v>
      </c>
      <c r="E198" t="s">
        <v>542</v>
      </c>
      <c r="F198" t="s">
        <v>56</v>
      </c>
      <c r="G198" t="s">
        <v>57</v>
      </c>
      <c r="H198">
        <v>7</v>
      </c>
      <c r="I198" t="s">
        <v>94</v>
      </c>
      <c r="J198" t="s">
        <v>93</v>
      </c>
      <c r="K198" t="s">
        <v>1540</v>
      </c>
      <c r="M198" t="s">
        <v>64</v>
      </c>
      <c r="N198" t="s">
        <v>1812</v>
      </c>
      <c r="O198" t="s">
        <v>1812</v>
      </c>
    </row>
    <row r="199" spans="1:19" hidden="1" x14ac:dyDescent="0.3">
      <c r="A199" t="s">
        <v>55</v>
      </c>
      <c r="B199" t="s">
        <v>55</v>
      </c>
      <c r="C199" t="s">
        <v>391</v>
      </c>
      <c r="D199">
        <v>22110407407</v>
      </c>
      <c r="E199" t="s">
        <v>542</v>
      </c>
      <c r="F199" t="s">
        <v>56</v>
      </c>
      <c r="G199" t="s">
        <v>57</v>
      </c>
      <c r="H199">
        <v>8</v>
      </c>
      <c r="I199" t="s">
        <v>94</v>
      </c>
      <c r="J199" t="s">
        <v>59</v>
      </c>
      <c r="K199" t="s">
        <v>1541</v>
      </c>
      <c r="L199" t="s">
        <v>71</v>
      </c>
      <c r="M199" t="s">
        <v>64</v>
      </c>
      <c r="N199" t="s">
        <v>1812</v>
      </c>
      <c r="O199" t="s">
        <v>1812</v>
      </c>
      <c r="P199">
        <v>1</v>
      </c>
      <c r="Q199">
        <v>1</v>
      </c>
      <c r="R199">
        <v>1</v>
      </c>
    </row>
    <row r="200" spans="1:19" hidden="1" x14ac:dyDescent="0.3">
      <c r="A200" t="s">
        <v>55</v>
      </c>
      <c r="B200" t="s">
        <v>55</v>
      </c>
      <c r="C200" t="s">
        <v>391</v>
      </c>
      <c r="D200">
        <v>22110407407</v>
      </c>
      <c r="E200" t="s">
        <v>542</v>
      </c>
      <c r="F200" t="s">
        <v>56</v>
      </c>
      <c r="G200" t="s">
        <v>57</v>
      </c>
      <c r="H200">
        <v>9</v>
      </c>
      <c r="I200" t="s">
        <v>94</v>
      </c>
      <c r="J200" t="s">
        <v>59</v>
      </c>
      <c r="K200" t="s">
        <v>399</v>
      </c>
      <c r="L200" t="s">
        <v>71</v>
      </c>
      <c r="M200" t="s">
        <v>64</v>
      </c>
      <c r="N200" t="s">
        <v>1812</v>
      </c>
      <c r="O200" t="s">
        <v>1812</v>
      </c>
      <c r="R200">
        <v>1</v>
      </c>
    </row>
    <row r="201" spans="1:19" hidden="1" x14ac:dyDescent="0.3">
      <c r="A201" t="s">
        <v>55</v>
      </c>
      <c r="B201" t="s">
        <v>55</v>
      </c>
      <c r="C201" t="s">
        <v>546</v>
      </c>
      <c r="D201">
        <v>22110408206</v>
      </c>
      <c r="E201" t="s">
        <v>547</v>
      </c>
      <c r="F201" t="s">
        <v>56</v>
      </c>
      <c r="G201" t="s">
        <v>57</v>
      </c>
      <c r="H201">
        <v>1</v>
      </c>
      <c r="I201" t="s">
        <v>58</v>
      </c>
      <c r="J201" t="s">
        <v>59</v>
      </c>
      <c r="K201" t="s">
        <v>548</v>
      </c>
      <c r="L201" t="s">
        <v>62</v>
      </c>
      <c r="M201" t="s">
        <v>64</v>
      </c>
      <c r="N201" t="s">
        <v>1812</v>
      </c>
      <c r="O201" t="s">
        <v>1812</v>
      </c>
      <c r="P201">
        <v>1</v>
      </c>
      <c r="R201">
        <v>1</v>
      </c>
    </row>
    <row r="202" spans="1:19" hidden="1" x14ac:dyDescent="0.3">
      <c r="A202" t="s">
        <v>55</v>
      </c>
      <c r="B202" t="s">
        <v>55</v>
      </c>
      <c r="C202" t="s">
        <v>546</v>
      </c>
      <c r="D202">
        <v>22110408206</v>
      </c>
      <c r="E202" t="s">
        <v>547</v>
      </c>
      <c r="F202" t="s">
        <v>56</v>
      </c>
      <c r="G202" t="s">
        <v>57</v>
      </c>
      <c r="H202">
        <v>2</v>
      </c>
      <c r="I202" t="s">
        <v>58</v>
      </c>
      <c r="J202" t="s">
        <v>59</v>
      </c>
      <c r="L202" t="s">
        <v>62</v>
      </c>
      <c r="M202" t="s">
        <v>64</v>
      </c>
      <c r="N202" t="s">
        <v>64</v>
      </c>
      <c r="O202" t="s">
        <v>1812</v>
      </c>
      <c r="P202">
        <v>1</v>
      </c>
      <c r="R202">
        <v>1</v>
      </c>
    </row>
    <row r="203" spans="1:19" hidden="1" x14ac:dyDescent="0.3">
      <c r="A203" t="s">
        <v>55</v>
      </c>
      <c r="B203" t="s">
        <v>55</v>
      </c>
      <c r="C203" t="s">
        <v>546</v>
      </c>
      <c r="D203">
        <v>22110408206</v>
      </c>
      <c r="E203" t="s">
        <v>547</v>
      </c>
      <c r="F203" t="s">
        <v>56</v>
      </c>
      <c r="G203" t="s">
        <v>57</v>
      </c>
      <c r="H203">
        <v>3</v>
      </c>
      <c r="I203" t="s">
        <v>72</v>
      </c>
      <c r="J203" t="s">
        <v>59</v>
      </c>
      <c r="K203" t="s">
        <v>560</v>
      </c>
      <c r="L203" t="s">
        <v>71</v>
      </c>
      <c r="M203" t="s">
        <v>64</v>
      </c>
      <c r="N203" t="s">
        <v>1812</v>
      </c>
      <c r="O203" t="s">
        <v>64</v>
      </c>
    </row>
    <row r="204" spans="1:19" hidden="1" x14ac:dyDescent="0.3">
      <c r="A204" t="s">
        <v>55</v>
      </c>
      <c r="B204" t="s">
        <v>55</v>
      </c>
      <c r="C204" t="s">
        <v>546</v>
      </c>
      <c r="D204">
        <v>22110408206</v>
      </c>
      <c r="E204" t="s">
        <v>547</v>
      </c>
      <c r="F204" t="s">
        <v>56</v>
      </c>
      <c r="G204" t="s">
        <v>57</v>
      </c>
      <c r="H204">
        <v>4</v>
      </c>
      <c r="I204" t="s">
        <v>94</v>
      </c>
      <c r="J204" t="s">
        <v>59</v>
      </c>
      <c r="L204" t="s">
        <v>62</v>
      </c>
      <c r="M204" t="s">
        <v>64</v>
      </c>
      <c r="N204" t="s">
        <v>1812</v>
      </c>
      <c r="O204" t="s">
        <v>1812</v>
      </c>
    </row>
    <row r="205" spans="1:19" hidden="1" x14ac:dyDescent="0.3">
      <c r="A205" t="s">
        <v>55</v>
      </c>
      <c r="B205" t="s">
        <v>55</v>
      </c>
      <c r="C205" t="s">
        <v>1440</v>
      </c>
      <c r="D205">
        <v>22110408404</v>
      </c>
      <c r="E205" t="s">
        <v>1441</v>
      </c>
      <c r="F205" t="s">
        <v>98</v>
      </c>
      <c r="G205" t="s">
        <v>57</v>
      </c>
      <c r="H205">
        <v>1</v>
      </c>
      <c r="I205" t="s">
        <v>74</v>
      </c>
      <c r="J205" t="s">
        <v>59</v>
      </c>
      <c r="L205" t="s">
        <v>71</v>
      </c>
      <c r="M205" t="s">
        <v>64</v>
      </c>
      <c r="N205" t="s">
        <v>64</v>
      </c>
      <c r="O205" t="s">
        <v>64</v>
      </c>
      <c r="P205">
        <v>1</v>
      </c>
      <c r="R205">
        <v>1</v>
      </c>
      <c r="S205">
        <v>0</v>
      </c>
    </row>
    <row r="206" spans="1:19" hidden="1" x14ac:dyDescent="0.3">
      <c r="A206" t="s">
        <v>55</v>
      </c>
      <c r="B206" t="s">
        <v>55</v>
      </c>
      <c r="C206" t="s">
        <v>1440</v>
      </c>
      <c r="D206">
        <v>22110408404</v>
      </c>
      <c r="E206" t="s">
        <v>1441</v>
      </c>
      <c r="F206" t="s">
        <v>98</v>
      </c>
      <c r="G206" t="s">
        <v>57</v>
      </c>
      <c r="H206">
        <v>2</v>
      </c>
      <c r="I206" t="s">
        <v>58</v>
      </c>
      <c r="J206" t="s">
        <v>59</v>
      </c>
      <c r="K206" t="s">
        <v>1447</v>
      </c>
      <c r="L206" t="s">
        <v>62</v>
      </c>
      <c r="M206" t="s">
        <v>64</v>
      </c>
      <c r="N206" t="s">
        <v>1812</v>
      </c>
      <c r="O206" t="s">
        <v>1812</v>
      </c>
      <c r="P206">
        <v>1</v>
      </c>
      <c r="Q206">
        <v>1</v>
      </c>
      <c r="R206">
        <v>1</v>
      </c>
    </row>
    <row r="207" spans="1:19" hidden="1" x14ac:dyDescent="0.3">
      <c r="A207" t="s">
        <v>55</v>
      </c>
      <c r="B207" t="s">
        <v>55</v>
      </c>
      <c r="C207" t="s">
        <v>1440</v>
      </c>
      <c r="D207">
        <v>22110408404</v>
      </c>
      <c r="E207" t="s">
        <v>1441</v>
      </c>
      <c r="F207" t="s">
        <v>98</v>
      </c>
      <c r="G207" t="s">
        <v>57</v>
      </c>
      <c r="H207">
        <v>3</v>
      </c>
      <c r="I207" t="s">
        <v>72</v>
      </c>
      <c r="J207" t="s">
        <v>59</v>
      </c>
      <c r="K207" t="s">
        <v>1546</v>
      </c>
      <c r="L207" t="s">
        <v>90</v>
      </c>
      <c r="M207" t="s">
        <v>64</v>
      </c>
      <c r="N207" t="s">
        <v>64</v>
      </c>
      <c r="O207" t="s">
        <v>64</v>
      </c>
    </row>
    <row r="208" spans="1:19" hidden="1" x14ac:dyDescent="0.3">
      <c r="A208" t="s">
        <v>55</v>
      </c>
      <c r="B208" t="s">
        <v>55</v>
      </c>
      <c r="C208" t="s">
        <v>1440</v>
      </c>
      <c r="D208">
        <v>22110408404</v>
      </c>
      <c r="E208" t="s">
        <v>1441</v>
      </c>
      <c r="F208" t="s">
        <v>98</v>
      </c>
      <c r="G208" t="s">
        <v>57</v>
      </c>
      <c r="H208">
        <v>4</v>
      </c>
      <c r="I208" t="s">
        <v>94</v>
      </c>
      <c r="J208" t="s">
        <v>59</v>
      </c>
      <c r="K208" t="s">
        <v>1548</v>
      </c>
      <c r="L208" t="s">
        <v>71</v>
      </c>
      <c r="M208" t="s">
        <v>64</v>
      </c>
      <c r="N208" t="s">
        <v>1812</v>
      </c>
      <c r="O208" t="s">
        <v>1812</v>
      </c>
      <c r="P208">
        <v>1</v>
      </c>
    </row>
    <row r="209" spans="1:18" hidden="1" x14ac:dyDescent="0.3">
      <c r="A209" t="s">
        <v>55</v>
      </c>
      <c r="B209" t="s">
        <v>55</v>
      </c>
      <c r="C209" t="s">
        <v>123</v>
      </c>
      <c r="D209">
        <v>22110408504</v>
      </c>
      <c r="E209" t="s">
        <v>562</v>
      </c>
      <c r="F209" t="s">
        <v>98</v>
      </c>
      <c r="G209" t="s">
        <v>57</v>
      </c>
      <c r="H209">
        <v>1</v>
      </c>
      <c r="I209" t="s">
        <v>58</v>
      </c>
      <c r="J209" t="s">
        <v>59</v>
      </c>
      <c r="K209" t="s">
        <v>563</v>
      </c>
      <c r="L209" t="s">
        <v>71</v>
      </c>
      <c r="M209" t="s">
        <v>64</v>
      </c>
      <c r="N209" t="s">
        <v>1812</v>
      </c>
      <c r="O209" t="s">
        <v>1812</v>
      </c>
      <c r="P209">
        <v>1</v>
      </c>
      <c r="Q209">
        <v>1</v>
      </c>
      <c r="R209">
        <v>1</v>
      </c>
    </row>
    <row r="210" spans="1:18" hidden="1" x14ac:dyDescent="0.3">
      <c r="A210" t="s">
        <v>55</v>
      </c>
      <c r="B210" t="s">
        <v>55</v>
      </c>
      <c r="C210" t="s">
        <v>218</v>
      </c>
      <c r="D210">
        <v>22110408520</v>
      </c>
      <c r="E210" t="s">
        <v>574</v>
      </c>
      <c r="F210" t="s">
        <v>56</v>
      </c>
      <c r="G210" t="s">
        <v>57</v>
      </c>
      <c r="H210">
        <v>1</v>
      </c>
      <c r="I210" t="s">
        <v>58</v>
      </c>
      <c r="J210" t="s">
        <v>59</v>
      </c>
      <c r="L210" t="s">
        <v>62</v>
      </c>
      <c r="M210" t="s">
        <v>64</v>
      </c>
      <c r="N210" t="s">
        <v>1812</v>
      </c>
      <c r="O210" t="s">
        <v>1812</v>
      </c>
      <c r="P210">
        <v>1</v>
      </c>
      <c r="R210">
        <v>1</v>
      </c>
    </row>
    <row r="211" spans="1:18" hidden="1" x14ac:dyDescent="0.3">
      <c r="A211" t="s">
        <v>55</v>
      </c>
      <c r="B211" t="s">
        <v>55</v>
      </c>
      <c r="C211" t="s">
        <v>218</v>
      </c>
      <c r="D211">
        <v>22110408520</v>
      </c>
      <c r="E211" t="s">
        <v>574</v>
      </c>
      <c r="F211" t="s">
        <v>56</v>
      </c>
      <c r="G211" t="s">
        <v>57</v>
      </c>
      <c r="H211">
        <v>2</v>
      </c>
      <c r="I211" t="s">
        <v>94</v>
      </c>
      <c r="J211" t="s">
        <v>73</v>
      </c>
      <c r="L211" t="s">
        <v>71</v>
      </c>
      <c r="M211" t="s">
        <v>64</v>
      </c>
      <c r="N211" t="s">
        <v>64</v>
      </c>
      <c r="O211" t="s">
        <v>64</v>
      </c>
    </row>
    <row r="212" spans="1:18" hidden="1" x14ac:dyDescent="0.3">
      <c r="A212" t="s">
        <v>55</v>
      </c>
      <c r="B212" t="s">
        <v>55</v>
      </c>
      <c r="C212" t="s">
        <v>218</v>
      </c>
      <c r="D212">
        <v>22110408520</v>
      </c>
      <c r="E212" t="s">
        <v>574</v>
      </c>
      <c r="F212" t="s">
        <v>56</v>
      </c>
      <c r="G212" t="s">
        <v>57</v>
      </c>
      <c r="H212">
        <v>3</v>
      </c>
      <c r="J212" t="s">
        <v>93</v>
      </c>
      <c r="M212" t="s">
        <v>64</v>
      </c>
      <c r="N212" t="s">
        <v>1812</v>
      </c>
      <c r="O212" t="s">
        <v>1812</v>
      </c>
    </row>
    <row r="213" spans="1:18" hidden="1" x14ac:dyDescent="0.3">
      <c r="A213" t="s">
        <v>55</v>
      </c>
      <c r="B213" t="s">
        <v>55</v>
      </c>
      <c r="C213" t="s">
        <v>218</v>
      </c>
      <c r="D213">
        <v>22110408520</v>
      </c>
      <c r="E213" t="s">
        <v>574</v>
      </c>
      <c r="F213" t="s">
        <v>56</v>
      </c>
      <c r="G213" t="s">
        <v>57</v>
      </c>
      <c r="H213">
        <v>4</v>
      </c>
      <c r="I213" t="s">
        <v>94</v>
      </c>
      <c r="J213" t="s">
        <v>59</v>
      </c>
      <c r="L213" t="s">
        <v>62</v>
      </c>
      <c r="M213" t="s">
        <v>64</v>
      </c>
      <c r="N213" t="s">
        <v>1812</v>
      </c>
      <c r="O213" t="s">
        <v>1812</v>
      </c>
    </row>
    <row r="214" spans="1:18" hidden="1" x14ac:dyDescent="0.3">
      <c r="A214" t="s">
        <v>55</v>
      </c>
      <c r="B214" t="s">
        <v>55</v>
      </c>
      <c r="C214" t="s">
        <v>218</v>
      </c>
      <c r="D214">
        <v>22110408520</v>
      </c>
      <c r="E214" t="s">
        <v>574</v>
      </c>
      <c r="F214" t="s">
        <v>56</v>
      </c>
      <c r="G214" t="s">
        <v>57</v>
      </c>
      <c r="H214">
        <v>5</v>
      </c>
      <c r="I214" t="s">
        <v>94</v>
      </c>
      <c r="J214" t="s">
        <v>59</v>
      </c>
      <c r="L214" t="s">
        <v>62</v>
      </c>
      <c r="M214" t="s">
        <v>64</v>
      </c>
      <c r="N214" t="s">
        <v>1812</v>
      </c>
      <c r="O214" t="s">
        <v>1812</v>
      </c>
    </row>
    <row r="215" spans="1:18" hidden="1" x14ac:dyDescent="0.3">
      <c r="A215" t="s">
        <v>55</v>
      </c>
      <c r="B215" t="s">
        <v>55</v>
      </c>
      <c r="C215" t="s">
        <v>218</v>
      </c>
      <c r="D215">
        <v>22110408520</v>
      </c>
      <c r="E215" t="s">
        <v>574</v>
      </c>
      <c r="F215" t="s">
        <v>56</v>
      </c>
      <c r="G215" t="s">
        <v>57</v>
      </c>
      <c r="H215">
        <v>6</v>
      </c>
      <c r="I215" t="s">
        <v>72</v>
      </c>
      <c r="J215" t="s">
        <v>59</v>
      </c>
      <c r="K215" t="s">
        <v>575</v>
      </c>
      <c r="L215" t="s">
        <v>62</v>
      </c>
      <c r="M215" t="s">
        <v>64</v>
      </c>
      <c r="N215" t="s">
        <v>64</v>
      </c>
      <c r="O215" t="s">
        <v>64</v>
      </c>
    </row>
    <row r="216" spans="1:18" hidden="1" x14ac:dyDescent="0.3">
      <c r="A216" t="s">
        <v>55</v>
      </c>
      <c r="B216" t="s">
        <v>55</v>
      </c>
      <c r="C216" t="s">
        <v>218</v>
      </c>
      <c r="D216">
        <v>22110408520</v>
      </c>
      <c r="E216" t="s">
        <v>574</v>
      </c>
      <c r="F216" t="s">
        <v>56</v>
      </c>
      <c r="G216" t="s">
        <v>57</v>
      </c>
      <c r="H216">
        <v>7</v>
      </c>
      <c r="I216" t="s">
        <v>58</v>
      </c>
      <c r="J216" t="s">
        <v>59</v>
      </c>
      <c r="L216" t="s">
        <v>71</v>
      </c>
      <c r="M216" t="s">
        <v>64</v>
      </c>
      <c r="N216" t="s">
        <v>1812</v>
      </c>
      <c r="O216" t="s">
        <v>1812</v>
      </c>
      <c r="P216">
        <v>1</v>
      </c>
      <c r="R216">
        <v>1</v>
      </c>
    </row>
    <row r="217" spans="1:18" hidden="1" x14ac:dyDescent="0.3">
      <c r="A217" t="s">
        <v>55</v>
      </c>
      <c r="B217" t="s">
        <v>55</v>
      </c>
      <c r="C217" t="s">
        <v>218</v>
      </c>
      <c r="D217">
        <v>22110408520</v>
      </c>
      <c r="E217" t="s">
        <v>574</v>
      </c>
      <c r="F217" t="s">
        <v>56</v>
      </c>
      <c r="G217" t="s">
        <v>57</v>
      </c>
      <c r="H217">
        <v>8</v>
      </c>
      <c r="I217" t="s">
        <v>72</v>
      </c>
      <c r="J217" t="s">
        <v>1774</v>
      </c>
      <c r="K217" t="s">
        <v>1549</v>
      </c>
      <c r="M217" t="s">
        <v>64</v>
      </c>
      <c r="N217" t="s">
        <v>1812</v>
      </c>
      <c r="O217" t="s">
        <v>1812</v>
      </c>
    </row>
    <row r="218" spans="1:18" hidden="1" x14ac:dyDescent="0.3">
      <c r="A218" t="s">
        <v>55</v>
      </c>
      <c r="B218" t="s">
        <v>55</v>
      </c>
      <c r="C218" t="s">
        <v>218</v>
      </c>
      <c r="D218">
        <v>22110408520</v>
      </c>
      <c r="E218" t="s">
        <v>574</v>
      </c>
      <c r="F218" t="s">
        <v>56</v>
      </c>
      <c r="G218" t="s">
        <v>57</v>
      </c>
      <c r="H218">
        <v>9</v>
      </c>
      <c r="I218" t="s">
        <v>72</v>
      </c>
      <c r="J218" t="s">
        <v>59</v>
      </c>
      <c r="K218" t="s">
        <v>1550</v>
      </c>
      <c r="L218" t="s">
        <v>71</v>
      </c>
      <c r="M218" t="s">
        <v>64</v>
      </c>
      <c r="N218" t="s">
        <v>1812</v>
      </c>
      <c r="O218" t="s">
        <v>64</v>
      </c>
    </row>
    <row r="219" spans="1:18" hidden="1" x14ac:dyDescent="0.3">
      <c r="A219" t="s">
        <v>55</v>
      </c>
      <c r="B219" t="s">
        <v>55</v>
      </c>
      <c r="C219" t="s">
        <v>218</v>
      </c>
      <c r="D219">
        <v>22110408520</v>
      </c>
      <c r="E219" t="s">
        <v>574</v>
      </c>
      <c r="F219" t="s">
        <v>56</v>
      </c>
      <c r="G219" t="s">
        <v>57</v>
      </c>
      <c r="H219">
        <v>10</v>
      </c>
      <c r="I219" t="s">
        <v>72</v>
      </c>
      <c r="J219" t="s">
        <v>59</v>
      </c>
      <c r="K219" t="s">
        <v>576</v>
      </c>
      <c r="L219" t="s">
        <v>62</v>
      </c>
      <c r="M219" t="s">
        <v>64</v>
      </c>
      <c r="N219" t="s">
        <v>1812</v>
      </c>
      <c r="O219" t="s">
        <v>64</v>
      </c>
      <c r="P219">
        <v>1</v>
      </c>
      <c r="R219">
        <v>1</v>
      </c>
    </row>
    <row r="220" spans="1:18" hidden="1" x14ac:dyDescent="0.3">
      <c r="A220" t="s">
        <v>55</v>
      </c>
      <c r="B220" t="s">
        <v>55</v>
      </c>
      <c r="C220" t="s">
        <v>123</v>
      </c>
      <c r="D220">
        <v>22110408521</v>
      </c>
      <c r="E220" t="s">
        <v>577</v>
      </c>
      <c r="F220" t="s">
        <v>56</v>
      </c>
      <c r="G220" t="s">
        <v>57</v>
      </c>
      <c r="H220">
        <v>1</v>
      </c>
      <c r="I220" t="s">
        <v>58</v>
      </c>
      <c r="J220" t="s">
        <v>59</v>
      </c>
      <c r="K220" t="s">
        <v>578</v>
      </c>
      <c r="L220" t="s">
        <v>71</v>
      </c>
      <c r="M220" t="s">
        <v>64</v>
      </c>
      <c r="N220" t="s">
        <v>1812</v>
      </c>
      <c r="O220" t="s">
        <v>1812</v>
      </c>
      <c r="P220">
        <v>1</v>
      </c>
      <c r="Q220">
        <v>1</v>
      </c>
      <c r="R220">
        <v>1</v>
      </c>
    </row>
    <row r="221" spans="1:18" hidden="1" x14ac:dyDescent="0.3">
      <c r="A221" t="s">
        <v>55</v>
      </c>
      <c r="B221" t="s">
        <v>55</v>
      </c>
      <c r="C221" t="s">
        <v>589</v>
      </c>
      <c r="D221">
        <v>22110408701</v>
      </c>
      <c r="E221" t="s">
        <v>590</v>
      </c>
      <c r="F221" t="s">
        <v>56</v>
      </c>
      <c r="G221" t="s">
        <v>57</v>
      </c>
      <c r="H221">
        <v>1</v>
      </c>
      <c r="I221" t="s">
        <v>74</v>
      </c>
      <c r="J221" t="s">
        <v>59</v>
      </c>
      <c r="L221" t="s">
        <v>62</v>
      </c>
      <c r="M221" t="s">
        <v>64</v>
      </c>
      <c r="N221" t="s">
        <v>1812</v>
      </c>
      <c r="O221" t="s">
        <v>64</v>
      </c>
      <c r="P221">
        <v>1</v>
      </c>
    </row>
    <row r="222" spans="1:18" hidden="1" x14ac:dyDescent="0.3">
      <c r="A222" t="s">
        <v>55</v>
      </c>
      <c r="B222" t="s">
        <v>55</v>
      </c>
      <c r="C222" t="s">
        <v>589</v>
      </c>
      <c r="D222">
        <v>22110408701</v>
      </c>
      <c r="E222" t="s">
        <v>590</v>
      </c>
      <c r="F222" t="s">
        <v>56</v>
      </c>
      <c r="G222" t="s">
        <v>57</v>
      </c>
      <c r="H222">
        <v>2</v>
      </c>
      <c r="I222" t="s">
        <v>74</v>
      </c>
      <c r="J222" t="s">
        <v>59</v>
      </c>
      <c r="L222" t="s">
        <v>62</v>
      </c>
      <c r="M222" t="s">
        <v>64</v>
      </c>
      <c r="N222" t="s">
        <v>1812</v>
      </c>
      <c r="O222" t="s">
        <v>64</v>
      </c>
      <c r="P222">
        <v>1</v>
      </c>
    </row>
    <row r="223" spans="1:18" hidden="1" x14ac:dyDescent="0.3">
      <c r="A223" t="s">
        <v>55</v>
      </c>
      <c r="B223" t="s">
        <v>55</v>
      </c>
      <c r="C223" t="s">
        <v>589</v>
      </c>
      <c r="D223">
        <v>22110408701</v>
      </c>
      <c r="E223" t="s">
        <v>590</v>
      </c>
      <c r="F223" t="s">
        <v>56</v>
      </c>
      <c r="G223" t="s">
        <v>57</v>
      </c>
      <c r="H223">
        <v>3</v>
      </c>
      <c r="I223" t="s">
        <v>72</v>
      </c>
      <c r="J223" t="s">
        <v>59</v>
      </c>
      <c r="K223" t="s">
        <v>593</v>
      </c>
      <c r="L223" t="s">
        <v>71</v>
      </c>
      <c r="M223" t="s">
        <v>64</v>
      </c>
      <c r="N223" t="s">
        <v>64</v>
      </c>
      <c r="O223" t="s">
        <v>1812</v>
      </c>
    </row>
    <row r="224" spans="1:18" hidden="1" x14ac:dyDescent="0.3">
      <c r="A224" t="s">
        <v>55</v>
      </c>
      <c r="B224" t="s">
        <v>55</v>
      </c>
      <c r="C224" t="s">
        <v>589</v>
      </c>
      <c r="D224">
        <v>22110408701</v>
      </c>
      <c r="E224" t="s">
        <v>590</v>
      </c>
      <c r="F224" t="s">
        <v>56</v>
      </c>
      <c r="G224" t="s">
        <v>57</v>
      </c>
      <c r="H224">
        <v>4</v>
      </c>
      <c r="I224" t="s">
        <v>72</v>
      </c>
      <c r="J224" t="s">
        <v>59</v>
      </c>
      <c r="L224" t="s">
        <v>71</v>
      </c>
      <c r="M224" t="s">
        <v>1812</v>
      </c>
      <c r="N224" t="s">
        <v>1812</v>
      </c>
      <c r="O224" t="s">
        <v>1812</v>
      </c>
    </row>
    <row r="225" spans="1:19" hidden="1" x14ac:dyDescent="0.3">
      <c r="A225" t="s">
        <v>55</v>
      </c>
      <c r="B225" t="s">
        <v>55</v>
      </c>
      <c r="C225" t="s">
        <v>589</v>
      </c>
      <c r="D225">
        <v>22110408701</v>
      </c>
      <c r="E225" t="s">
        <v>590</v>
      </c>
      <c r="F225" t="s">
        <v>56</v>
      </c>
      <c r="G225" t="s">
        <v>57</v>
      </c>
      <c r="H225">
        <v>5</v>
      </c>
      <c r="J225" t="s">
        <v>93</v>
      </c>
    </row>
    <row r="226" spans="1:19" hidden="1" x14ac:dyDescent="0.3">
      <c r="A226" t="s">
        <v>55</v>
      </c>
      <c r="B226" t="s">
        <v>55</v>
      </c>
      <c r="C226" t="s">
        <v>589</v>
      </c>
      <c r="D226">
        <v>22110408701</v>
      </c>
      <c r="E226" t="s">
        <v>590</v>
      </c>
      <c r="F226" t="s">
        <v>56</v>
      </c>
      <c r="G226" t="s">
        <v>57</v>
      </c>
      <c r="H226">
        <v>6</v>
      </c>
      <c r="I226" t="s">
        <v>74</v>
      </c>
      <c r="J226" t="s">
        <v>59</v>
      </c>
      <c r="K226" t="s">
        <v>598</v>
      </c>
      <c r="L226" t="s">
        <v>71</v>
      </c>
      <c r="M226" t="s">
        <v>64</v>
      </c>
      <c r="N226" t="s">
        <v>64</v>
      </c>
      <c r="O226" t="s">
        <v>64</v>
      </c>
      <c r="P226">
        <v>1</v>
      </c>
    </row>
    <row r="227" spans="1:19" hidden="1" x14ac:dyDescent="0.3">
      <c r="A227" t="s">
        <v>55</v>
      </c>
      <c r="B227" t="s">
        <v>55</v>
      </c>
      <c r="C227" t="s">
        <v>589</v>
      </c>
      <c r="D227">
        <v>22110408702</v>
      </c>
      <c r="E227" t="s">
        <v>602</v>
      </c>
      <c r="F227" t="s">
        <v>98</v>
      </c>
      <c r="G227" t="s">
        <v>57</v>
      </c>
      <c r="H227">
        <v>1</v>
      </c>
      <c r="I227" t="s">
        <v>58</v>
      </c>
      <c r="J227" t="s">
        <v>59</v>
      </c>
      <c r="K227" t="s">
        <v>603</v>
      </c>
      <c r="M227" t="s">
        <v>1812</v>
      </c>
      <c r="N227" t="s">
        <v>1812</v>
      </c>
      <c r="O227" t="s">
        <v>64</v>
      </c>
      <c r="P227">
        <v>1</v>
      </c>
      <c r="R227">
        <v>1</v>
      </c>
    </row>
    <row r="228" spans="1:19" hidden="1" x14ac:dyDescent="0.3">
      <c r="A228" t="s">
        <v>55</v>
      </c>
      <c r="B228" t="s">
        <v>55</v>
      </c>
      <c r="C228" t="s">
        <v>589</v>
      </c>
      <c r="D228">
        <v>22110408702</v>
      </c>
      <c r="E228" t="s">
        <v>602</v>
      </c>
      <c r="F228" t="s">
        <v>98</v>
      </c>
      <c r="G228" t="s">
        <v>57</v>
      </c>
      <c r="H228">
        <v>2</v>
      </c>
      <c r="I228" t="s">
        <v>94</v>
      </c>
      <c r="J228" t="s">
        <v>59</v>
      </c>
      <c r="K228" t="s">
        <v>605</v>
      </c>
      <c r="M228" t="s">
        <v>1812</v>
      </c>
      <c r="N228" t="s">
        <v>1812</v>
      </c>
      <c r="O228" t="s">
        <v>1812</v>
      </c>
    </row>
    <row r="229" spans="1:19" hidden="1" x14ac:dyDescent="0.3">
      <c r="A229" t="s">
        <v>55</v>
      </c>
      <c r="B229" t="s">
        <v>55</v>
      </c>
      <c r="C229" t="s">
        <v>589</v>
      </c>
      <c r="D229">
        <v>22110408705</v>
      </c>
      <c r="E229" t="s">
        <v>606</v>
      </c>
      <c r="F229" t="s">
        <v>106</v>
      </c>
      <c r="G229" t="s">
        <v>57</v>
      </c>
      <c r="H229">
        <v>1</v>
      </c>
      <c r="I229" t="s">
        <v>58</v>
      </c>
      <c r="J229" t="s">
        <v>59</v>
      </c>
      <c r="L229" t="s">
        <v>90</v>
      </c>
      <c r="M229" t="s">
        <v>64</v>
      </c>
      <c r="N229" t="s">
        <v>1812</v>
      </c>
      <c r="O229" t="s">
        <v>1812</v>
      </c>
      <c r="P229">
        <v>1</v>
      </c>
      <c r="Q229">
        <v>1</v>
      </c>
      <c r="R229">
        <v>1</v>
      </c>
      <c r="S229">
        <v>0</v>
      </c>
    </row>
    <row r="230" spans="1:19" hidden="1" x14ac:dyDescent="0.3">
      <c r="A230" t="s">
        <v>55</v>
      </c>
      <c r="B230" t="s">
        <v>55</v>
      </c>
      <c r="C230" t="s">
        <v>589</v>
      </c>
      <c r="D230">
        <v>22110408705</v>
      </c>
      <c r="E230" t="s">
        <v>606</v>
      </c>
      <c r="F230" t="s">
        <v>106</v>
      </c>
      <c r="G230" t="s">
        <v>57</v>
      </c>
      <c r="H230">
        <v>2</v>
      </c>
      <c r="I230" t="s">
        <v>58</v>
      </c>
      <c r="J230" t="s">
        <v>59</v>
      </c>
      <c r="L230" t="s">
        <v>90</v>
      </c>
      <c r="M230" t="s">
        <v>64</v>
      </c>
      <c r="N230" t="s">
        <v>1812</v>
      </c>
      <c r="O230" t="s">
        <v>1812</v>
      </c>
      <c r="R230">
        <v>0</v>
      </c>
    </row>
    <row r="231" spans="1:19" hidden="1" x14ac:dyDescent="0.3">
      <c r="A231" t="s">
        <v>55</v>
      </c>
      <c r="B231" t="s">
        <v>55</v>
      </c>
      <c r="C231" t="s">
        <v>589</v>
      </c>
      <c r="D231">
        <v>22110408705</v>
      </c>
      <c r="E231" t="s">
        <v>606</v>
      </c>
      <c r="F231" t="s">
        <v>106</v>
      </c>
      <c r="G231" t="s">
        <v>57</v>
      </c>
      <c r="H231">
        <v>3</v>
      </c>
      <c r="I231" t="s">
        <v>94</v>
      </c>
      <c r="J231" t="s">
        <v>1774</v>
      </c>
      <c r="L231" t="s">
        <v>62</v>
      </c>
      <c r="M231" t="s">
        <v>64</v>
      </c>
      <c r="N231" t="s">
        <v>1812</v>
      </c>
      <c r="O231" t="s">
        <v>1812</v>
      </c>
    </row>
    <row r="232" spans="1:19" hidden="1" x14ac:dyDescent="0.3">
      <c r="A232" t="s">
        <v>55</v>
      </c>
      <c r="B232" t="s">
        <v>55</v>
      </c>
      <c r="C232" t="s">
        <v>589</v>
      </c>
      <c r="D232">
        <v>22110408705</v>
      </c>
      <c r="E232" t="s">
        <v>606</v>
      </c>
      <c r="F232" t="s">
        <v>106</v>
      </c>
      <c r="G232" t="s">
        <v>57</v>
      </c>
      <c r="H232">
        <v>4</v>
      </c>
      <c r="I232" t="s">
        <v>94</v>
      </c>
      <c r="J232" t="s">
        <v>1774</v>
      </c>
      <c r="K232" t="s">
        <v>1552</v>
      </c>
      <c r="M232" t="s">
        <v>64</v>
      </c>
      <c r="N232" t="s">
        <v>1812</v>
      </c>
      <c r="O232" t="s">
        <v>1812</v>
      </c>
    </row>
    <row r="233" spans="1:19" hidden="1" x14ac:dyDescent="0.3">
      <c r="A233" t="s">
        <v>55</v>
      </c>
      <c r="B233" t="s">
        <v>55</v>
      </c>
      <c r="C233" t="s">
        <v>625</v>
      </c>
      <c r="D233">
        <v>22110409601</v>
      </c>
      <c r="E233" t="s">
        <v>1449</v>
      </c>
      <c r="F233" t="s">
        <v>56</v>
      </c>
      <c r="G233" t="s">
        <v>57</v>
      </c>
      <c r="H233">
        <v>1</v>
      </c>
      <c r="I233" t="s">
        <v>58</v>
      </c>
      <c r="J233" t="s">
        <v>59</v>
      </c>
      <c r="K233" t="s">
        <v>1450</v>
      </c>
      <c r="L233" t="s">
        <v>71</v>
      </c>
      <c r="M233" t="s">
        <v>64</v>
      </c>
      <c r="N233" t="s">
        <v>1812</v>
      </c>
      <c r="O233" t="s">
        <v>1812</v>
      </c>
      <c r="P233">
        <v>1</v>
      </c>
      <c r="R233">
        <v>1</v>
      </c>
    </row>
    <row r="234" spans="1:19" hidden="1" x14ac:dyDescent="0.3">
      <c r="A234" t="s">
        <v>55</v>
      </c>
      <c r="B234" t="s">
        <v>55</v>
      </c>
      <c r="C234" t="s">
        <v>625</v>
      </c>
      <c r="D234">
        <v>22110409601</v>
      </c>
      <c r="E234" t="s">
        <v>1449</v>
      </c>
      <c r="F234" t="s">
        <v>56</v>
      </c>
      <c r="G234" t="s">
        <v>57</v>
      </c>
      <c r="H234">
        <v>2</v>
      </c>
      <c r="I234" t="s">
        <v>72</v>
      </c>
      <c r="J234" t="s">
        <v>59</v>
      </c>
      <c r="K234" t="s">
        <v>1555</v>
      </c>
      <c r="L234" t="s">
        <v>62</v>
      </c>
      <c r="M234" t="s">
        <v>64</v>
      </c>
      <c r="N234" t="s">
        <v>1812</v>
      </c>
      <c r="O234" t="s">
        <v>64</v>
      </c>
      <c r="P234">
        <v>1</v>
      </c>
      <c r="R234">
        <v>1</v>
      </c>
      <c r="S234">
        <v>1</v>
      </c>
    </row>
    <row r="235" spans="1:19" hidden="1" x14ac:dyDescent="0.3">
      <c r="A235" t="s">
        <v>55</v>
      </c>
      <c r="B235" t="s">
        <v>55</v>
      </c>
      <c r="C235" t="s">
        <v>625</v>
      </c>
      <c r="D235">
        <v>22110409601</v>
      </c>
      <c r="E235" t="s">
        <v>1449</v>
      </c>
      <c r="F235" t="s">
        <v>56</v>
      </c>
      <c r="G235" t="s">
        <v>57</v>
      </c>
      <c r="H235">
        <v>3</v>
      </c>
      <c r="I235" t="s">
        <v>74</v>
      </c>
      <c r="J235" t="s">
        <v>59</v>
      </c>
      <c r="K235" t="s">
        <v>1453</v>
      </c>
      <c r="L235" t="s">
        <v>71</v>
      </c>
      <c r="M235" t="s">
        <v>64</v>
      </c>
      <c r="N235" t="s">
        <v>1812</v>
      </c>
      <c r="O235" t="s">
        <v>64</v>
      </c>
      <c r="R235">
        <v>1</v>
      </c>
    </row>
    <row r="236" spans="1:19" hidden="1" x14ac:dyDescent="0.3">
      <c r="A236" t="s">
        <v>55</v>
      </c>
      <c r="B236" t="s">
        <v>55</v>
      </c>
      <c r="C236" t="s">
        <v>625</v>
      </c>
      <c r="D236">
        <v>22110409601</v>
      </c>
      <c r="E236" t="s">
        <v>1449</v>
      </c>
      <c r="F236" t="s">
        <v>56</v>
      </c>
      <c r="G236" t="s">
        <v>57</v>
      </c>
      <c r="H236">
        <v>4</v>
      </c>
      <c r="I236" t="s">
        <v>58</v>
      </c>
      <c r="J236" t="s">
        <v>59</v>
      </c>
      <c r="K236" t="s">
        <v>1456</v>
      </c>
      <c r="L236" t="s">
        <v>71</v>
      </c>
      <c r="M236" t="s">
        <v>64</v>
      </c>
      <c r="N236" t="s">
        <v>1812</v>
      </c>
      <c r="O236" t="s">
        <v>1812</v>
      </c>
      <c r="R236">
        <v>1</v>
      </c>
    </row>
    <row r="237" spans="1:19" hidden="1" x14ac:dyDescent="0.3">
      <c r="A237" t="s">
        <v>55</v>
      </c>
      <c r="B237" t="s">
        <v>55</v>
      </c>
      <c r="C237" t="s">
        <v>625</v>
      </c>
      <c r="D237">
        <v>22110409601</v>
      </c>
      <c r="E237" t="s">
        <v>1449</v>
      </c>
      <c r="F237" t="s">
        <v>56</v>
      </c>
      <c r="G237" t="s">
        <v>57</v>
      </c>
      <c r="H237">
        <v>5</v>
      </c>
      <c r="I237" t="s">
        <v>74</v>
      </c>
      <c r="J237" t="s">
        <v>59</v>
      </c>
      <c r="K237" t="s">
        <v>1559</v>
      </c>
      <c r="L237" t="s">
        <v>71</v>
      </c>
      <c r="M237" t="s">
        <v>64</v>
      </c>
      <c r="N237" t="s">
        <v>1812</v>
      </c>
      <c r="O237" t="s">
        <v>64</v>
      </c>
      <c r="P237">
        <v>1</v>
      </c>
      <c r="R237">
        <v>1</v>
      </c>
    </row>
    <row r="238" spans="1:19" hidden="1" x14ac:dyDescent="0.3">
      <c r="A238" t="s">
        <v>55</v>
      </c>
      <c r="B238" t="s">
        <v>55</v>
      </c>
      <c r="C238" t="s">
        <v>625</v>
      </c>
      <c r="D238">
        <v>22110409601</v>
      </c>
      <c r="E238" t="s">
        <v>1449</v>
      </c>
      <c r="F238" t="s">
        <v>56</v>
      </c>
      <c r="G238" t="s">
        <v>57</v>
      </c>
      <c r="H238">
        <v>6</v>
      </c>
      <c r="I238" t="s">
        <v>58</v>
      </c>
      <c r="J238" t="s">
        <v>59</v>
      </c>
      <c r="K238" t="s">
        <v>1458</v>
      </c>
      <c r="L238" t="s">
        <v>71</v>
      </c>
      <c r="M238" t="s">
        <v>64</v>
      </c>
      <c r="N238" t="s">
        <v>1812</v>
      </c>
      <c r="O238" t="s">
        <v>64</v>
      </c>
      <c r="P238">
        <v>0</v>
      </c>
      <c r="R238">
        <v>1</v>
      </c>
    </row>
    <row r="239" spans="1:19" hidden="1" x14ac:dyDescent="0.3">
      <c r="A239" t="s">
        <v>55</v>
      </c>
      <c r="B239" t="s">
        <v>55</v>
      </c>
      <c r="C239" t="s">
        <v>625</v>
      </c>
      <c r="D239">
        <v>22110409601</v>
      </c>
      <c r="E239" t="s">
        <v>1449</v>
      </c>
      <c r="F239" t="s">
        <v>56</v>
      </c>
      <c r="G239" t="s">
        <v>57</v>
      </c>
      <c r="H239">
        <v>7</v>
      </c>
      <c r="I239" t="s">
        <v>58</v>
      </c>
      <c r="J239" t="s">
        <v>59</v>
      </c>
      <c r="K239" t="s">
        <v>1461</v>
      </c>
      <c r="L239" t="s">
        <v>71</v>
      </c>
      <c r="M239" t="s">
        <v>64</v>
      </c>
      <c r="N239" t="s">
        <v>1812</v>
      </c>
      <c r="O239" t="s">
        <v>64</v>
      </c>
      <c r="P239">
        <v>0</v>
      </c>
      <c r="R239">
        <v>1</v>
      </c>
    </row>
    <row r="240" spans="1:19" hidden="1" x14ac:dyDescent="0.3">
      <c r="A240" t="s">
        <v>55</v>
      </c>
      <c r="B240" t="s">
        <v>55</v>
      </c>
      <c r="C240" t="s">
        <v>625</v>
      </c>
      <c r="D240">
        <v>22110409601</v>
      </c>
      <c r="E240" t="s">
        <v>1449</v>
      </c>
      <c r="F240" t="s">
        <v>56</v>
      </c>
      <c r="G240" t="s">
        <v>57</v>
      </c>
      <c r="H240">
        <v>8</v>
      </c>
      <c r="I240" t="s">
        <v>58</v>
      </c>
      <c r="J240" t="s">
        <v>59</v>
      </c>
      <c r="K240" t="s">
        <v>1463</v>
      </c>
      <c r="L240" t="s">
        <v>71</v>
      </c>
      <c r="M240" t="s">
        <v>64</v>
      </c>
      <c r="N240" t="s">
        <v>1812</v>
      </c>
      <c r="O240" t="s">
        <v>64</v>
      </c>
      <c r="P240">
        <v>1</v>
      </c>
      <c r="Q240">
        <v>1</v>
      </c>
      <c r="R240">
        <v>1</v>
      </c>
    </row>
    <row r="241" spans="1:18" hidden="1" x14ac:dyDescent="0.3">
      <c r="A241" t="s">
        <v>55</v>
      </c>
      <c r="B241" t="s">
        <v>55</v>
      </c>
      <c r="C241" t="s">
        <v>625</v>
      </c>
      <c r="D241">
        <v>22110409605</v>
      </c>
      <c r="E241" t="s">
        <v>626</v>
      </c>
      <c r="F241" t="s">
        <v>98</v>
      </c>
      <c r="G241" t="s">
        <v>57</v>
      </c>
      <c r="H241">
        <v>1</v>
      </c>
      <c r="I241" t="s">
        <v>96</v>
      </c>
      <c r="J241" t="s">
        <v>59</v>
      </c>
      <c r="K241" t="s">
        <v>627</v>
      </c>
      <c r="L241" t="s">
        <v>71</v>
      </c>
      <c r="M241" t="s">
        <v>64</v>
      </c>
      <c r="N241" t="s">
        <v>1812</v>
      </c>
      <c r="O241" t="s">
        <v>64</v>
      </c>
      <c r="R241">
        <v>1</v>
      </c>
    </row>
    <row r="242" spans="1:18" hidden="1" x14ac:dyDescent="0.3">
      <c r="A242" t="s">
        <v>55</v>
      </c>
      <c r="B242" t="s">
        <v>55</v>
      </c>
      <c r="C242" t="s">
        <v>625</v>
      </c>
      <c r="D242">
        <v>22110409605</v>
      </c>
      <c r="E242" t="s">
        <v>626</v>
      </c>
      <c r="F242" t="s">
        <v>98</v>
      </c>
      <c r="G242" t="s">
        <v>57</v>
      </c>
      <c r="H242">
        <v>2</v>
      </c>
      <c r="I242" t="s">
        <v>58</v>
      </c>
      <c r="J242" t="s">
        <v>59</v>
      </c>
      <c r="K242" t="s">
        <v>630</v>
      </c>
      <c r="L242" t="s">
        <v>71</v>
      </c>
      <c r="M242" t="s">
        <v>64</v>
      </c>
      <c r="N242" t="s">
        <v>1812</v>
      </c>
      <c r="O242" t="s">
        <v>64</v>
      </c>
      <c r="P242">
        <v>1</v>
      </c>
      <c r="R242">
        <v>1</v>
      </c>
    </row>
    <row r="243" spans="1:18" hidden="1" x14ac:dyDescent="0.3">
      <c r="A243" t="s">
        <v>55</v>
      </c>
      <c r="B243" t="s">
        <v>55</v>
      </c>
      <c r="C243" t="s">
        <v>625</v>
      </c>
      <c r="D243">
        <v>22110409605</v>
      </c>
      <c r="E243" t="s">
        <v>626</v>
      </c>
      <c r="F243" t="s">
        <v>98</v>
      </c>
      <c r="G243" t="s">
        <v>57</v>
      </c>
      <c r="H243">
        <v>3</v>
      </c>
      <c r="I243" t="s">
        <v>58</v>
      </c>
      <c r="J243" t="s">
        <v>59</v>
      </c>
      <c r="K243" t="s">
        <v>638</v>
      </c>
      <c r="L243" t="s">
        <v>71</v>
      </c>
      <c r="M243" t="s">
        <v>64</v>
      </c>
      <c r="N243" t="s">
        <v>1812</v>
      </c>
      <c r="O243" t="s">
        <v>1812</v>
      </c>
      <c r="R243">
        <v>1</v>
      </c>
    </row>
    <row r="244" spans="1:18" hidden="1" x14ac:dyDescent="0.3">
      <c r="A244" t="s">
        <v>55</v>
      </c>
      <c r="B244" t="s">
        <v>55</v>
      </c>
      <c r="C244" t="s">
        <v>625</v>
      </c>
      <c r="D244">
        <v>22110409605</v>
      </c>
      <c r="E244" t="s">
        <v>626</v>
      </c>
      <c r="F244" t="s">
        <v>98</v>
      </c>
      <c r="G244" t="s">
        <v>57</v>
      </c>
      <c r="H244">
        <v>4</v>
      </c>
      <c r="I244" t="s">
        <v>74</v>
      </c>
      <c r="J244" t="s">
        <v>59</v>
      </c>
      <c r="K244" t="s">
        <v>646</v>
      </c>
      <c r="L244" t="s">
        <v>71</v>
      </c>
      <c r="M244" t="s">
        <v>64</v>
      </c>
      <c r="N244" t="s">
        <v>1812</v>
      </c>
      <c r="O244" t="s">
        <v>1812</v>
      </c>
      <c r="R244">
        <v>1</v>
      </c>
    </row>
    <row r="245" spans="1:18" hidden="1" x14ac:dyDescent="0.3">
      <c r="A245" t="s">
        <v>55</v>
      </c>
      <c r="B245" t="s">
        <v>55</v>
      </c>
      <c r="C245" t="s">
        <v>625</v>
      </c>
      <c r="D245">
        <v>22110409605</v>
      </c>
      <c r="E245" t="s">
        <v>626</v>
      </c>
      <c r="F245" t="s">
        <v>98</v>
      </c>
      <c r="G245" t="s">
        <v>57</v>
      </c>
      <c r="H245">
        <v>5</v>
      </c>
      <c r="I245" t="s">
        <v>94</v>
      </c>
      <c r="J245" t="s">
        <v>59</v>
      </c>
      <c r="K245" t="s">
        <v>649</v>
      </c>
      <c r="L245" t="s">
        <v>71</v>
      </c>
      <c r="M245" t="s">
        <v>64</v>
      </c>
      <c r="N245" t="s">
        <v>1812</v>
      </c>
      <c r="O245" t="s">
        <v>1812</v>
      </c>
      <c r="R245">
        <v>1</v>
      </c>
    </row>
    <row r="246" spans="1:18" hidden="1" x14ac:dyDescent="0.3">
      <c r="A246" t="s">
        <v>55</v>
      </c>
      <c r="B246" t="s">
        <v>55</v>
      </c>
      <c r="C246" t="s">
        <v>625</v>
      </c>
      <c r="D246">
        <v>22110409605</v>
      </c>
      <c r="E246" t="s">
        <v>626</v>
      </c>
      <c r="F246" t="s">
        <v>98</v>
      </c>
      <c r="G246" t="s">
        <v>57</v>
      </c>
      <c r="H246">
        <v>6</v>
      </c>
      <c r="I246" t="s">
        <v>94</v>
      </c>
      <c r="J246" t="s">
        <v>59</v>
      </c>
      <c r="K246" t="s">
        <v>653</v>
      </c>
      <c r="L246" t="s">
        <v>71</v>
      </c>
      <c r="M246" t="s">
        <v>64</v>
      </c>
      <c r="N246" t="s">
        <v>1812</v>
      </c>
      <c r="O246" t="s">
        <v>1812</v>
      </c>
      <c r="R246">
        <v>1</v>
      </c>
    </row>
    <row r="247" spans="1:18" hidden="1" x14ac:dyDescent="0.3">
      <c r="A247" t="s">
        <v>55</v>
      </c>
      <c r="B247" t="s">
        <v>55</v>
      </c>
      <c r="C247" t="s">
        <v>625</v>
      </c>
      <c r="D247">
        <v>22110409605</v>
      </c>
      <c r="E247" t="s">
        <v>626</v>
      </c>
      <c r="F247" t="s">
        <v>98</v>
      </c>
      <c r="G247" t="s">
        <v>57</v>
      </c>
      <c r="H247">
        <v>7</v>
      </c>
      <c r="J247" t="s">
        <v>93</v>
      </c>
      <c r="K247" t="s">
        <v>1565</v>
      </c>
      <c r="M247" t="s">
        <v>64</v>
      </c>
      <c r="N247" t="s">
        <v>1812</v>
      </c>
      <c r="O247" t="s">
        <v>1812</v>
      </c>
    </row>
    <row r="248" spans="1:18" hidden="1" x14ac:dyDescent="0.3">
      <c r="A248" t="s">
        <v>55</v>
      </c>
      <c r="B248" t="s">
        <v>55</v>
      </c>
      <c r="C248" t="s">
        <v>625</v>
      </c>
      <c r="D248">
        <v>22110409605</v>
      </c>
      <c r="E248" t="s">
        <v>626</v>
      </c>
      <c r="F248" t="s">
        <v>98</v>
      </c>
      <c r="G248" t="s">
        <v>57</v>
      </c>
      <c r="H248">
        <v>8</v>
      </c>
      <c r="I248" t="s">
        <v>58</v>
      </c>
      <c r="J248" t="s">
        <v>59</v>
      </c>
      <c r="K248" t="s">
        <v>659</v>
      </c>
      <c r="L248" t="s">
        <v>71</v>
      </c>
      <c r="M248" t="s">
        <v>64</v>
      </c>
      <c r="N248" t="s">
        <v>1812</v>
      </c>
      <c r="O248" t="s">
        <v>1812</v>
      </c>
      <c r="P248">
        <v>1</v>
      </c>
      <c r="Q248">
        <v>1</v>
      </c>
      <c r="R248">
        <v>1</v>
      </c>
    </row>
    <row r="249" spans="1:18" hidden="1" x14ac:dyDescent="0.3">
      <c r="A249" t="s">
        <v>55</v>
      </c>
      <c r="B249" t="s">
        <v>55</v>
      </c>
      <c r="C249" t="s">
        <v>625</v>
      </c>
      <c r="D249">
        <v>22110409607</v>
      </c>
      <c r="E249" t="s">
        <v>664</v>
      </c>
      <c r="F249" t="s">
        <v>106</v>
      </c>
      <c r="G249" t="s">
        <v>57</v>
      </c>
      <c r="H249">
        <v>1</v>
      </c>
      <c r="I249" t="s">
        <v>58</v>
      </c>
      <c r="J249" t="s">
        <v>59</v>
      </c>
      <c r="K249" t="s">
        <v>665</v>
      </c>
      <c r="L249" t="s">
        <v>71</v>
      </c>
      <c r="M249" t="s">
        <v>64</v>
      </c>
      <c r="N249" t="s">
        <v>1812</v>
      </c>
      <c r="O249" t="s">
        <v>1812</v>
      </c>
      <c r="P249">
        <v>1</v>
      </c>
      <c r="Q249">
        <v>1</v>
      </c>
      <c r="R249">
        <v>1</v>
      </c>
    </row>
    <row r="250" spans="1:18" hidden="1" x14ac:dyDescent="0.3">
      <c r="A250" t="s">
        <v>55</v>
      </c>
      <c r="B250" t="s">
        <v>55</v>
      </c>
      <c r="C250" t="s">
        <v>625</v>
      </c>
      <c r="D250">
        <v>22110409607</v>
      </c>
      <c r="E250" t="s">
        <v>664</v>
      </c>
      <c r="F250" t="s">
        <v>106</v>
      </c>
      <c r="G250" t="s">
        <v>57</v>
      </c>
      <c r="H250">
        <v>2</v>
      </c>
      <c r="I250" t="s">
        <v>74</v>
      </c>
      <c r="J250" t="s">
        <v>59</v>
      </c>
      <c r="K250" t="s">
        <v>688</v>
      </c>
      <c r="L250" t="s">
        <v>71</v>
      </c>
      <c r="M250" t="s">
        <v>64</v>
      </c>
      <c r="N250" t="s">
        <v>1812</v>
      </c>
      <c r="O250" t="s">
        <v>64</v>
      </c>
      <c r="P250">
        <v>1</v>
      </c>
      <c r="R250">
        <v>1</v>
      </c>
    </row>
    <row r="251" spans="1:18" hidden="1" x14ac:dyDescent="0.3">
      <c r="A251" t="s">
        <v>55</v>
      </c>
      <c r="B251" t="s">
        <v>55</v>
      </c>
      <c r="C251" t="s">
        <v>625</v>
      </c>
      <c r="D251">
        <v>22110409607</v>
      </c>
      <c r="E251" t="s">
        <v>664</v>
      </c>
      <c r="F251" t="s">
        <v>106</v>
      </c>
      <c r="G251" t="s">
        <v>57</v>
      </c>
      <c r="H251">
        <v>3</v>
      </c>
      <c r="I251" t="s">
        <v>74</v>
      </c>
      <c r="J251" t="s">
        <v>59</v>
      </c>
      <c r="K251" t="s">
        <v>692</v>
      </c>
      <c r="L251" t="s">
        <v>71</v>
      </c>
      <c r="M251" t="s">
        <v>64</v>
      </c>
      <c r="N251" t="s">
        <v>1812</v>
      </c>
      <c r="O251" t="s">
        <v>64</v>
      </c>
      <c r="R251">
        <v>1</v>
      </c>
    </row>
    <row r="252" spans="1:18" hidden="1" x14ac:dyDescent="0.3">
      <c r="A252" t="s">
        <v>55</v>
      </c>
      <c r="B252" t="s">
        <v>55</v>
      </c>
      <c r="C252" t="s">
        <v>625</v>
      </c>
      <c r="D252">
        <v>22110409607</v>
      </c>
      <c r="E252" t="s">
        <v>664</v>
      </c>
      <c r="F252" t="s">
        <v>106</v>
      </c>
      <c r="G252" t="s">
        <v>57</v>
      </c>
      <c r="H252">
        <v>4</v>
      </c>
      <c r="I252" t="s">
        <v>74</v>
      </c>
      <c r="J252" t="s">
        <v>59</v>
      </c>
      <c r="K252" t="s">
        <v>696</v>
      </c>
      <c r="L252" t="s">
        <v>71</v>
      </c>
      <c r="M252" t="s">
        <v>64</v>
      </c>
      <c r="N252" t="s">
        <v>1812</v>
      </c>
      <c r="O252" t="s">
        <v>1812</v>
      </c>
      <c r="R252">
        <v>1</v>
      </c>
    </row>
    <row r="253" spans="1:18" hidden="1" x14ac:dyDescent="0.3">
      <c r="A253" t="s">
        <v>55</v>
      </c>
      <c r="B253" t="s">
        <v>55</v>
      </c>
      <c r="C253" t="s">
        <v>625</v>
      </c>
      <c r="D253">
        <v>22110409607</v>
      </c>
      <c r="E253" t="s">
        <v>664</v>
      </c>
      <c r="F253" t="s">
        <v>106</v>
      </c>
      <c r="G253" t="s">
        <v>57</v>
      </c>
      <c r="H253">
        <v>5</v>
      </c>
      <c r="I253" t="s">
        <v>94</v>
      </c>
      <c r="J253" t="s">
        <v>59</v>
      </c>
      <c r="K253" t="s">
        <v>704</v>
      </c>
      <c r="L253" t="s">
        <v>71</v>
      </c>
      <c r="M253" t="s">
        <v>64</v>
      </c>
      <c r="N253" t="s">
        <v>1812</v>
      </c>
      <c r="O253" t="s">
        <v>1812</v>
      </c>
      <c r="R253">
        <v>1</v>
      </c>
    </row>
    <row r="254" spans="1:18" hidden="1" x14ac:dyDescent="0.3">
      <c r="A254" t="s">
        <v>55</v>
      </c>
      <c r="B254" t="s">
        <v>55</v>
      </c>
      <c r="C254" t="s">
        <v>625</v>
      </c>
      <c r="D254">
        <v>22110409607</v>
      </c>
      <c r="E254" t="s">
        <v>664</v>
      </c>
      <c r="F254" t="s">
        <v>106</v>
      </c>
      <c r="G254" t="s">
        <v>57</v>
      </c>
      <c r="H254">
        <v>6</v>
      </c>
      <c r="I254" t="s">
        <v>94</v>
      </c>
      <c r="J254" t="s">
        <v>59</v>
      </c>
      <c r="K254" t="s">
        <v>707</v>
      </c>
      <c r="L254" t="s">
        <v>71</v>
      </c>
      <c r="M254" t="s">
        <v>64</v>
      </c>
      <c r="N254" t="s">
        <v>1812</v>
      </c>
      <c r="O254" t="s">
        <v>1812</v>
      </c>
      <c r="R254">
        <v>1</v>
      </c>
    </row>
    <row r="255" spans="1:18" hidden="1" x14ac:dyDescent="0.3">
      <c r="A255" t="s">
        <v>55</v>
      </c>
      <c r="B255" t="s">
        <v>55</v>
      </c>
      <c r="C255" t="s">
        <v>713</v>
      </c>
      <c r="D255">
        <v>22110409808</v>
      </c>
      <c r="E255" t="s">
        <v>714</v>
      </c>
      <c r="F255" t="s">
        <v>56</v>
      </c>
      <c r="G255" t="s">
        <v>57</v>
      </c>
      <c r="H255">
        <v>1</v>
      </c>
      <c r="I255" t="s">
        <v>58</v>
      </c>
      <c r="J255" t="s">
        <v>59</v>
      </c>
      <c r="L255" t="s">
        <v>71</v>
      </c>
      <c r="M255" t="s">
        <v>64</v>
      </c>
      <c r="N255" t="s">
        <v>1812</v>
      </c>
      <c r="O255" t="s">
        <v>1812</v>
      </c>
      <c r="P255">
        <v>0</v>
      </c>
      <c r="R255">
        <v>1</v>
      </c>
    </row>
    <row r="256" spans="1:18" hidden="1" x14ac:dyDescent="0.3">
      <c r="A256" t="s">
        <v>55</v>
      </c>
      <c r="B256" t="s">
        <v>55</v>
      </c>
      <c r="C256" t="s">
        <v>289</v>
      </c>
      <c r="D256">
        <v>22110409816</v>
      </c>
      <c r="E256" t="s">
        <v>717</v>
      </c>
      <c r="F256" t="s">
        <v>98</v>
      </c>
      <c r="G256" t="s">
        <v>57</v>
      </c>
      <c r="H256">
        <v>1</v>
      </c>
      <c r="I256" t="s">
        <v>58</v>
      </c>
      <c r="J256" t="s">
        <v>59</v>
      </c>
      <c r="K256" t="s">
        <v>718</v>
      </c>
      <c r="L256" t="s">
        <v>62</v>
      </c>
      <c r="M256" t="s">
        <v>64</v>
      </c>
      <c r="N256" t="s">
        <v>1812</v>
      </c>
      <c r="O256" t="s">
        <v>64</v>
      </c>
    </row>
    <row r="257" spans="1:18" hidden="1" x14ac:dyDescent="0.3">
      <c r="A257" t="s">
        <v>55</v>
      </c>
      <c r="B257" t="s">
        <v>55</v>
      </c>
      <c r="C257" t="s">
        <v>289</v>
      </c>
      <c r="D257">
        <v>22110409816</v>
      </c>
      <c r="E257" t="s">
        <v>717</v>
      </c>
      <c r="F257" t="s">
        <v>98</v>
      </c>
      <c r="G257" t="s">
        <v>57</v>
      </c>
      <c r="H257">
        <v>2</v>
      </c>
      <c r="I257" t="s">
        <v>392</v>
      </c>
      <c r="J257" t="s">
        <v>59</v>
      </c>
      <c r="K257" t="s">
        <v>726</v>
      </c>
      <c r="L257" t="s">
        <v>62</v>
      </c>
      <c r="M257" t="s">
        <v>64</v>
      </c>
      <c r="N257" t="s">
        <v>1812</v>
      </c>
      <c r="O257" t="s">
        <v>1812</v>
      </c>
      <c r="P257">
        <v>1</v>
      </c>
      <c r="Q257">
        <v>0</v>
      </c>
      <c r="R257">
        <v>1</v>
      </c>
    </row>
    <row r="258" spans="1:18" hidden="1" x14ac:dyDescent="0.3">
      <c r="A258" t="s">
        <v>55</v>
      </c>
      <c r="B258" t="s">
        <v>55</v>
      </c>
      <c r="C258" t="s">
        <v>289</v>
      </c>
      <c r="D258">
        <v>22110409816</v>
      </c>
      <c r="E258" t="s">
        <v>717</v>
      </c>
      <c r="F258" t="s">
        <v>98</v>
      </c>
      <c r="G258" t="s">
        <v>57</v>
      </c>
      <c r="H258">
        <v>3</v>
      </c>
      <c r="J258" t="s">
        <v>93</v>
      </c>
      <c r="M258" t="s">
        <v>64</v>
      </c>
      <c r="N258" t="s">
        <v>1812</v>
      </c>
      <c r="O258" t="s">
        <v>1812</v>
      </c>
    </row>
    <row r="259" spans="1:18" hidden="1" x14ac:dyDescent="0.3">
      <c r="A259" t="s">
        <v>55</v>
      </c>
      <c r="B259" t="s">
        <v>55</v>
      </c>
      <c r="C259" t="s">
        <v>289</v>
      </c>
      <c r="D259">
        <v>22110409816</v>
      </c>
      <c r="E259" t="s">
        <v>717</v>
      </c>
      <c r="F259" t="s">
        <v>98</v>
      </c>
      <c r="G259" t="s">
        <v>57</v>
      </c>
      <c r="H259">
        <v>4</v>
      </c>
      <c r="I259" t="s">
        <v>72</v>
      </c>
      <c r="J259" t="s">
        <v>59</v>
      </c>
      <c r="K259" t="s">
        <v>1566</v>
      </c>
      <c r="L259" t="s">
        <v>71</v>
      </c>
      <c r="M259" t="s">
        <v>1812</v>
      </c>
      <c r="N259" t="s">
        <v>64</v>
      </c>
      <c r="O259" t="s">
        <v>1812</v>
      </c>
    </row>
    <row r="260" spans="1:18" hidden="1" x14ac:dyDescent="0.3">
      <c r="A260" t="s">
        <v>55</v>
      </c>
      <c r="B260" t="s">
        <v>55</v>
      </c>
      <c r="C260" t="s">
        <v>289</v>
      </c>
      <c r="D260">
        <v>22110409816</v>
      </c>
      <c r="E260" t="s">
        <v>717</v>
      </c>
      <c r="F260" t="s">
        <v>98</v>
      </c>
      <c r="G260" t="s">
        <v>57</v>
      </c>
      <c r="H260">
        <v>5</v>
      </c>
      <c r="I260" t="s">
        <v>94</v>
      </c>
      <c r="J260" t="s">
        <v>59</v>
      </c>
      <c r="K260" t="s">
        <v>483</v>
      </c>
      <c r="L260" t="s">
        <v>71</v>
      </c>
      <c r="M260" t="s">
        <v>64</v>
      </c>
      <c r="N260" t="s">
        <v>1812</v>
      </c>
      <c r="O260" t="s">
        <v>1812</v>
      </c>
    </row>
    <row r="261" spans="1:18" hidden="1" x14ac:dyDescent="0.3">
      <c r="A261" t="s">
        <v>55</v>
      </c>
      <c r="B261" t="s">
        <v>55</v>
      </c>
      <c r="C261" t="s">
        <v>738</v>
      </c>
      <c r="D261">
        <v>22110411005</v>
      </c>
      <c r="E261" t="s">
        <v>739</v>
      </c>
      <c r="F261" t="s">
        <v>56</v>
      </c>
      <c r="G261" t="s">
        <v>57</v>
      </c>
      <c r="H261">
        <v>1</v>
      </c>
      <c r="I261" t="s">
        <v>58</v>
      </c>
      <c r="J261" t="s">
        <v>59</v>
      </c>
      <c r="K261" t="s">
        <v>740</v>
      </c>
      <c r="L261" t="s">
        <v>62</v>
      </c>
      <c r="M261" t="s">
        <v>64</v>
      </c>
      <c r="N261" t="s">
        <v>1812</v>
      </c>
      <c r="O261" t="s">
        <v>1812</v>
      </c>
      <c r="Q261">
        <v>0</v>
      </c>
      <c r="R261">
        <v>1</v>
      </c>
    </row>
    <row r="262" spans="1:18" hidden="1" x14ac:dyDescent="0.3">
      <c r="A262" t="s">
        <v>55</v>
      </c>
      <c r="B262" t="s">
        <v>55</v>
      </c>
      <c r="C262" t="s">
        <v>738</v>
      </c>
      <c r="D262">
        <v>22110411005</v>
      </c>
      <c r="E262" t="s">
        <v>739</v>
      </c>
      <c r="F262" t="s">
        <v>56</v>
      </c>
      <c r="G262" t="s">
        <v>57</v>
      </c>
      <c r="H262">
        <v>2</v>
      </c>
      <c r="I262" t="s">
        <v>94</v>
      </c>
      <c r="J262" t="s">
        <v>59</v>
      </c>
      <c r="K262" t="s">
        <v>1567</v>
      </c>
      <c r="L262" t="s">
        <v>71</v>
      </c>
      <c r="M262" t="s">
        <v>64</v>
      </c>
      <c r="N262" t="s">
        <v>1812</v>
      </c>
      <c r="O262" t="s">
        <v>1812</v>
      </c>
    </row>
    <row r="263" spans="1:18" hidden="1" x14ac:dyDescent="0.3">
      <c r="A263" t="s">
        <v>55</v>
      </c>
      <c r="B263" t="s">
        <v>55</v>
      </c>
      <c r="C263" t="s">
        <v>738</v>
      </c>
      <c r="D263">
        <v>22110411005</v>
      </c>
      <c r="E263" t="s">
        <v>739</v>
      </c>
      <c r="F263" t="s">
        <v>56</v>
      </c>
      <c r="G263" t="s">
        <v>57</v>
      </c>
      <c r="H263">
        <v>3</v>
      </c>
      <c r="I263" t="s">
        <v>94</v>
      </c>
      <c r="J263" t="s">
        <v>59</v>
      </c>
      <c r="L263" t="s">
        <v>62</v>
      </c>
      <c r="M263" t="s">
        <v>64</v>
      </c>
      <c r="N263" t="s">
        <v>1812</v>
      </c>
      <c r="O263" t="s">
        <v>1812</v>
      </c>
    </row>
    <row r="264" spans="1:18" hidden="1" x14ac:dyDescent="0.3">
      <c r="A264" t="s">
        <v>55</v>
      </c>
      <c r="B264" t="s">
        <v>55</v>
      </c>
      <c r="C264" t="s">
        <v>713</v>
      </c>
      <c r="D264">
        <v>22110411007</v>
      </c>
      <c r="E264" t="s">
        <v>743</v>
      </c>
      <c r="F264" t="s">
        <v>98</v>
      </c>
      <c r="G264" t="s">
        <v>57</v>
      </c>
      <c r="H264">
        <v>1</v>
      </c>
      <c r="I264" t="s">
        <v>58</v>
      </c>
      <c r="J264" t="s">
        <v>59</v>
      </c>
      <c r="L264" t="s">
        <v>71</v>
      </c>
      <c r="M264" t="s">
        <v>64</v>
      </c>
      <c r="N264" t="s">
        <v>1812</v>
      </c>
      <c r="O264" t="s">
        <v>1812</v>
      </c>
      <c r="R264">
        <v>1</v>
      </c>
    </row>
    <row r="265" spans="1:18" hidden="1" x14ac:dyDescent="0.3">
      <c r="A265" t="s">
        <v>55</v>
      </c>
      <c r="B265" t="s">
        <v>55</v>
      </c>
      <c r="C265" t="s">
        <v>713</v>
      </c>
      <c r="D265">
        <v>22110411012</v>
      </c>
      <c r="E265" t="s">
        <v>745</v>
      </c>
      <c r="F265" t="s">
        <v>106</v>
      </c>
      <c r="G265" t="s">
        <v>57</v>
      </c>
      <c r="H265">
        <v>1</v>
      </c>
      <c r="I265" t="s">
        <v>58</v>
      </c>
      <c r="J265" t="s">
        <v>59</v>
      </c>
      <c r="L265" t="s">
        <v>62</v>
      </c>
      <c r="M265" t="s">
        <v>64</v>
      </c>
      <c r="N265" t="s">
        <v>1812</v>
      </c>
      <c r="O265" t="s">
        <v>1812</v>
      </c>
      <c r="P265">
        <v>1</v>
      </c>
      <c r="Q265">
        <v>1</v>
      </c>
    </row>
    <row r="266" spans="1:18" hidden="1" x14ac:dyDescent="0.3">
      <c r="A266" t="s">
        <v>55</v>
      </c>
      <c r="B266" t="s">
        <v>55</v>
      </c>
      <c r="C266" t="s">
        <v>746</v>
      </c>
      <c r="D266">
        <v>22110411929</v>
      </c>
      <c r="E266" t="s">
        <v>747</v>
      </c>
      <c r="F266" t="s">
        <v>106</v>
      </c>
      <c r="G266" t="s">
        <v>57</v>
      </c>
      <c r="H266">
        <v>1</v>
      </c>
      <c r="I266" t="s">
        <v>58</v>
      </c>
      <c r="J266" t="s">
        <v>59</v>
      </c>
      <c r="K266" t="s">
        <v>748</v>
      </c>
      <c r="L266" t="s">
        <v>62</v>
      </c>
      <c r="M266" t="s">
        <v>1812</v>
      </c>
      <c r="N266" t="s">
        <v>1812</v>
      </c>
      <c r="O266" t="s">
        <v>1812</v>
      </c>
    </row>
    <row r="267" spans="1:18" hidden="1" x14ac:dyDescent="0.3">
      <c r="A267" t="s">
        <v>55</v>
      </c>
      <c r="B267" t="s">
        <v>55</v>
      </c>
      <c r="C267" t="s">
        <v>746</v>
      </c>
      <c r="D267">
        <v>22110411929</v>
      </c>
      <c r="E267" t="s">
        <v>747</v>
      </c>
      <c r="F267" t="s">
        <v>106</v>
      </c>
      <c r="G267" t="s">
        <v>57</v>
      </c>
      <c r="H267">
        <v>2</v>
      </c>
      <c r="J267" t="s">
        <v>93</v>
      </c>
      <c r="M267" t="s">
        <v>64</v>
      </c>
      <c r="N267" t="s">
        <v>1812</v>
      </c>
      <c r="O267" t="s">
        <v>1812</v>
      </c>
    </row>
    <row r="268" spans="1:18" hidden="1" x14ac:dyDescent="0.3">
      <c r="A268" t="s">
        <v>55</v>
      </c>
      <c r="B268" t="s">
        <v>55</v>
      </c>
      <c r="C268" t="s">
        <v>746</v>
      </c>
      <c r="D268">
        <v>22110411929</v>
      </c>
      <c r="E268" t="s">
        <v>747</v>
      </c>
      <c r="F268" t="s">
        <v>106</v>
      </c>
      <c r="G268" t="s">
        <v>57</v>
      </c>
      <c r="H268">
        <v>3</v>
      </c>
      <c r="I268" t="s">
        <v>74</v>
      </c>
      <c r="J268" t="s">
        <v>59</v>
      </c>
      <c r="L268" t="s">
        <v>62</v>
      </c>
      <c r="M268" t="s">
        <v>64</v>
      </c>
      <c r="N268" t="s">
        <v>64</v>
      </c>
      <c r="O268" t="s">
        <v>64</v>
      </c>
    </row>
    <row r="269" spans="1:18" hidden="1" x14ac:dyDescent="0.3">
      <c r="A269" t="s">
        <v>55</v>
      </c>
      <c r="B269" t="s">
        <v>55</v>
      </c>
      <c r="C269" t="s">
        <v>746</v>
      </c>
      <c r="D269">
        <v>22110411929</v>
      </c>
      <c r="E269" t="s">
        <v>747</v>
      </c>
      <c r="F269" t="s">
        <v>106</v>
      </c>
      <c r="G269" t="s">
        <v>57</v>
      </c>
      <c r="H269">
        <v>4</v>
      </c>
      <c r="I269" t="s">
        <v>74</v>
      </c>
      <c r="J269" t="s">
        <v>59</v>
      </c>
      <c r="L269" t="s">
        <v>62</v>
      </c>
      <c r="M269" t="s">
        <v>1812</v>
      </c>
      <c r="N269" t="s">
        <v>1812</v>
      </c>
      <c r="O269" t="s">
        <v>64</v>
      </c>
    </row>
    <row r="270" spans="1:18" hidden="1" x14ac:dyDescent="0.3">
      <c r="A270" t="s">
        <v>55</v>
      </c>
      <c r="B270" t="s">
        <v>55</v>
      </c>
      <c r="C270" t="s">
        <v>746</v>
      </c>
      <c r="D270">
        <v>22110411929</v>
      </c>
      <c r="E270" t="s">
        <v>747</v>
      </c>
      <c r="F270" t="s">
        <v>106</v>
      </c>
      <c r="G270" t="s">
        <v>57</v>
      </c>
      <c r="H270">
        <v>5</v>
      </c>
      <c r="I270" t="s">
        <v>72</v>
      </c>
      <c r="J270" t="s">
        <v>59</v>
      </c>
      <c r="K270" t="s">
        <v>755</v>
      </c>
      <c r="L270" t="s">
        <v>62</v>
      </c>
      <c r="M270" t="s">
        <v>64</v>
      </c>
      <c r="N270" t="s">
        <v>64</v>
      </c>
      <c r="O270" t="s">
        <v>64</v>
      </c>
    </row>
    <row r="271" spans="1:18" hidden="1" x14ac:dyDescent="0.3">
      <c r="A271" t="s">
        <v>55</v>
      </c>
      <c r="B271" t="s">
        <v>55</v>
      </c>
      <c r="C271" t="s">
        <v>746</v>
      </c>
      <c r="D271">
        <v>22110411929</v>
      </c>
      <c r="E271" t="s">
        <v>747</v>
      </c>
      <c r="F271" t="s">
        <v>106</v>
      </c>
      <c r="G271" t="s">
        <v>57</v>
      </c>
      <c r="H271">
        <v>6</v>
      </c>
      <c r="I271" t="s">
        <v>58</v>
      </c>
      <c r="J271" t="s">
        <v>59</v>
      </c>
      <c r="K271" t="s">
        <v>757</v>
      </c>
      <c r="L271" t="s">
        <v>62</v>
      </c>
      <c r="M271" t="s">
        <v>64</v>
      </c>
      <c r="N271" t="s">
        <v>1812</v>
      </c>
      <c r="O271" t="s">
        <v>1812</v>
      </c>
      <c r="P271">
        <v>1</v>
      </c>
      <c r="R271">
        <v>1</v>
      </c>
    </row>
    <row r="272" spans="1:18" hidden="1" x14ac:dyDescent="0.3">
      <c r="A272" t="s">
        <v>55</v>
      </c>
      <c r="B272" t="s">
        <v>55</v>
      </c>
      <c r="C272" t="s">
        <v>746</v>
      </c>
      <c r="D272">
        <v>22110411929</v>
      </c>
      <c r="E272" t="s">
        <v>747</v>
      </c>
      <c r="F272" t="s">
        <v>106</v>
      </c>
      <c r="G272" t="s">
        <v>57</v>
      </c>
      <c r="H272">
        <v>7</v>
      </c>
      <c r="I272" t="s">
        <v>58</v>
      </c>
      <c r="J272" t="s">
        <v>59</v>
      </c>
      <c r="L272" t="s">
        <v>83</v>
      </c>
      <c r="M272" t="s">
        <v>64</v>
      </c>
      <c r="N272" t="s">
        <v>1812</v>
      </c>
      <c r="O272" t="s">
        <v>1812</v>
      </c>
    </row>
    <row r="273" spans="1:19" hidden="1" x14ac:dyDescent="0.3">
      <c r="A273" t="s">
        <v>55</v>
      </c>
      <c r="B273" t="s">
        <v>55</v>
      </c>
      <c r="C273" t="s">
        <v>1467</v>
      </c>
      <c r="D273">
        <v>22110413705</v>
      </c>
      <c r="E273" t="s">
        <v>1468</v>
      </c>
      <c r="F273" t="s">
        <v>98</v>
      </c>
      <c r="G273" t="s">
        <v>57</v>
      </c>
      <c r="H273">
        <v>1</v>
      </c>
      <c r="I273" t="s">
        <v>58</v>
      </c>
      <c r="J273" t="s">
        <v>59</v>
      </c>
      <c r="L273" t="s">
        <v>71</v>
      </c>
      <c r="M273" t="s">
        <v>64</v>
      </c>
      <c r="N273" t="s">
        <v>1812</v>
      </c>
      <c r="O273" t="s">
        <v>1812</v>
      </c>
      <c r="R273">
        <v>0</v>
      </c>
    </row>
    <row r="274" spans="1:19" hidden="1" x14ac:dyDescent="0.3">
      <c r="A274" t="s">
        <v>55</v>
      </c>
      <c r="B274" t="s">
        <v>55</v>
      </c>
      <c r="C274" t="s">
        <v>1467</v>
      </c>
      <c r="D274">
        <v>22110413705</v>
      </c>
      <c r="E274" t="s">
        <v>1468</v>
      </c>
      <c r="F274" t="s">
        <v>98</v>
      </c>
      <c r="G274" t="s">
        <v>57</v>
      </c>
      <c r="H274">
        <v>2</v>
      </c>
      <c r="I274" t="s">
        <v>58</v>
      </c>
      <c r="J274" t="s">
        <v>59</v>
      </c>
      <c r="L274" t="s">
        <v>62</v>
      </c>
      <c r="M274" t="s">
        <v>64</v>
      </c>
      <c r="N274" t="s">
        <v>1812</v>
      </c>
      <c r="O274" t="s">
        <v>1812</v>
      </c>
      <c r="P274">
        <v>1</v>
      </c>
      <c r="Q274">
        <v>1</v>
      </c>
      <c r="R274">
        <v>1</v>
      </c>
    </row>
    <row r="275" spans="1:19" hidden="1" x14ac:dyDescent="0.3">
      <c r="A275" t="s">
        <v>55</v>
      </c>
      <c r="B275" t="s">
        <v>55</v>
      </c>
      <c r="C275" t="s">
        <v>1467</v>
      </c>
      <c r="D275">
        <v>22110413705</v>
      </c>
      <c r="E275" t="s">
        <v>1468</v>
      </c>
      <c r="F275" t="s">
        <v>98</v>
      </c>
      <c r="G275" t="s">
        <v>57</v>
      </c>
      <c r="H275">
        <v>3</v>
      </c>
      <c r="I275" t="s">
        <v>94</v>
      </c>
      <c r="J275" t="s">
        <v>59</v>
      </c>
      <c r="L275" t="s">
        <v>71</v>
      </c>
      <c r="M275" t="s">
        <v>64</v>
      </c>
      <c r="N275" t="s">
        <v>1812</v>
      </c>
      <c r="O275" t="s">
        <v>1812</v>
      </c>
    </row>
    <row r="276" spans="1:19" hidden="1" x14ac:dyDescent="0.3">
      <c r="A276" t="s">
        <v>55</v>
      </c>
      <c r="B276" t="s">
        <v>55</v>
      </c>
      <c r="C276" t="s">
        <v>1467</v>
      </c>
      <c r="D276">
        <v>22110413705</v>
      </c>
      <c r="E276" t="s">
        <v>1468</v>
      </c>
      <c r="F276" t="s">
        <v>98</v>
      </c>
      <c r="G276" t="s">
        <v>57</v>
      </c>
      <c r="H276">
        <v>4</v>
      </c>
      <c r="I276" t="s">
        <v>94</v>
      </c>
      <c r="J276" t="s">
        <v>59</v>
      </c>
      <c r="L276" t="s">
        <v>71</v>
      </c>
      <c r="M276" t="s">
        <v>64</v>
      </c>
      <c r="N276" t="s">
        <v>1812</v>
      </c>
      <c r="O276" t="s">
        <v>1812</v>
      </c>
    </row>
    <row r="277" spans="1:19" hidden="1" x14ac:dyDescent="0.3">
      <c r="A277" t="s">
        <v>55</v>
      </c>
      <c r="B277" t="s">
        <v>55</v>
      </c>
      <c r="C277" t="s">
        <v>1467</v>
      </c>
      <c r="D277">
        <v>22110413705</v>
      </c>
      <c r="E277" t="s">
        <v>1468</v>
      </c>
      <c r="F277" t="s">
        <v>98</v>
      </c>
      <c r="G277" t="s">
        <v>57</v>
      </c>
      <c r="H277">
        <v>5</v>
      </c>
      <c r="I277" t="s">
        <v>74</v>
      </c>
      <c r="J277" t="s">
        <v>59</v>
      </c>
      <c r="L277" t="s">
        <v>62</v>
      </c>
      <c r="M277" t="s">
        <v>64</v>
      </c>
      <c r="N277" t="s">
        <v>64</v>
      </c>
      <c r="O277" t="s">
        <v>64</v>
      </c>
      <c r="P277">
        <v>1</v>
      </c>
      <c r="Q277">
        <v>1</v>
      </c>
      <c r="R277">
        <v>1</v>
      </c>
    </row>
    <row r="278" spans="1:19" hidden="1" x14ac:dyDescent="0.3">
      <c r="A278" t="s">
        <v>55</v>
      </c>
      <c r="B278" t="s">
        <v>55</v>
      </c>
      <c r="C278" t="s">
        <v>1467</v>
      </c>
      <c r="D278">
        <v>22110413706</v>
      </c>
      <c r="E278" t="s">
        <v>1472</v>
      </c>
      <c r="F278" t="s">
        <v>56</v>
      </c>
      <c r="G278" t="s">
        <v>57</v>
      </c>
      <c r="H278">
        <v>1</v>
      </c>
      <c r="I278" t="s">
        <v>96</v>
      </c>
      <c r="J278" t="s">
        <v>59</v>
      </c>
      <c r="L278" t="s">
        <v>71</v>
      </c>
      <c r="M278" t="s">
        <v>64</v>
      </c>
      <c r="N278" t="s">
        <v>64</v>
      </c>
      <c r="O278" t="s">
        <v>64</v>
      </c>
      <c r="P278">
        <v>1</v>
      </c>
      <c r="Q278">
        <v>0</v>
      </c>
      <c r="R278">
        <v>1</v>
      </c>
    </row>
    <row r="279" spans="1:19" hidden="1" x14ac:dyDescent="0.3">
      <c r="A279" t="s">
        <v>55</v>
      </c>
      <c r="B279" t="s">
        <v>55</v>
      </c>
      <c r="C279" t="s">
        <v>1467</v>
      </c>
      <c r="D279">
        <v>22110413706</v>
      </c>
      <c r="E279" t="s">
        <v>1472</v>
      </c>
      <c r="F279" t="s">
        <v>56</v>
      </c>
      <c r="G279" t="s">
        <v>57</v>
      </c>
      <c r="H279">
        <v>2</v>
      </c>
      <c r="I279" t="s">
        <v>94</v>
      </c>
      <c r="L279" t="s">
        <v>71</v>
      </c>
      <c r="M279" t="s">
        <v>64</v>
      </c>
      <c r="N279" t="s">
        <v>1812</v>
      </c>
      <c r="O279" t="s">
        <v>1812</v>
      </c>
    </row>
    <row r="280" spans="1:19" hidden="1" x14ac:dyDescent="0.3">
      <c r="A280" t="s">
        <v>55</v>
      </c>
      <c r="B280" t="s">
        <v>55</v>
      </c>
      <c r="C280" t="s">
        <v>1467</v>
      </c>
      <c r="D280">
        <v>22110413706</v>
      </c>
      <c r="E280" t="s">
        <v>1472</v>
      </c>
      <c r="F280" t="s">
        <v>56</v>
      </c>
      <c r="G280" t="s">
        <v>57</v>
      </c>
      <c r="H280">
        <v>3</v>
      </c>
      <c r="I280" t="s">
        <v>94</v>
      </c>
      <c r="J280" t="s">
        <v>73</v>
      </c>
      <c r="L280" t="s">
        <v>71</v>
      </c>
      <c r="M280" t="s">
        <v>64</v>
      </c>
      <c r="N280" t="s">
        <v>1812</v>
      </c>
      <c r="O280" t="s">
        <v>1812</v>
      </c>
      <c r="R280">
        <v>0</v>
      </c>
    </row>
    <row r="281" spans="1:19" hidden="1" x14ac:dyDescent="0.3">
      <c r="A281" t="s">
        <v>55</v>
      </c>
      <c r="B281" t="s">
        <v>55</v>
      </c>
      <c r="C281" t="s">
        <v>1467</v>
      </c>
      <c r="D281">
        <v>22110413706</v>
      </c>
      <c r="E281" t="s">
        <v>1472</v>
      </c>
      <c r="F281" t="s">
        <v>56</v>
      </c>
      <c r="G281" t="s">
        <v>57</v>
      </c>
      <c r="H281">
        <v>4</v>
      </c>
      <c r="I281" t="s">
        <v>58</v>
      </c>
      <c r="J281" t="s">
        <v>59</v>
      </c>
      <c r="L281" t="s">
        <v>71</v>
      </c>
      <c r="M281" t="s">
        <v>64</v>
      </c>
      <c r="N281" t="s">
        <v>64</v>
      </c>
      <c r="O281" t="s">
        <v>64</v>
      </c>
      <c r="R281">
        <v>1</v>
      </c>
    </row>
    <row r="282" spans="1:19" hidden="1" x14ac:dyDescent="0.3">
      <c r="A282" t="s">
        <v>55</v>
      </c>
      <c r="B282" t="s">
        <v>55</v>
      </c>
      <c r="C282" t="s">
        <v>1467</v>
      </c>
      <c r="D282">
        <v>22110413706</v>
      </c>
      <c r="E282" t="s">
        <v>1472</v>
      </c>
      <c r="F282" t="s">
        <v>56</v>
      </c>
      <c r="G282" t="s">
        <v>57</v>
      </c>
      <c r="H282">
        <v>5</v>
      </c>
      <c r="I282" t="s">
        <v>74</v>
      </c>
      <c r="J282" t="s">
        <v>59</v>
      </c>
      <c r="L282" t="s">
        <v>71</v>
      </c>
      <c r="M282" t="s">
        <v>64</v>
      </c>
      <c r="N282" t="s">
        <v>64</v>
      </c>
      <c r="O282" t="s">
        <v>64</v>
      </c>
      <c r="P282">
        <v>1</v>
      </c>
      <c r="Q282">
        <v>1</v>
      </c>
      <c r="R282">
        <v>1</v>
      </c>
    </row>
    <row r="283" spans="1:19" hidden="1" x14ac:dyDescent="0.3">
      <c r="A283" t="s">
        <v>55</v>
      </c>
      <c r="B283" t="s">
        <v>55</v>
      </c>
      <c r="C283" t="s">
        <v>1467</v>
      </c>
      <c r="D283">
        <v>22110413706</v>
      </c>
      <c r="E283" t="s">
        <v>1472</v>
      </c>
      <c r="F283" t="s">
        <v>56</v>
      </c>
      <c r="G283" t="s">
        <v>57</v>
      </c>
      <c r="H283">
        <v>6</v>
      </c>
      <c r="I283" t="s">
        <v>94</v>
      </c>
      <c r="J283" t="s">
        <v>73</v>
      </c>
      <c r="L283" t="s">
        <v>71</v>
      </c>
      <c r="M283" t="s">
        <v>64</v>
      </c>
      <c r="N283" t="s">
        <v>1812</v>
      </c>
      <c r="O283" t="s">
        <v>1812</v>
      </c>
    </row>
    <row r="284" spans="1:19" hidden="1" x14ac:dyDescent="0.3">
      <c r="A284" t="s">
        <v>55</v>
      </c>
      <c r="B284" t="s">
        <v>55</v>
      </c>
      <c r="C284" t="s">
        <v>1467</v>
      </c>
      <c r="D284">
        <v>22110413706</v>
      </c>
      <c r="E284" t="s">
        <v>1472</v>
      </c>
      <c r="F284" t="s">
        <v>56</v>
      </c>
      <c r="G284" t="s">
        <v>57</v>
      </c>
      <c r="H284">
        <v>7</v>
      </c>
      <c r="I284" t="s">
        <v>58</v>
      </c>
      <c r="J284" t="s">
        <v>59</v>
      </c>
      <c r="L284" t="s">
        <v>71</v>
      </c>
      <c r="M284" t="s">
        <v>64</v>
      </c>
      <c r="N284" t="s">
        <v>64</v>
      </c>
      <c r="O284" t="s">
        <v>64</v>
      </c>
      <c r="P284">
        <v>1</v>
      </c>
      <c r="Q284">
        <v>1</v>
      </c>
      <c r="R284">
        <v>1</v>
      </c>
      <c r="S284">
        <v>0</v>
      </c>
    </row>
    <row r="285" spans="1:19" hidden="1" x14ac:dyDescent="0.3">
      <c r="A285" t="s">
        <v>55</v>
      </c>
      <c r="B285" t="s">
        <v>55</v>
      </c>
      <c r="C285" t="s">
        <v>758</v>
      </c>
      <c r="D285">
        <v>22110414101</v>
      </c>
      <c r="E285" t="s">
        <v>759</v>
      </c>
      <c r="F285" t="s">
        <v>56</v>
      </c>
      <c r="G285" t="s">
        <v>57</v>
      </c>
      <c r="H285">
        <v>1</v>
      </c>
      <c r="I285" t="s">
        <v>96</v>
      </c>
      <c r="J285" t="s">
        <v>59</v>
      </c>
      <c r="L285" t="s">
        <v>71</v>
      </c>
      <c r="M285" t="s">
        <v>64</v>
      </c>
      <c r="N285" t="s">
        <v>64</v>
      </c>
      <c r="O285" t="s">
        <v>64</v>
      </c>
      <c r="R285">
        <v>1</v>
      </c>
    </row>
    <row r="286" spans="1:19" hidden="1" x14ac:dyDescent="0.3">
      <c r="A286" t="s">
        <v>55</v>
      </c>
      <c r="B286" t="s">
        <v>55</v>
      </c>
      <c r="C286" t="s">
        <v>758</v>
      </c>
      <c r="D286">
        <v>22110414101</v>
      </c>
      <c r="E286" t="s">
        <v>759</v>
      </c>
      <c r="F286" t="s">
        <v>56</v>
      </c>
      <c r="G286" t="s">
        <v>57</v>
      </c>
      <c r="H286">
        <v>2</v>
      </c>
      <c r="I286" t="s">
        <v>58</v>
      </c>
      <c r="J286" t="s">
        <v>59</v>
      </c>
      <c r="L286" t="s">
        <v>71</v>
      </c>
      <c r="M286" t="s">
        <v>64</v>
      </c>
      <c r="N286" t="s">
        <v>64</v>
      </c>
      <c r="O286" t="s">
        <v>64</v>
      </c>
      <c r="P286">
        <v>1</v>
      </c>
      <c r="Q286">
        <v>0</v>
      </c>
      <c r="R286">
        <v>1</v>
      </c>
    </row>
    <row r="287" spans="1:19" hidden="1" x14ac:dyDescent="0.3">
      <c r="A287" t="s">
        <v>55</v>
      </c>
      <c r="B287" t="s">
        <v>55</v>
      </c>
      <c r="C287" t="s">
        <v>758</v>
      </c>
      <c r="D287">
        <v>22110414101</v>
      </c>
      <c r="E287" t="s">
        <v>759</v>
      </c>
      <c r="F287" t="s">
        <v>56</v>
      </c>
      <c r="G287" t="s">
        <v>57</v>
      </c>
      <c r="H287">
        <v>3</v>
      </c>
      <c r="I287" t="s">
        <v>74</v>
      </c>
      <c r="J287" t="s">
        <v>59</v>
      </c>
      <c r="L287" t="s">
        <v>62</v>
      </c>
      <c r="M287" t="s">
        <v>64</v>
      </c>
      <c r="N287" t="s">
        <v>64</v>
      </c>
      <c r="O287" t="s">
        <v>64</v>
      </c>
      <c r="P287">
        <v>1</v>
      </c>
      <c r="R287">
        <v>1</v>
      </c>
    </row>
    <row r="288" spans="1:19" hidden="1" x14ac:dyDescent="0.3">
      <c r="A288" t="s">
        <v>55</v>
      </c>
      <c r="B288" t="s">
        <v>55</v>
      </c>
      <c r="C288" t="s">
        <v>758</v>
      </c>
      <c r="D288">
        <v>22110414101</v>
      </c>
      <c r="E288" t="s">
        <v>759</v>
      </c>
      <c r="F288" t="s">
        <v>56</v>
      </c>
      <c r="G288" t="s">
        <v>57</v>
      </c>
      <c r="H288">
        <v>4</v>
      </c>
      <c r="I288" t="s">
        <v>74</v>
      </c>
      <c r="J288" t="s">
        <v>59</v>
      </c>
      <c r="L288" t="s">
        <v>71</v>
      </c>
      <c r="M288" t="s">
        <v>64</v>
      </c>
      <c r="N288" t="s">
        <v>64</v>
      </c>
      <c r="O288" t="s">
        <v>64</v>
      </c>
      <c r="P288">
        <v>1</v>
      </c>
      <c r="R288">
        <v>1</v>
      </c>
    </row>
    <row r="289" spans="1:18" hidden="1" x14ac:dyDescent="0.3">
      <c r="A289" t="s">
        <v>55</v>
      </c>
      <c r="B289" t="s">
        <v>55</v>
      </c>
      <c r="C289" t="s">
        <v>758</v>
      </c>
      <c r="D289">
        <v>22110414101</v>
      </c>
      <c r="E289" t="s">
        <v>759</v>
      </c>
      <c r="F289" t="s">
        <v>56</v>
      </c>
      <c r="G289" t="s">
        <v>57</v>
      </c>
      <c r="H289">
        <v>5</v>
      </c>
      <c r="I289" t="s">
        <v>74</v>
      </c>
      <c r="J289" t="s">
        <v>59</v>
      </c>
      <c r="L289" t="s">
        <v>62</v>
      </c>
      <c r="M289" t="s">
        <v>64</v>
      </c>
      <c r="N289" t="s">
        <v>64</v>
      </c>
      <c r="O289" t="s">
        <v>64</v>
      </c>
      <c r="P289">
        <v>1</v>
      </c>
      <c r="R289">
        <v>1</v>
      </c>
    </row>
    <row r="290" spans="1:18" hidden="1" x14ac:dyDescent="0.3">
      <c r="A290" t="s">
        <v>55</v>
      </c>
      <c r="B290" t="s">
        <v>55</v>
      </c>
      <c r="C290" t="s">
        <v>758</v>
      </c>
      <c r="D290">
        <v>22110414101</v>
      </c>
      <c r="E290" t="s">
        <v>759</v>
      </c>
      <c r="F290" t="s">
        <v>56</v>
      </c>
      <c r="G290" t="s">
        <v>57</v>
      </c>
      <c r="H290">
        <v>6</v>
      </c>
      <c r="I290" t="s">
        <v>94</v>
      </c>
      <c r="J290" t="s">
        <v>73</v>
      </c>
      <c r="L290" t="s">
        <v>71</v>
      </c>
      <c r="M290" t="s">
        <v>64</v>
      </c>
      <c r="N290" t="s">
        <v>1812</v>
      </c>
      <c r="O290" t="s">
        <v>1812</v>
      </c>
      <c r="P290">
        <v>1</v>
      </c>
    </row>
    <row r="291" spans="1:18" hidden="1" x14ac:dyDescent="0.3">
      <c r="A291" t="s">
        <v>55</v>
      </c>
      <c r="B291" t="s">
        <v>55</v>
      </c>
      <c r="C291" t="s">
        <v>758</v>
      </c>
      <c r="D291">
        <v>22110414101</v>
      </c>
      <c r="E291" t="s">
        <v>759</v>
      </c>
      <c r="F291" t="s">
        <v>56</v>
      </c>
      <c r="G291" t="s">
        <v>57</v>
      </c>
      <c r="H291">
        <v>7</v>
      </c>
      <c r="I291" t="s">
        <v>74</v>
      </c>
      <c r="J291" t="s">
        <v>59</v>
      </c>
      <c r="L291" t="s">
        <v>71</v>
      </c>
      <c r="M291" t="s">
        <v>64</v>
      </c>
      <c r="N291" t="s">
        <v>64</v>
      </c>
      <c r="O291" t="s">
        <v>64</v>
      </c>
      <c r="P291">
        <v>1</v>
      </c>
      <c r="R291">
        <v>1</v>
      </c>
    </row>
    <row r="292" spans="1:18" hidden="1" x14ac:dyDescent="0.3">
      <c r="A292" t="s">
        <v>55</v>
      </c>
      <c r="B292" t="s">
        <v>55</v>
      </c>
      <c r="C292" t="s">
        <v>758</v>
      </c>
      <c r="D292">
        <v>22110414101</v>
      </c>
      <c r="E292" t="s">
        <v>759</v>
      </c>
      <c r="F292" t="s">
        <v>56</v>
      </c>
      <c r="G292" t="s">
        <v>57</v>
      </c>
      <c r="H292">
        <v>8</v>
      </c>
      <c r="I292" t="s">
        <v>94</v>
      </c>
      <c r="J292" t="s">
        <v>59</v>
      </c>
      <c r="L292" t="s">
        <v>62</v>
      </c>
      <c r="M292" t="s">
        <v>64</v>
      </c>
      <c r="N292" t="s">
        <v>1812</v>
      </c>
      <c r="O292" t="s">
        <v>1812</v>
      </c>
    </row>
    <row r="293" spans="1:18" hidden="1" x14ac:dyDescent="0.3">
      <c r="A293" t="s">
        <v>55</v>
      </c>
      <c r="B293" t="s">
        <v>55</v>
      </c>
      <c r="C293" t="s">
        <v>758</v>
      </c>
      <c r="D293">
        <v>22110414101</v>
      </c>
      <c r="E293" t="s">
        <v>759</v>
      </c>
      <c r="F293" t="s">
        <v>56</v>
      </c>
      <c r="G293" t="s">
        <v>57</v>
      </c>
      <c r="H293">
        <v>9</v>
      </c>
      <c r="J293" t="s">
        <v>93</v>
      </c>
      <c r="M293" t="s">
        <v>64</v>
      </c>
      <c r="N293" t="s">
        <v>1812</v>
      </c>
      <c r="O293" t="s">
        <v>1812</v>
      </c>
    </row>
    <row r="294" spans="1:18" hidden="1" x14ac:dyDescent="0.3">
      <c r="A294" t="s">
        <v>55</v>
      </c>
      <c r="B294" t="s">
        <v>55</v>
      </c>
      <c r="C294" t="s">
        <v>758</v>
      </c>
      <c r="D294">
        <v>22110414101</v>
      </c>
      <c r="E294" t="s">
        <v>759</v>
      </c>
      <c r="F294" t="s">
        <v>56</v>
      </c>
      <c r="G294" t="s">
        <v>57</v>
      </c>
      <c r="H294">
        <v>10</v>
      </c>
      <c r="I294" t="s">
        <v>94</v>
      </c>
      <c r="J294" t="s">
        <v>59</v>
      </c>
      <c r="L294" t="s">
        <v>71</v>
      </c>
      <c r="M294" t="s">
        <v>64</v>
      </c>
      <c r="N294" t="s">
        <v>1812</v>
      </c>
      <c r="O294" t="s">
        <v>1812</v>
      </c>
    </row>
    <row r="295" spans="1:18" hidden="1" x14ac:dyDescent="0.3">
      <c r="A295" t="s">
        <v>55</v>
      </c>
      <c r="B295" t="s">
        <v>55</v>
      </c>
      <c r="C295" t="s">
        <v>758</v>
      </c>
      <c r="D295">
        <v>22110414102</v>
      </c>
      <c r="E295" t="s">
        <v>1568</v>
      </c>
      <c r="F295" t="s">
        <v>98</v>
      </c>
      <c r="G295" t="s">
        <v>57</v>
      </c>
      <c r="H295">
        <v>1</v>
      </c>
      <c r="I295" t="s">
        <v>58</v>
      </c>
      <c r="J295" t="s">
        <v>59</v>
      </c>
      <c r="L295" t="s">
        <v>62</v>
      </c>
      <c r="M295" t="s">
        <v>64</v>
      </c>
      <c r="N295" t="s">
        <v>1812</v>
      </c>
      <c r="O295" t="s">
        <v>1812</v>
      </c>
    </row>
    <row r="296" spans="1:18" hidden="1" x14ac:dyDescent="0.3">
      <c r="A296" t="s">
        <v>55</v>
      </c>
      <c r="B296" t="s">
        <v>55</v>
      </c>
      <c r="C296" t="s">
        <v>758</v>
      </c>
      <c r="D296">
        <v>22110414106</v>
      </c>
      <c r="E296" t="s">
        <v>1569</v>
      </c>
      <c r="F296" t="s">
        <v>106</v>
      </c>
      <c r="G296" t="s">
        <v>57</v>
      </c>
      <c r="H296">
        <v>1</v>
      </c>
      <c r="I296" t="s">
        <v>58</v>
      </c>
      <c r="J296" t="s">
        <v>59</v>
      </c>
      <c r="L296" t="s">
        <v>62</v>
      </c>
      <c r="M296" t="s">
        <v>64</v>
      </c>
      <c r="N296" t="s">
        <v>1812</v>
      </c>
      <c r="O296" t="s">
        <v>1812</v>
      </c>
    </row>
    <row r="297" spans="1:18" hidden="1" x14ac:dyDescent="0.3">
      <c r="A297" t="s">
        <v>55</v>
      </c>
      <c r="B297" t="s">
        <v>55</v>
      </c>
      <c r="C297" t="s">
        <v>758</v>
      </c>
      <c r="D297">
        <v>22110414106</v>
      </c>
      <c r="E297" t="s">
        <v>1569</v>
      </c>
      <c r="F297" t="s">
        <v>106</v>
      </c>
      <c r="G297" t="s">
        <v>57</v>
      </c>
      <c r="H297">
        <v>2</v>
      </c>
      <c r="I297" t="s">
        <v>74</v>
      </c>
      <c r="J297" t="s">
        <v>59</v>
      </c>
      <c r="L297" t="s">
        <v>62</v>
      </c>
      <c r="M297" t="s">
        <v>64</v>
      </c>
      <c r="N297" t="s">
        <v>64</v>
      </c>
      <c r="O297" t="s">
        <v>64</v>
      </c>
    </row>
    <row r="298" spans="1:18" hidden="1" x14ac:dyDescent="0.3">
      <c r="A298" t="s">
        <v>55</v>
      </c>
      <c r="B298" t="s">
        <v>55</v>
      </c>
      <c r="C298" t="s">
        <v>766</v>
      </c>
      <c r="D298">
        <v>22110415001</v>
      </c>
      <c r="E298" t="s">
        <v>767</v>
      </c>
      <c r="F298" t="s">
        <v>56</v>
      </c>
      <c r="G298" t="s">
        <v>57</v>
      </c>
      <c r="H298">
        <v>1</v>
      </c>
      <c r="I298" t="s">
        <v>96</v>
      </c>
      <c r="J298" t="s">
        <v>59</v>
      </c>
      <c r="L298" t="s">
        <v>62</v>
      </c>
      <c r="M298" t="s">
        <v>64</v>
      </c>
      <c r="N298" t="s">
        <v>64</v>
      </c>
      <c r="O298" t="s">
        <v>64</v>
      </c>
    </row>
    <row r="299" spans="1:18" hidden="1" x14ac:dyDescent="0.3">
      <c r="A299" t="s">
        <v>55</v>
      </c>
      <c r="B299" t="s">
        <v>55</v>
      </c>
      <c r="C299" t="s">
        <v>766</v>
      </c>
      <c r="D299">
        <v>22110415001</v>
      </c>
      <c r="E299" t="s">
        <v>767</v>
      </c>
      <c r="F299" t="s">
        <v>56</v>
      </c>
      <c r="G299" t="s">
        <v>57</v>
      </c>
      <c r="H299">
        <v>2</v>
      </c>
      <c r="J299" t="s">
        <v>93</v>
      </c>
      <c r="K299" t="s">
        <v>1570</v>
      </c>
      <c r="M299" t="s">
        <v>64</v>
      </c>
      <c r="N299" t="s">
        <v>1812</v>
      </c>
      <c r="O299" t="s">
        <v>1812</v>
      </c>
    </row>
    <row r="300" spans="1:18" hidden="1" x14ac:dyDescent="0.3">
      <c r="A300" t="s">
        <v>55</v>
      </c>
      <c r="B300" t="s">
        <v>55</v>
      </c>
      <c r="C300" t="s">
        <v>766</v>
      </c>
      <c r="D300">
        <v>22110415001</v>
      </c>
      <c r="E300" t="s">
        <v>767</v>
      </c>
      <c r="F300" t="s">
        <v>56</v>
      </c>
      <c r="G300" t="s">
        <v>57</v>
      </c>
      <c r="H300">
        <v>3</v>
      </c>
      <c r="I300" t="s">
        <v>94</v>
      </c>
      <c r="J300" t="s">
        <v>73</v>
      </c>
      <c r="L300" t="s">
        <v>71</v>
      </c>
      <c r="M300" t="s">
        <v>64</v>
      </c>
      <c r="N300" t="s">
        <v>1812</v>
      </c>
      <c r="O300" t="s">
        <v>1812</v>
      </c>
      <c r="P300">
        <v>1</v>
      </c>
      <c r="Q300">
        <v>1</v>
      </c>
    </row>
    <row r="301" spans="1:18" hidden="1" x14ac:dyDescent="0.3">
      <c r="A301" t="s">
        <v>55</v>
      </c>
      <c r="B301" t="s">
        <v>55</v>
      </c>
      <c r="C301" t="s">
        <v>766</v>
      </c>
      <c r="D301">
        <v>22110415001</v>
      </c>
      <c r="E301" t="s">
        <v>767</v>
      </c>
      <c r="F301" t="s">
        <v>56</v>
      </c>
      <c r="G301" t="s">
        <v>57</v>
      </c>
      <c r="H301">
        <v>4</v>
      </c>
      <c r="I301" t="s">
        <v>74</v>
      </c>
      <c r="J301" t="s">
        <v>59</v>
      </c>
      <c r="L301" t="s">
        <v>62</v>
      </c>
      <c r="M301" t="s">
        <v>64</v>
      </c>
      <c r="N301" t="s">
        <v>64</v>
      </c>
      <c r="O301" t="s">
        <v>64</v>
      </c>
      <c r="P301">
        <v>1</v>
      </c>
      <c r="R301">
        <v>1</v>
      </c>
    </row>
    <row r="302" spans="1:18" hidden="1" x14ac:dyDescent="0.3">
      <c r="A302" t="s">
        <v>55</v>
      </c>
      <c r="B302" t="s">
        <v>55</v>
      </c>
      <c r="C302" t="s">
        <v>766</v>
      </c>
      <c r="D302">
        <v>22110415001</v>
      </c>
      <c r="E302" t="s">
        <v>767</v>
      </c>
      <c r="F302" t="s">
        <v>56</v>
      </c>
      <c r="G302" t="s">
        <v>57</v>
      </c>
      <c r="H302">
        <v>5</v>
      </c>
      <c r="I302" t="s">
        <v>74</v>
      </c>
      <c r="J302" t="s">
        <v>59</v>
      </c>
      <c r="L302" t="s">
        <v>71</v>
      </c>
      <c r="M302" t="s">
        <v>64</v>
      </c>
      <c r="N302" t="s">
        <v>64</v>
      </c>
      <c r="O302" t="s">
        <v>64</v>
      </c>
      <c r="P302">
        <v>1</v>
      </c>
      <c r="Q302">
        <v>1</v>
      </c>
      <c r="R302">
        <v>1</v>
      </c>
    </row>
    <row r="303" spans="1:18" hidden="1" x14ac:dyDescent="0.3">
      <c r="A303" t="s">
        <v>55</v>
      </c>
      <c r="B303" t="s">
        <v>55</v>
      </c>
      <c r="C303" t="s">
        <v>766</v>
      </c>
      <c r="D303">
        <v>22110415001</v>
      </c>
      <c r="E303" t="s">
        <v>767</v>
      </c>
      <c r="F303" t="s">
        <v>56</v>
      </c>
      <c r="G303" t="s">
        <v>57</v>
      </c>
      <c r="H303">
        <v>6</v>
      </c>
      <c r="I303" t="s">
        <v>94</v>
      </c>
      <c r="J303" t="s">
        <v>93</v>
      </c>
      <c r="K303" t="s">
        <v>1571</v>
      </c>
      <c r="M303" t="s">
        <v>64</v>
      </c>
      <c r="N303" t="s">
        <v>1812</v>
      </c>
      <c r="O303" t="s">
        <v>1812</v>
      </c>
    </row>
    <row r="304" spans="1:18" hidden="1" x14ac:dyDescent="0.3">
      <c r="A304" t="s">
        <v>55</v>
      </c>
      <c r="B304" t="s">
        <v>55</v>
      </c>
      <c r="C304" t="s">
        <v>758</v>
      </c>
      <c r="D304">
        <v>22110415102</v>
      </c>
      <c r="E304" t="s">
        <v>770</v>
      </c>
      <c r="F304" t="s">
        <v>98</v>
      </c>
      <c r="G304" t="s">
        <v>57</v>
      </c>
      <c r="H304">
        <v>1</v>
      </c>
      <c r="I304" t="s">
        <v>94</v>
      </c>
      <c r="J304" t="s">
        <v>1774</v>
      </c>
      <c r="K304" t="s">
        <v>1572</v>
      </c>
      <c r="M304" t="s">
        <v>64</v>
      </c>
      <c r="N304" t="s">
        <v>1812</v>
      </c>
      <c r="O304" t="s">
        <v>1812</v>
      </c>
    </row>
    <row r="305" spans="1:18" hidden="1" x14ac:dyDescent="0.3">
      <c r="A305" t="s">
        <v>55</v>
      </c>
      <c r="B305" t="s">
        <v>55</v>
      </c>
      <c r="C305" t="s">
        <v>758</v>
      </c>
      <c r="D305">
        <v>22110415102</v>
      </c>
      <c r="E305" t="s">
        <v>770</v>
      </c>
      <c r="F305" t="s">
        <v>98</v>
      </c>
      <c r="G305" t="s">
        <v>57</v>
      </c>
      <c r="H305">
        <v>2</v>
      </c>
      <c r="J305" t="s">
        <v>93</v>
      </c>
      <c r="K305" t="s">
        <v>1573</v>
      </c>
      <c r="M305" t="s">
        <v>64</v>
      </c>
      <c r="N305" t="s">
        <v>1812</v>
      </c>
      <c r="O305" t="s">
        <v>1812</v>
      </c>
    </row>
    <row r="306" spans="1:18" hidden="1" x14ac:dyDescent="0.3">
      <c r="A306" t="s">
        <v>55</v>
      </c>
      <c r="B306" t="s">
        <v>55</v>
      </c>
      <c r="C306" t="s">
        <v>758</v>
      </c>
      <c r="D306">
        <v>22110415102</v>
      </c>
      <c r="E306" t="s">
        <v>770</v>
      </c>
      <c r="F306" t="s">
        <v>98</v>
      </c>
      <c r="G306" t="s">
        <v>57</v>
      </c>
      <c r="H306">
        <v>3</v>
      </c>
      <c r="I306" t="s">
        <v>58</v>
      </c>
      <c r="J306" t="s">
        <v>73</v>
      </c>
      <c r="L306" t="s">
        <v>71</v>
      </c>
      <c r="M306" t="s">
        <v>64</v>
      </c>
      <c r="N306" t="s">
        <v>1812</v>
      </c>
      <c r="O306" t="s">
        <v>64</v>
      </c>
    </row>
    <row r="307" spans="1:18" hidden="1" x14ac:dyDescent="0.3">
      <c r="A307" t="s">
        <v>55</v>
      </c>
      <c r="B307" t="s">
        <v>55</v>
      </c>
      <c r="C307" t="s">
        <v>758</v>
      </c>
      <c r="D307">
        <v>22110415102</v>
      </c>
      <c r="E307" t="s">
        <v>770</v>
      </c>
      <c r="F307" t="s">
        <v>98</v>
      </c>
      <c r="G307" t="s">
        <v>57</v>
      </c>
      <c r="H307">
        <v>4</v>
      </c>
      <c r="I307" t="s">
        <v>74</v>
      </c>
      <c r="J307" t="s">
        <v>59</v>
      </c>
      <c r="L307" t="s">
        <v>71</v>
      </c>
      <c r="M307" t="s">
        <v>64</v>
      </c>
      <c r="N307" t="s">
        <v>1812</v>
      </c>
      <c r="O307" t="s">
        <v>64</v>
      </c>
      <c r="P307">
        <v>1</v>
      </c>
    </row>
    <row r="308" spans="1:18" hidden="1" x14ac:dyDescent="0.3">
      <c r="A308" t="s">
        <v>55</v>
      </c>
      <c r="B308" t="s">
        <v>55</v>
      </c>
      <c r="C308" t="s">
        <v>758</v>
      </c>
      <c r="D308">
        <v>22110415102</v>
      </c>
      <c r="E308" t="s">
        <v>770</v>
      </c>
      <c r="F308" t="s">
        <v>98</v>
      </c>
      <c r="G308" t="s">
        <v>57</v>
      </c>
      <c r="H308">
        <v>5</v>
      </c>
      <c r="I308" t="s">
        <v>74</v>
      </c>
      <c r="J308" t="s">
        <v>59</v>
      </c>
      <c r="K308" t="s">
        <v>772</v>
      </c>
      <c r="L308" t="s">
        <v>62</v>
      </c>
      <c r="M308" t="s">
        <v>64</v>
      </c>
      <c r="N308" t="s">
        <v>64</v>
      </c>
      <c r="O308" t="s">
        <v>64</v>
      </c>
      <c r="P308">
        <v>1</v>
      </c>
    </row>
    <row r="309" spans="1:18" hidden="1" x14ac:dyDescent="0.3">
      <c r="A309" t="s">
        <v>55</v>
      </c>
      <c r="B309" t="s">
        <v>55</v>
      </c>
      <c r="C309" t="s">
        <v>758</v>
      </c>
      <c r="D309">
        <v>22110415102</v>
      </c>
      <c r="E309" t="s">
        <v>770</v>
      </c>
      <c r="F309" t="s">
        <v>98</v>
      </c>
      <c r="G309" t="s">
        <v>57</v>
      </c>
      <c r="H309">
        <v>6</v>
      </c>
      <c r="I309" t="s">
        <v>72</v>
      </c>
      <c r="J309" t="s">
        <v>59</v>
      </c>
      <c r="K309" t="s">
        <v>775</v>
      </c>
      <c r="L309" t="s">
        <v>62</v>
      </c>
      <c r="M309" t="s">
        <v>64</v>
      </c>
      <c r="N309" t="s">
        <v>64</v>
      </c>
      <c r="O309" t="s">
        <v>64</v>
      </c>
      <c r="P309">
        <v>1</v>
      </c>
      <c r="R309">
        <v>1</v>
      </c>
    </row>
    <row r="310" spans="1:18" hidden="1" x14ac:dyDescent="0.3">
      <c r="A310" t="s">
        <v>55</v>
      </c>
      <c r="B310" t="s">
        <v>55</v>
      </c>
      <c r="C310" t="s">
        <v>758</v>
      </c>
      <c r="D310">
        <v>22110415102</v>
      </c>
      <c r="E310" t="s">
        <v>770</v>
      </c>
      <c r="F310" t="s">
        <v>98</v>
      </c>
      <c r="G310" t="s">
        <v>57</v>
      </c>
      <c r="H310">
        <v>7</v>
      </c>
      <c r="I310" t="s">
        <v>74</v>
      </c>
      <c r="J310" t="s">
        <v>59</v>
      </c>
      <c r="L310" t="s">
        <v>62</v>
      </c>
      <c r="M310" t="s">
        <v>64</v>
      </c>
      <c r="N310" t="s">
        <v>64</v>
      </c>
      <c r="O310" t="s">
        <v>1812</v>
      </c>
      <c r="P310">
        <v>1</v>
      </c>
      <c r="R310">
        <v>1</v>
      </c>
    </row>
    <row r="311" spans="1:18" hidden="1" x14ac:dyDescent="0.3">
      <c r="A311" t="s">
        <v>55</v>
      </c>
      <c r="B311" t="s">
        <v>55</v>
      </c>
      <c r="C311" t="s">
        <v>758</v>
      </c>
      <c r="D311">
        <v>22110415102</v>
      </c>
      <c r="E311" t="s">
        <v>770</v>
      </c>
      <c r="F311" t="s">
        <v>98</v>
      </c>
      <c r="G311" t="s">
        <v>57</v>
      </c>
      <c r="H311">
        <v>8</v>
      </c>
      <c r="I311" t="s">
        <v>94</v>
      </c>
      <c r="J311" t="s">
        <v>59</v>
      </c>
      <c r="L311" t="s">
        <v>71</v>
      </c>
      <c r="M311" t="s">
        <v>64</v>
      </c>
      <c r="N311" t="s">
        <v>1812</v>
      </c>
      <c r="O311" t="s">
        <v>1812</v>
      </c>
    </row>
    <row r="312" spans="1:18" hidden="1" x14ac:dyDescent="0.3">
      <c r="A312" t="s">
        <v>55</v>
      </c>
      <c r="B312" t="s">
        <v>55</v>
      </c>
      <c r="C312" t="s">
        <v>758</v>
      </c>
      <c r="D312">
        <v>22110415102</v>
      </c>
      <c r="E312" t="s">
        <v>770</v>
      </c>
      <c r="F312" t="s">
        <v>98</v>
      </c>
      <c r="G312" t="s">
        <v>57</v>
      </c>
      <c r="H312">
        <v>9</v>
      </c>
      <c r="J312" t="s">
        <v>93</v>
      </c>
      <c r="K312" t="s">
        <v>1574</v>
      </c>
    </row>
    <row r="313" spans="1:18" hidden="1" x14ac:dyDescent="0.3">
      <c r="A313" t="s">
        <v>55</v>
      </c>
      <c r="B313" t="s">
        <v>55</v>
      </c>
      <c r="C313" t="s">
        <v>778</v>
      </c>
      <c r="D313">
        <v>22110415501</v>
      </c>
      <c r="E313" t="s">
        <v>779</v>
      </c>
      <c r="F313" t="s">
        <v>56</v>
      </c>
      <c r="G313" t="s">
        <v>57</v>
      </c>
      <c r="H313">
        <v>1</v>
      </c>
      <c r="I313" t="s">
        <v>58</v>
      </c>
      <c r="J313" t="s">
        <v>59</v>
      </c>
      <c r="L313" t="s">
        <v>62</v>
      </c>
      <c r="M313" t="s">
        <v>64</v>
      </c>
      <c r="N313" t="s">
        <v>1812</v>
      </c>
      <c r="O313" t="s">
        <v>1812</v>
      </c>
    </row>
    <row r="314" spans="1:18" hidden="1" x14ac:dyDescent="0.3">
      <c r="A314" t="s">
        <v>55</v>
      </c>
      <c r="B314" t="s">
        <v>55</v>
      </c>
      <c r="C314" t="s">
        <v>778</v>
      </c>
      <c r="D314">
        <v>22110415503</v>
      </c>
      <c r="E314" t="s">
        <v>782</v>
      </c>
      <c r="F314" t="s">
        <v>106</v>
      </c>
      <c r="G314" t="s">
        <v>57</v>
      </c>
      <c r="H314">
        <v>1</v>
      </c>
      <c r="I314" t="s">
        <v>58</v>
      </c>
      <c r="J314" t="s">
        <v>59</v>
      </c>
      <c r="L314" t="s">
        <v>62</v>
      </c>
      <c r="M314" t="s">
        <v>64</v>
      </c>
      <c r="N314" t="s">
        <v>1812</v>
      </c>
      <c r="O314" t="s">
        <v>1812</v>
      </c>
    </row>
    <row r="315" spans="1:18" hidden="1" x14ac:dyDescent="0.3">
      <c r="A315" t="s">
        <v>55</v>
      </c>
      <c r="B315" t="s">
        <v>55</v>
      </c>
      <c r="C315" t="s">
        <v>778</v>
      </c>
      <c r="D315">
        <v>22110415503</v>
      </c>
      <c r="E315" t="s">
        <v>782</v>
      </c>
      <c r="F315" t="s">
        <v>106</v>
      </c>
      <c r="G315" t="s">
        <v>57</v>
      </c>
      <c r="H315">
        <v>2</v>
      </c>
      <c r="I315" t="s">
        <v>58</v>
      </c>
      <c r="J315" t="s">
        <v>59</v>
      </c>
      <c r="L315" t="s">
        <v>62</v>
      </c>
      <c r="M315" t="s">
        <v>64</v>
      </c>
      <c r="N315" t="s">
        <v>1812</v>
      </c>
      <c r="O315" t="s">
        <v>1812</v>
      </c>
    </row>
    <row r="316" spans="1:18" hidden="1" x14ac:dyDescent="0.3">
      <c r="A316" t="s">
        <v>55</v>
      </c>
      <c r="B316" t="s">
        <v>55</v>
      </c>
      <c r="C316" t="s">
        <v>264</v>
      </c>
      <c r="D316">
        <v>22110415605</v>
      </c>
      <c r="E316" t="s">
        <v>788</v>
      </c>
      <c r="F316" t="s">
        <v>98</v>
      </c>
      <c r="G316" t="s">
        <v>57</v>
      </c>
      <c r="H316">
        <v>1</v>
      </c>
      <c r="I316" t="s">
        <v>58</v>
      </c>
      <c r="J316" t="s">
        <v>59</v>
      </c>
      <c r="L316" t="s">
        <v>62</v>
      </c>
      <c r="M316" t="s">
        <v>64</v>
      </c>
      <c r="N316" t="s">
        <v>1812</v>
      </c>
      <c r="O316" t="s">
        <v>1812</v>
      </c>
      <c r="P316">
        <v>1</v>
      </c>
      <c r="R316">
        <v>1</v>
      </c>
    </row>
    <row r="317" spans="1:18" hidden="1" x14ac:dyDescent="0.3">
      <c r="A317" t="s">
        <v>55</v>
      </c>
      <c r="B317" t="s">
        <v>55</v>
      </c>
      <c r="C317" t="s">
        <v>264</v>
      </c>
      <c r="D317">
        <v>22110415605</v>
      </c>
      <c r="E317" t="s">
        <v>788</v>
      </c>
      <c r="F317" t="s">
        <v>98</v>
      </c>
      <c r="G317" t="s">
        <v>57</v>
      </c>
      <c r="H317">
        <v>2</v>
      </c>
      <c r="I317" t="s">
        <v>74</v>
      </c>
      <c r="J317" t="s">
        <v>59</v>
      </c>
      <c r="K317" t="s">
        <v>792</v>
      </c>
      <c r="L317" t="s">
        <v>71</v>
      </c>
      <c r="M317" t="s">
        <v>64</v>
      </c>
      <c r="N317" t="s">
        <v>64</v>
      </c>
      <c r="O317" t="s">
        <v>64</v>
      </c>
      <c r="P317">
        <v>1</v>
      </c>
      <c r="R317">
        <v>1</v>
      </c>
    </row>
    <row r="318" spans="1:18" hidden="1" x14ac:dyDescent="0.3">
      <c r="A318" t="s">
        <v>55</v>
      </c>
      <c r="B318" t="s">
        <v>55</v>
      </c>
      <c r="C318" t="s">
        <v>264</v>
      </c>
      <c r="D318">
        <v>22110415605</v>
      </c>
      <c r="E318" t="s">
        <v>788</v>
      </c>
      <c r="F318" t="s">
        <v>98</v>
      </c>
      <c r="G318" t="s">
        <v>57</v>
      </c>
      <c r="H318">
        <v>3</v>
      </c>
      <c r="I318" t="s">
        <v>58</v>
      </c>
      <c r="J318" t="s">
        <v>59</v>
      </c>
      <c r="K318" t="s">
        <v>795</v>
      </c>
      <c r="L318" t="s">
        <v>71</v>
      </c>
      <c r="M318" t="s">
        <v>64</v>
      </c>
      <c r="N318" t="s">
        <v>1812</v>
      </c>
      <c r="O318" t="s">
        <v>64</v>
      </c>
    </row>
    <row r="319" spans="1:18" hidden="1" x14ac:dyDescent="0.3">
      <c r="A319" t="s">
        <v>55</v>
      </c>
      <c r="B319" t="s">
        <v>55</v>
      </c>
      <c r="C319" t="s">
        <v>168</v>
      </c>
      <c r="D319">
        <v>22110415702</v>
      </c>
      <c r="E319" t="s">
        <v>1476</v>
      </c>
      <c r="F319" t="s">
        <v>98</v>
      </c>
      <c r="G319" t="s">
        <v>57</v>
      </c>
      <c r="H319">
        <v>1</v>
      </c>
      <c r="I319" t="s">
        <v>72</v>
      </c>
      <c r="J319" t="s">
        <v>59</v>
      </c>
      <c r="K319" t="s">
        <v>1477</v>
      </c>
      <c r="L319" t="s">
        <v>71</v>
      </c>
      <c r="M319" t="s">
        <v>64</v>
      </c>
      <c r="N319" t="s">
        <v>64</v>
      </c>
      <c r="O319" t="s">
        <v>64</v>
      </c>
      <c r="P319">
        <v>1</v>
      </c>
      <c r="R319">
        <v>1</v>
      </c>
    </row>
    <row r="320" spans="1:18" hidden="1" x14ac:dyDescent="0.3">
      <c r="A320" t="s">
        <v>55</v>
      </c>
      <c r="B320" t="s">
        <v>55</v>
      </c>
      <c r="C320" t="s">
        <v>168</v>
      </c>
      <c r="D320">
        <v>22110415702</v>
      </c>
      <c r="E320" t="s">
        <v>1476</v>
      </c>
      <c r="F320" t="s">
        <v>98</v>
      </c>
      <c r="G320" t="s">
        <v>57</v>
      </c>
      <c r="H320">
        <v>2</v>
      </c>
      <c r="I320" t="s">
        <v>94</v>
      </c>
      <c r="J320" t="s">
        <v>59</v>
      </c>
      <c r="L320" t="s">
        <v>71</v>
      </c>
      <c r="M320" t="s">
        <v>64</v>
      </c>
      <c r="N320" t="s">
        <v>1812</v>
      </c>
      <c r="O320" t="s">
        <v>1812</v>
      </c>
    </row>
    <row r="321" spans="1:18" hidden="1" x14ac:dyDescent="0.3">
      <c r="A321" t="s">
        <v>55</v>
      </c>
      <c r="B321" t="s">
        <v>55</v>
      </c>
      <c r="C321" t="s">
        <v>168</v>
      </c>
      <c r="D321">
        <v>22110415702</v>
      </c>
      <c r="E321" t="s">
        <v>1476</v>
      </c>
      <c r="F321" t="s">
        <v>98</v>
      </c>
      <c r="G321" t="s">
        <v>57</v>
      </c>
      <c r="H321">
        <v>3</v>
      </c>
      <c r="J321" t="s">
        <v>93</v>
      </c>
      <c r="M321" t="s">
        <v>64</v>
      </c>
      <c r="N321" t="s">
        <v>1812</v>
      </c>
      <c r="O321" t="s">
        <v>1812</v>
      </c>
    </row>
    <row r="322" spans="1:18" hidden="1" x14ac:dyDescent="0.3">
      <c r="A322" t="s">
        <v>55</v>
      </c>
      <c r="B322" t="s">
        <v>55</v>
      </c>
      <c r="C322" t="s">
        <v>168</v>
      </c>
      <c r="D322">
        <v>22110415702</v>
      </c>
      <c r="E322" t="s">
        <v>1476</v>
      </c>
      <c r="F322" t="s">
        <v>98</v>
      </c>
      <c r="G322" t="s">
        <v>57</v>
      </c>
      <c r="H322">
        <v>4</v>
      </c>
      <c r="I322" t="s">
        <v>72</v>
      </c>
      <c r="J322" t="s">
        <v>59</v>
      </c>
      <c r="L322" t="s">
        <v>71</v>
      </c>
      <c r="M322" t="s">
        <v>64</v>
      </c>
      <c r="N322" t="s">
        <v>64</v>
      </c>
      <c r="O322" t="s">
        <v>64</v>
      </c>
      <c r="P322">
        <v>1</v>
      </c>
      <c r="R322">
        <v>1</v>
      </c>
    </row>
    <row r="323" spans="1:18" hidden="1" x14ac:dyDescent="0.3">
      <c r="A323" t="s">
        <v>55</v>
      </c>
      <c r="B323" t="s">
        <v>55</v>
      </c>
      <c r="C323" t="s">
        <v>168</v>
      </c>
      <c r="D323">
        <v>22110415702</v>
      </c>
      <c r="E323" t="s">
        <v>1476</v>
      </c>
      <c r="F323" t="s">
        <v>98</v>
      </c>
      <c r="G323" t="s">
        <v>57</v>
      </c>
      <c r="H323">
        <v>5</v>
      </c>
      <c r="I323" t="s">
        <v>74</v>
      </c>
      <c r="J323" t="s">
        <v>59</v>
      </c>
      <c r="L323" t="s">
        <v>71</v>
      </c>
      <c r="M323" t="s">
        <v>64</v>
      </c>
      <c r="N323" t="s">
        <v>64</v>
      </c>
      <c r="O323" t="s">
        <v>64</v>
      </c>
      <c r="P323">
        <v>1</v>
      </c>
      <c r="R323">
        <v>1</v>
      </c>
    </row>
    <row r="324" spans="1:18" hidden="1" x14ac:dyDescent="0.3">
      <c r="A324" t="s">
        <v>55</v>
      </c>
      <c r="B324" t="s">
        <v>55</v>
      </c>
      <c r="C324" t="s">
        <v>168</v>
      </c>
      <c r="D324">
        <v>22110415702</v>
      </c>
      <c r="E324" t="s">
        <v>1476</v>
      </c>
      <c r="F324" t="s">
        <v>98</v>
      </c>
      <c r="G324" t="s">
        <v>57</v>
      </c>
      <c r="H324">
        <v>6</v>
      </c>
      <c r="I324" t="s">
        <v>58</v>
      </c>
      <c r="J324" t="s">
        <v>59</v>
      </c>
      <c r="L324" t="s">
        <v>71</v>
      </c>
      <c r="M324" t="s">
        <v>64</v>
      </c>
      <c r="N324" t="s">
        <v>1812</v>
      </c>
      <c r="O324" t="s">
        <v>64</v>
      </c>
      <c r="P324">
        <v>1</v>
      </c>
      <c r="R324">
        <v>1</v>
      </c>
    </row>
    <row r="325" spans="1:18" hidden="1" x14ac:dyDescent="0.3">
      <c r="A325" t="s">
        <v>55</v>
      </c>
      <c r="B325" t="s">
        <v>55</v>
      </c>
      <c r="C325" t="s">
        <v>168</v>
      </c>
      <c r="D325">
        <v>22110415702</v>
      </c>
      <c r="E325" t="s">
        <v>1476</v>
      </c>
      <c r="F325" t="s">
        <v>98</v>
      </c>
      <c r="G325" t="s">
        <v>57</v>
      </c>
      <c r="H325">
        <v>7</v>
      </c>
      <c r="I325" t="s">
        <v>74</v>
      </c>
      <c r="J325" t="s">
        <v>59</v>
      </c>
      <c r="L325" t="s">
        <v>62</v>
      </c>
      <c r="M325" t="s">
        <v>64</v>
      </c>
      <c r="N325" t="s">
        <v>64</v>
      </c>
      <c r="O325" t="s">
        <v>64</v>
      </c>
      <c r="P325">
        <v>1</v>
      </c>
      <c r="R325">
        <v>1</v>
      </c>
    </row>
    <row r="326" spans="1:18" hidden="1" x14ac:dyDescent="0.3">
      <c r="A326" t="s">
        <v>55</v>
      </c>
      <c r="B326" t="s">
        <v>55</v>
      </c>
      <c r="C326" t="s">
        <v>168</v>
      </c>
      <c r="D326">
        <v>22110415707</v>
      </c>
      <c r="E326" t="s">
        <v>798</v>
      </c>
      <c r="F326" t="s">
        <v>81</v>
      </c>
      <c r="G326" t="s">
        <v>57</v>
      </c>
      <c r="H326">
        <v>1</v>
      </c>
      <c r="I326" t="s">
        <v>58</v>
      </c>
      <c r="J326" t="s">
        <v>59</v>
      </c>
      <c r="L326" t="s">
        <v>62</v>
      </c>
      <c r="M326" t="s">
        <v>64</v>
      </c>
      <c r="N326" t="s">
        <v>1812</v>
      </c>
      <c r="O326" t="s">
        <v>1812</v>
      </c>
      <c r="P326">
        <v>1</v>
      </c>
      <c r="Q326">
        <v>1</v>
      </c>
      <c r="R326">
        <v>1</v>
      </c>
    </row>
    <row r="327" spans="1:18" hidden="1" x14ac:dyDescent="0.3">
      <c r="A327" t="s">
        <v>55</v>
      </c>
      <c r="B327" t="s">
        <v>55</v>
      </c>
      <c r="C327" t="s">
        <v>168</v>
      </c>
      <c r="D327">
        <v>22110415707</v>
      </c>
      <c r="E327" t="s">
        <v>798</v>
      </c>
      <c r="F327" t="s">
        <v>81</v>
      </c>
      <c r="G327" t="s">
        <v>57</v>
      </c>
      <c r="H327">
        <v>2</v>
      </c>
      <c r="I327" t="s">
        <v>1292</v>
      </c>
      <c r="J327" t="s">
        <v>1774</v>
      </c>
      <c r="M327" t="s">
        <v>64</v>
      </c>
      <c r="N327" t="s">
        <v>1812</v>
      </c>
      <c r="O327" t="s">
        <v>1812</v>
      </c>
    </row>
    <row r="328" spans="1:18" hidden="1" x14ac:dyDescent="0.3">
      <c r="A328" t="s">
        <v>55</v>
      </c>
      <c r="B328" t="s">
        <v>55</v>
      </c>
      <c r="C328" t="s">
        <v>738</v>
      </c>
      <c r="D328">
        <v>22110416002</v>
      </c>
      <c r="E328" t="s">
        <v>800</v>
      </c>
      <c r="F328" t="s">
        <v>98</v>
      </c>
      <c r="G328" t="s">
        <v>57</v>
      </c>
      <c r="H328">
        <v>1</v>
      </c>
      <c r="I328" t="s">
        <v>58</v>
      </c>
      <c r="J328" t="s">
        <v>59</v>
      </c>
      <c r="K328" t="s">
        <v>801</v>
      </c>
      <c r="L328" t="s">
        <v>62</v>
      </c>
      <c r="M328" t="s">
        <v>64</v>
      </c>
      <c r="N328" t="s">
        <v>1812</v>
      </c>
      <c r="O328" t="s">
        <v>1812</v>
      </c>
    </row>
    <row r="329" spans="1:18" hidden="1" x14ac:dyDescent="0.3">
      <c r="A329" t="s">
        <v>55</v>
      </c>
      <c r="B329" t="s">
        <v>55</v>
      </c>
      <c r="C329" t="s">
        <v>738</v>
      </c>
      <c r="D329">
        <v>22110416002</v>
      </c>
      <c r="E329" t="s">
        <v>800</v>
      </c>
      <c r="F329" t="s">
        <v>98</v>
      </c>
      <c r="G329" t="s">
        <v>57</v>
      </c>
      <c r="H329">
        <v>2</v>
      </c>
      <c r="I329" t="s">
        <v>94</v>
      </c>
      <c r="J329" t="s">
        <v>59</v>
      </c>
      <c r="L329" t="s">
        <v>62</v>
      </c>
      <c r="M329" t="s">
        <v>64</v>
      </c>
      <c r="N329" t="s">
        <v>1812</v>
      </c>
      <c r="O329" t="s">
        <v>1812</v>
      </c>
    </row>
    <row r="330" spans="1:18" hidden="1" x14ac:dyDescent="0.3">
      <c r="A330" t="s">
        <v>55</v>
      </c>
      <c r="B330" t="s">
        <v>55</v>
      </c>
      <c r="C330" t="s">
        <v>738</v>
      </c>
      <c r="D330">
        <v>22110416002</v>
      </c>
      <c r="E330" t="s">
        <v>800</v>
      </c>
      <c r="F330" t="s">
        <v>98</v>
      </c>
      <c r="G330" t="s">
        <v>57</v>
      </c>
      <c r="H330">
        <v>3</v>
      </c>
      <c r="I330" t="s">
        <v>94</v>
      </c>
      <c r="J330" t="s">
        <v>59</v>
      </c>
      <c r="L330" t="s">
        <v>62</v>
      </c>
      <c r="M330" t="s">
        <v>64</v>
      </c>
      <c r="N330" t="s">
        <v>1812</v>
      </c>
      <c r="O330" t="s">
        <v>1812</v>
      </c>
    </row>
    <row r="331" spans="1:18" hidden="1" x14ac:dyDescent="0.3">
      <c r="A331" t="s">
        <v>55</v>
      </c>
      <c r="B331" t="s">
        <v>55</v>
      </c>
      <c r="C331" t="s">
        <v>899</v>
      </c>
      <c r="D331">
        <v>22110416605</v>
      </c>
      <c r="E331" t="s">
        <v>1578</v>
      </c>
      <c r="F331" t="s">
        <v>98</v>
      </c>
      <c r="G331" t="s">
        <v>57</v>
      </c>
      <c r="H331">
        <v>1</v>
      </c>
      <c r="I331" t="s">
        <v>58</v>
      </c>
      <c r="J331" t="s">
        <v>59</v>
      </c>
      <c r="L331" t="s">
        <v>71</v>
      </c>
      <c r="M331" t="s">
        <v>64</v>
      </c>
      <c r="N331" t="s">
        <v>1812</v>
      </c>
      <c r="O331" t="s">
        <v>1812</v>
      </c>
      <c r="P331">
        <v>1</v>
      </c>
      <c r="Q331">
        <v>1</v>
      </c>
      <c r="R331">
        <v>1</v>
      </c>
    </row>
    <row r="332" spans="1:18" hidden="1" x14ac:dyDescent="0.3">
      <c r="A332" t="s">
        <v>55</v>
      </c>
      <c r="B332" t="s">
        <v>55</v>
      </c>
      <c r="C332" t="s">
        <v>802</v>
      </c>
      <c r="D332">
        <v>22110417902</v>
      </c>
      <c r="E332" t="s">
        <v>803</v>
      </c>
      <c r="F332" t="s">
        <v>56</v>
      </c>
      <c r="G332" t="s">
        <v>57</v>
      </c>
      <c r="H332">
        <v>1</v>
      </c>
      <c r="I332" t="s">
        <v>74</v>
      </c>
      <c r="J332" t="s">
        <v>59</v>
      </c>
      <c r="L332" t="s">
        <v>71</v>
      </c>
      <c r="M332" t="s">
        <v>64</v>
      </c>
      <c r="N332" t="s">
        <v>64</v>
      </c>
      <c r="O332" t="s">
        <v>64</v>
      </c>
    </row>
    <row r="333" spans="1:18" hidden="1" x14ac:dyDescent="0.3">
      <c r="A333" t="s">
        <v>55</v>
      </c>
      <c r="B333" t="s">
        <v>55</v>
      </c>
      <c r="C333" t="s">
        <v>802</v>
      </c>
      <c r="D333">
        <v>22110417902</v>
      </c>
      <c r="E333" t="s">
        <v>803</v>
      </c>
      <c r="F333" t="s">
        <v>56</v>
      </c>
      <c r="G333" t="s">
        <v>57</v>
      </c>
      <c r="H333">
        <v>2</v>
      </c>
      <c r="I333" t="s">
        <v>74</v>
      </c>
      <c r="J333" t="s">
        <v>59</v>
      </c>
      <c r="K333" t="s">
        <v>807</v>
      </c>
      <c r="L333" t="s">
        <v>71</v>
      </c>
      <c r="M333" t="s">
        <v>64</v>
      </c>
      <c r="N333" t="s">
        <v>64</v>
      </c>
      <c r="O333" t="s">
        <v>64</v>
      </c>
      <c r="P333">
        <v>1</v>
      </c>
      <c r="Q333">
        <v>1</v>
      </c>
      <c r="R333">
        <v>1</v>
      </c>
    </row>
    <row r="334" spans="1:18" hidden="1" x14ac:dyDescent="0.3">
      <c r="A334" t="s">
        <v>55</v>
      </c>
      <c r="B334" t="s">
        <v>55</v>
      </c>
      <c r="C334" t="s">
        <v>802</v>
      </c>
      <c r="D334">
        <v>22110417902</v>
      </c>
      <c r="E334" t="s">
        <v>803</v>
      </c>
      <c r="F334" t="s">
        <v>56</v>
      </c>
      <c r="G334" t="s">
        <v>57</v>
      </c>
      <c r="H334">
        <v>3</v>
      </c>
      <c r="I334" t="s">
        <v>74</v>
      </c>
      <c r="J334" t="s">
        <v>59</v>
      </c>
      <c r="K334" t="s">
        <v>810</v>
      </c>
      <c r="L334" t="s">
        <v>71</v>
      </c>
      <c r="M334" t="s">
        <v>64</v>
      </c>
      <c r="N334" t="s">
        <v>64</v>
      </c>
      <c r="O334" t="s">
        <v>64</v>
      </c>
      <c r="P334">
        <v>1</v>
      </c>
      <c r="Q334">
        <v>1</v>
      </c>
    </row>
    <row r="335" spans="1:18" hidden="1" x14ac:dyDescent="0.3">
      <c r="A335" t="s">
        <v>55</v>
      </c>
      <c r="B335" t="s">
        <v>55</v>
      </c>
      <c r="C335" t="s">
        <v>802</v>
      </c>
      <c r="D335">
        <v>22110417902</v>
      </c>
      <c r="E335" t="s">
        <v>803</v>
      </c>
      <c r="F335" t="s">
        <v>56</v>
      </c>
      <c r="G335" t="s">
        <v>57</v>
      </c>
      <c r="H335">
        <v>4</v>
      </c>
      <c r="I335" t="s">
        <v>74</v>
      </c>
      <c r="J335" t="s">
        <v>59</v>
      </c>
      <c r="L335" t="s">
        <v>71</v>
      </c>
      <c r="M335" t="s">
        <v>64</v>
      </c>
      <c r="N335" t="s">
        <v>1812</v>
      </c>
      <c r="O335" t="s">
        <v>1812</v>
      </c>
    </row>
    <row r="336" spans="1:18" hidden="1" x14ac:dyDescent="0.3">
      <c r="A336" t="s">
        <v>55</v>
      </c>
      <c r="B336" t="s">
        <v>55</v>
      </c>
      <c r="C336" t="s">
        <v>802</v>
      </c>
      <c r="D336">
        <v>22110417902</v>
      </c>
      <c r="E336" t="s">
        <v>803</v>
      </c>
      <c r="F336" t="s">
        <v>56</v>
      </c>
      <c r="G336" t="s">
        <v>57</v>
      </c>
      <c r="H336">
        <v>5</v>
      </c>
      <c r="J336" t="s">
        <v>59</v>
      </c>
      <c r="K336" t="s">
        <v>818</v>
      </c>
      <c r="L336" t="s">
        <v>71</v>
      </c>
      <c r="M336" t="s">
        <v>64</v>
      </c>
      <c r="N336" t="s">
        <v>64</v>
      </c>
      <c r="O336" t="s">
        <v>64</v>
      </c>
    </row>
    <row r="337" spans="1:18" hidden="1" x14ac:dyDescent="0.3">
      <c r="A337" t="s">
        <v>55</v>
      </c>
      <c r="B337" t="s">
        <v>55</v>
      </c>
      <c r="C337" t="s">
        <v>802</v>
      </c>
      <c r="D337">
        <v>22110417902</v>
      </c>
      <c r="E337" t="s">
        <v>803</v>
      </c>
      <c r="F337" t="s">
        <v>56</v>
      </c>
      <c r="G337" t="s">
        <v>57</v>
      </c>
      <c r="H337">
        <v>6</v>
      </c>
      <c r="I337" t="s">
        <v>58</v>
      </c>
      <c r="J337" t="s">
        <v>59</v>
      </c>
      <c r="K337" t="s">
        <v>822</v>
      </c>
      <c r="L337" t="s">
        <v>71</v>
      </c>
      <c r="M337" t="s">
        <v>64</v>
      </c>
      <c r="N337" t="s">
        <v>1812</v>
      </c>
      <c r="O337" t="s">
        <v>64</v>
      </c>
    </row>
    <row r="338" spans="1:18" hidden="1" x14ac:dyDescent="0.3">
      <c r="A338" t="s">
        <v>55</v>
      </c>
      <c r="B338" t="s">
        <v>55</v>
      </c>
      <c r="C338" t="s">
        <v>802</v>
      </c>
      <c r="D338">
        <v>22110417902</v>
      </c>
      <c r="E338" t="s">
        <v>803</v>
      </c>
      <c r="F338" t="s">
        <v>56</v>
      </c>
      <c r="G338" t="s">
        <v>57</v>
      </c>
      <c r="H338">
        <v>7</v>
      </c>
      <c r="I338" t="s">
        <v>94</v>
      </c>
      <c r="J338" t="s">
        <v>59</v>
      </c>
      <c r="M338" t="s">
        <v>64</v>
      </c>
      <c r="N338" t="s">
        <v>1812</v>
      </c>
      <c r="O338" t="s">
        <v>1812</v>
      </c>
    </row>
    <row r="339" spans="1:18" hidden="1" x14ac:dyDescent="0.3">
      <c r="A339" t="s">
        <v>55</v>
      </c>
      <c r="B339" t="s">
        <v>55</v>
      </c>
      <c r="C339" t="s">
        <v>802</v>
      </c>
      <c r="D339">
        <v>22110417902</v>
      </c>
      <c r="E339" t="s">
        <v>803</v>
      </c>
      <c r="F339" t="s">
        <v>56</v>
      </c>
      <c r="G339" t="s">
        <v>57</v>
      </c>
      <c r="H339">
        <v>8</v>
      </c>
      <c r="J339" t="s">
        <v>73</v>
      </c>
      <c r="M339" t="s">
        <v>64</v>
      </c>
      <c r="N339" t="s">
        <v>1812</v>
      </c>
      <c r="O339" t="s">
        <v>1812</v>
      </c>
    </row>
    <row r="340" spans="1:18" hidden="1" x14ac:dyDescent="0.3">
      <c r="A340" t="s">
        <v>55</v>
      </c>
      <c r="B340" t="s">
        <v>55</v>
      </c>
      <c r="C340" t="s">
        <v>802</v>
      </c>
      <c r="D340">
        <v>22110417902</v>
      </c>
      <c r="E340" t="s">
        <v>803</v>
      </c>
      <c r="F340" t="s">
        <v>56</v>
      </c>
      <c r="G340" t="s">
        <v>57</v>
      </c>
      <c r="H340">
        <v>9</v>
      </c>
      <c r="I340" t="s">
        <v>94</v>
      </c>
      <c r="J340" t="s">
        <v>59</v>
      </c>
      <c r="L340" t="s">
        <v>71</v>
      </c>
      <c r="M340" t="s">
        <v>64</v>
      </c>
      <c r="N340" t="s">
        <v>1812</v>
      </c>
      <c r="O340" t="s">
        <v>1812</v>
      </c>
    </row>
    <row r="341" spans="1:18" hidden="1" x14ac:dyDescent="0.3">
      <c r="A341" t="s">
        <v>55</v>
      </c>
      <c r="B341" t="s">
        <v>55</v>
      </c>
      <c r="C341" t="s">
        <v>802</v>
      </c>
      <c r="D341">
        <v>22110417902</v>
      </c>
      <c r="E341" t="s">
        <v>803</v>
      </c>
      <c r="F341" t="s">
        <v>56</v>
      </c>
      <c r="G341" t="s">
        <v>57</v>
      </c>
      <c r="H341">
        <v>10</v>
      </c>
      <c r="I341" t="s">
        <v>94</v>
      </c>
      <c r="J341" t="s">
        <v>59</v>
      </c>
      <c r="K341" t="s">
        <v>1580</v>
      </c>
      <c r="M341" t="s">
        <v>64</v>
      </c>
      <c r="N341" t="s">
        <v>1812</v>
      </c>
      <c r="O341" t="s">
        <v>1812</v>
      </c>
    </row>
    <row r="342" spans="1:18" hidden="1" x14ac:dyDescent="0.3">
      <c r="A342" t="s">
        <v>55</v>
      </c>
      <c r="B342" t="s">
        <v>55</v>
      </c>
      <c r="C342" t="s">
        <v>802</v>
      </c>
      <c r="D342">
        <v>22110417902</v>
      </c>
      <c r="E342" t="s">
        <v>803</v>
      </c>
      <c r="F342" t="s">
        <v>56</v>
      </c>
      <c r="G342" t="s">
        <v>57</v>
      </c>
      <c r="H342">
        <v>11</v>
      </c>
      <c r="J342" t="s">
        <v>93</v>
      </c>
      <c r="K342" t="s">
        <v>1581</v>
      </c>
      <c r="M342" t="s">
        <v>64</v>
      </c>
      <c r="N342" t="s">
        <v>1812</v>
      </c>
      <c r="O342" t="s">
        <v>1812</v>
      </c>
    </row>
    <row r="343" spans="1:18" hidden="1" x14ac:dyDescent="0.3">
      <c r="A343" t="s">
        <v>55</v>
      </c>
      <c r="B343" t="s">
        <v>55</v>
      </c>
      <c r="C343" t="s">
        <v>802</v>
      </c>
      <c r="D343">
        <v>22110417903</v>
      </c>
      <c r="E343" t="s">
        <v>827</v>
      </c>
      <c r="F343" t="s">
        <v>98</v>
      </c>
      <c r="G343" t="s">
        <v>57</v>
      </c>
      <c r="H343">
        <v>1</v>
      </c>
      <c r="I343" t="s">
        <v>74</v>
      </c>
      <c r="J343" t="s">
        <v>59</v>
      </c>
      <c r="L343" t="s">
        <v>71</v>
      </c>
      <c r="M343" t="s">
        <v>64</v>
      </c>
      <c r="N343" t="s">
        <v>64</v>
      </c>
      <c r="O343" t="s">
        <v>64</v>
      </c>
      <c r="P343">
        <v>0</v>
      </c>
    </row>
    <row r="344" spans="1:18" hidden="1" x14ac:dyDescent="0.3">
      <c r="A344" t="s">
        <v>55</v>
      </c>
      <c r="B344" t="s">
        <v>55</v>
      </c>
      <c r="C344" t="s">
        <v>802</v>
      </c>
      <c r="D344">
        <v>22110417903</v>
      </c>
      <c r="E344" t="s">
        <v>827</v>
      </c>
      <c r="F344" t="s">
        <v>98</v>
      </c>
      <c r="G344" t="s">
        <v>57</v>
      </c>
      <c r="H344">
        <v>2</v>
      </c>
      <c r="I344" t="s">
        <v>58</v>
      </c>
      <c r="J344" t="s">
        <v>59</v>
      </c>
      <c r="K344" t="s">
        <v>828</v>
      </c>
      <c r="M344" t="s">
        <v>64</v>
      </c>
      <c r="N344" t="s">
        <v>64</v>
      </c>
      <c r="O344" t="s">
        <v>64</v>
      </c>
      <c r="P344">
        <v>1</v>
      </c>
    </row>
    <row r="345" spans="1:18" hidden="1" x14ac:dyDescent="0.3">
      <c r="A345" t="s">
        <v>55</v>
      </c>
      <c r="B345" t="s">
        <v>55</v>
      </c>
      <c r="C345" t="s">
        <v>802</v>
      </c>
      <c r="D345">
        <v>22110417903</v>
      </c>
      <c r="E345" t="s">
        <v>827</v>
      </c>
      <c r="F345" t="s">
        <v>98</v>
      </c>
      <c r="G345" t="s">
        <v>57</v>
      </c>
      <c r="H345">
        <v>3</v>
      </c>
      <c r="I345" t="s">
        <v>58</v>
      </c>
      <c r="J345" t="s">
        <v>59</v>
      </c>
      <c r="L345" t="s">
        <v>71</v>
      </c>
      <c r="M345" t="s">
        <v>1812</v>
      </c>
      <c r="N345" t="s">
        <v>64</v>
      </c>
      <c r="O345" t="s">
        <v>64</v>
      </c>
      <c r="P345">
        <v>1</v>
      </c>
    </row>
    <row r="346" spans="1:18" hidden="1" x14ac:dyDescent="0.3">
      <c r="A346" t="s">
        <v>55</v>
      </c>
      <c r="B346" t="s">
        <v>55</v>
      </c>
      <c r="C346" t="s">
        <v>802</v>
      </c>
      <c r="D346">
        <v>22110417903</v>
      </c>
      <c r="E346" t="s">
        <v>827</v>
      </c>
      <c r="F346" t="s">
        <v>98</v>
      </c>
      <c r="G346" t="s">
        <v>57</v>
      </c>
      <c r="H346">
        <v>4</v>
      </c>
      <c r="I346" t="s">
        <v>58</v>
      </c>
      <c r="J346" t="s">
        <v>59</v>
      </c>
      <c r="L346" t="s">
        <v>71</v>
      </c>
      <c r="M346" t="s">
        <v>64</v>
      </c>
      <c r="N346" t="s">
        <v>64</v>
      </c>
      <c r="O346" t="s">
        <v>64</v>
      </c>
      <c r="P346">
        <v>0</v>
      </c>
    </row>
    <row r="347" spans="1:18" hidden="1" x14ac:dyDescent="0.3">
      <c r="A347" t="s">
        <v>55</v>
      </c>
      <c r="B347" t="s">
        <v>55</v>
      </c>
      <c r="C347" t="s">
        <v>802</v>
      </c>
      <c r="D347">
        <v>22110417903</v>
      </c>
      <c r="E347" t="s">
        <v>827</v>
      </c>
      <c r="F347" t="s">
        <v>98</v>
      </c>
      <c r="G347" t="s">
        <v>57</v>
      </c>
      <c r="H347">
        <v>5</v>
      </c>
      <c r="I347" t="s">
        <v>96</v>
      </c>
      <c r="J347" t="s">
        <v>93</v>
      </c>
      <c r="L347" t="s">
        <v>71</v>
      </c>
      <c r="M347" t="s">
        <v>64</v>
      </c>
      <c r="N347" t="s">
        <v>64</v>
      </c>
      <c r="O347" t="s">
        <v>64</v>
      </c>
    </row>
    <row r="348" spans="1:18" hidden="1" x14ac:dyDescent="0.3">
      <c r="A348" t="s">
        <v>55</v>
      </c>
      <c r="B348" t="s">
        <v>55</v>
      </c>
      <c r="C348" t="s">
        <v>802</v>
      </c>
      <c r="D348">
        <v>22110417903</v>
      </c>
      <c r="E348" t="s">
        <v>827</v>
      </c>
      <c r="F348" t="s">
        <v>98</v>
      </c>
      <c r="G348" t="s">
        <v>57</v>
      </c>
      <c r="H348">
        <v>6</v>
      </c>
      <c r="I348" t="s">
        <v>74</v>
      </c>
      <c r="J348" t="s">
        <v>59</v>
      </c>
      <c r="L348" t="s">
        <v>71</v>
      </c>
      <c r="M348" t="s">
        <v>1812</v>
      </c>
      <c r="N348" t="s">
        <v>1812</v>
      </c>
      <c r="O348" t="s">
        <v>64</v>
      </c>
    </row>
    <row r="349" spans="1:18" hidden="1" x14ac:dyDescent="0.3">
      <c r="A349" t="s">
        <v>55</v>
      </c>
      <c r="B349" t="s">
        <v>55</v>
      </c>
      <c r="C349" t="s">
        <v>802</v>
      </c>
      <c r="D349">
        <v>22110417903</v>
      </c>
      <c r="E349" t="s">
        <v>827</v>
      </c>
      <c r="F349" t="s">
        <v>98</v>
      </c>
      <c r="G349" t="s">
        <v>57</v>
      </c>
      <c r="H349">
        <v>7</v>
      </c>
      <c r="I349" t="s">
        <v>58</v>
      </c>
      <c r="J349" t="s">
        <v>93</v>
      </c>
      <c r="L349" t="s">
        <v>71</v>
      </c>
      <c r="M349" t="s">
        <v>1812</v>
      </c>
      <c r="N349" t="s">
        <v>1812</v>
      </c>
      <c r="O349" t="s">
        <v>1812</v>
      </c>
    </row>
    <row r="350" spans="1:18" hidden="1" x14ac:dyDescent="0.3">
      <c r="A350" t="s">
        <v>55</v>
      </c>
      <c r="B350" t="s">
        <v>55</v>
      </c>
      <c r="C350" t="s">
        <v>802</v>
      </c>
      <c r="D350">
        <v>22110417903</v>
      </c>
      <c r="E350" t="s">
        <v>827</v>
      </c>
      <c r="F350" t="s">
        <v>98</v>
      </c>
      <c r="G350" t="s">
        <v>57</v>
      </c>
      <c r="H350">
        <v>8</v>
      </c>
      <c r="I350" t="s">
        <v>96</v>
      </c>
      <c r="J350" t="s">
        <v>59</v>
      </c>
      <c r="K350" t="s">
        <v>835</v>
      </c>
      <c r="L350" t="s">
        <v>62</v>
      </c>
      <c r="M350" t="s">
        <v>64</v>
      </c>
      <c r="N350" t="s">
        <v>64</v>
      </c>
      <c r="O350" t="s">
        <v>64</v>
      </c>
    </row>
    <row r="351" spans="1:18" hidden="1" x14ac:dyDescent="0.3">
      <c r="A351" t="s">
        <v>55</v>
      </c>
      <c r="B351" t="s">
        <v>55</v>
      </c>
      <c r="C351" t="s">
        <v>802</v>
      </c>
      <c r="D351">
        <v>22110417906</v>
      </c>
      <c r="E351" t="s">
        <v>836</v>
      </c>
      <c r="F351" t="s">
        <v>56</v>
      </c>
      <c r="G351" t="s">
        <v>57</v>
      </c>
      <c r="H351">
        <v>1</v>
      </c>
      <c r="I351" t="s">
        <v>74</v>
      </c>
      <c r="J351" t="s">
        <v>59</v>
      </c>
      <c r="L351" t="s">
        <v>71</v>
      </c>
      <c r="M351" t="s">
        <v>64</v>
      </c>
      <c r="N351" t="s">
        <v>1812</v>
      </c>
      <c r="O351" t="s">
        <v>1812</v>
      </c>
      <c r="P351">
        <v>1</v>
      </c>
      <c r="Q351">
        <v>1</v>
      </c>
      <c r="R351">
        <v>1</v>
      </c>
    </row>
    <row r="352" spans="1:18" hidden="1" x14ac:dyDescent="0.3">
      <c r="A352" t="s">
        <v>55</v>
      </c>
      <c r="B352" t="s">
        <v>55</v>
      </c>
      <c r="C352" t="s">
        <v>802</v>
      </c>
      <c r="D352">
        <v>22110417906</v>
      </c>
      <c r="E352" t="s">
        <v>836</v>
      </c>
      <c r="F352" t="s">
        <v>56</v>
      </c>
      <c r="G352" t="s">
        <v>57</v>
      </c>
      <c r="H352">
        <v>2</v>
      </c>
      <c r="I352" t="s">
        <v>72</v>
      </c>
      <c r="J352" t="s">
        <v>59</v>
      </c>
      <c r="K352" t="s">
        <v>839</v>
      </c>
      <c r="L352" t="s">
        <v>71</v>
      </c>
      <c r="M352" t="s">
        <v>64</v>
      </c>
      <c r="N352" t="s">
        <v>64</v>
      </c>
      <c r="O352" t="s">
        <v>64</v>
      </c>
    </row>
    <row r="353" spans="1:18" hidden="1" x14ac:dyDescent="0.3">
      <c r="A353" t="s">
        <v>55</v>
      </c>
      <c r="B353" t="s">
        <v>55</v>
      </c>
      <c r="C353" t="s">
        <v>802</v>
      </c>
      <c r="D353">
        <v>22110417906</v>
      </c>
      <c r="E353" t="s">
        <v>836</v>
      </c>
      <c r="F353" t="s">
        <v>56</v>
      </c>
      <c r="G353" t="s">
        <v>57</v>
      </c>
      <c r="H353">
        <v>3</v>
      </c>
      <c r="I353" t="s">
        <v>72</v>
      </c>
      <c r="J353" t="s">
        <v>59</v>
      </c>
      <c r="K353" t="s">
        <v>842</v>
      </c>
      <c r="L353" t="s">
        <v>71</v>
      </c>
      <c r="M353" t="s">
        <v>64</v>
      </c>
      <c r="N353" t="s">
        <v>64</v>
      </c>
      <c r="O353" t="s">
        <v>64</v>
      </c>
    </row>
    <row r="354" spans="1:18" hidden="1" x14ac:dyDescent="0.3">
      <c r="A354" t="s">
        <v>55</v>
      </c>
      <c r="B354" t="s">
        <v>55</v>
      </c>
      <c r="C354" t="s">
        <v>802</v>
      </c>
      <c r="D354">
        <v>22110417906</v>
      </c>
      <c r="E354" t="s">
        <v>836</v>
      </c>
      <c r="F354" t="s">
        <v>56</v>
      </c>
      <c r="G354" t="s">
        <v>57</v>
      </c>
      <c r="H354">
        <v>4</v>
      </c>
      <c r="I354" t="s">
        <v>72</v>
      </c>
      <c r="J354" t="s">
        <v>59</v>
      </c>
      <c r="K354" t="s">
        <v>396</v>
      </c>
      <c r="L354" t="s">
        <v>71</v>
      </c>
      <c r="M354" t="s">
        <v>64</v>
      </c>
      <c r="N354" t="s">
        <v>64</v>
      </c>
      <c r="O354" t="s">
        <v>64</v>
      </c>
    </row>
    <row r="355" spans="1:18" hidden="1" x14ac:dyDescent="0.3">
      <c r="A355" t="s">
        <v>55</v>
      </c>
      <c r="B355" t="s">
        <v>55</v>
      </c>
      <c r="C355" t="s">
        <v>802</v>
      </c>
      <c r="D355">
        <v>22110417906</v>
      </c>
      <c r="E355" t="s">
        <v>836</v>
      </c>
      <c r="F355" t="s">
        <v>56</v>
      </c>
      <c r="G355" t="s">
        <v>57</v>
      </c>
      <c r="H355">
        <v>5</v>
      </c>
      <c r="I355" t="s">
        <v>94</v>
      </c>
      <c r="J355" t="s">
        <v>59</v>
      </c>
      <c r="L355" t="s">
        <v>71</v>
      </c>
      <c r="M355" t="s">
        <v>64</v>
      </c>
      <c r="N355" t="s">
        <v>1812</v>
      </c>
      <c r="O355" t="s">
        <v>1812</v>
      </c>
    </row>
    <row r="356" spans="1:18" hidden="1" x14ac:dyDescent="0.3">
      <c r="A356" t="s">
        <v>55</v>
      </c>
      <c r="B356" t="s">
        <v>55</v>
      </c>
      <c r="C356" t="s">
        <v>802</v>
      </c>
      <c r="D356">
        <v>22110417906</v>
      </c>
      <c r="E356" t="s">
        <v>836</v>
      </c>
      <c r="F356" t="s">
        <v>56</v>
      </c>
      <c r="G356" t="s">
        <v>57</v>
      </c>
      <c r="H356">
        <v>6</v>
      </c>
      <c r="I356" t="s">
        <v>94</v>
      </c>
      <c r="J356" t="s">
        <v>73</v>
      </c>
      <c r="K356" t="s">
        <v>1582</v>
      </c>
      <c r="L356" t="s">
        <v>71</v>
      </c>
      <c r="M356" t="s">
        <v>64</v>
      </c>
      <c r="N356" t="s">
        <v>1812</v>
      </c>
      <c r="O356" t="s">
        <v>1812</v>
      </c>
    </row>
    <row r="357" spans="1:18" hidden="1" x14ac:dyDescent="0.3">
      <c r="A357" t="s">
        <v>55</v>
      </c>
      <c r="B357" t="s">
        <v>55</v>
      </c>
      <c r="C357" t="s">
        <v>802</v>
      </c>
      <c r="D357">
        <v>22110417909</v>
      </c>
      <c r="E357" t="s">
        <v>845</v>
      </c>
      <c r="F357" t="s">
        <v>106</v>
      </c>
      <c r="G357" t="s">
        <v>57</v>
      </c>
      <c r="H357">
        <v>1</v>
      </c>
      <c r="I357" t="s">
        <v>74</v>
      </c>
      <c r="J357" t="s">
        <v>59</v>
      </c>
      <c r="L357" t="s">
        <v>62</v>
      </c>
      <c r="M357" t="s">
        <v>64</v>
      </c>
      <c r="N357" t="s">
        <v>1812</v>
      </c>
      <c r="O357" t="s">
        <v>1812</v>
      </c>
      <c r="R357">
        <v>1</v>
      </c>
    </row>
    <row r="358" spans="1:18" hidden="1" x14ac:dyDescent="0.3">
      <c r="A358" t="s">
        <v>55</v>
      </c>
      <c r="B358" t="s">
        <v>55</v>
      </c>
      <c r="C358" t="s">
        <v>802</v>
      </c>
      <c r="D358">
        <v>22110417909</v>
      </c>
      <c r="E358" t="s">
        <v>845</v>
      </c>
      <c r="F358" t="s">
        <v>106</v>
      </c>
      <c r="G358" t="s">
        <v>57</v>
      </c>
      <c r="H358">
        <v>2</v>
      </c>
      <c r="I358" t="s">
        <v>58</v>
      </c>
      <c r="J358" t="s">
        <v>59</v>
      </c>
      <c r="L358" t="s">
        <v>62</v>
      </c>
      <c r="M358" t="s">
        <v>64</v>
      </c>
      <c r="N358" t="s">
        <v>64</v>
      </c>
      <c r="O358" t="s">
        <v>64</v>
      </c>
      <c r="P358">
        <v>1</v>
      </c>
      <c r="Q358">
        <v>1</v>
      </c>
      <c r="R358">
        <v>1</v>
      </c>
    </row>
    <row r="359" spans="1:18" hidden="1" x14ac:dyDescent="0.3">
      <c r="A359" t="s">
        <v>55</v>
      </c>
      <c r="B359" t="s">
        <v>55</v>
      </c>
      <c r="C359" t="s">
        <v>802</v>
      </c>
      <c r="D359">
        <v>22110417909</v>
      </c>
      <c r="E359" t="s">
        <v>845</v>
      </c>
      <c r="F359" t="s">
        <v>106</v>
      </c>
      <c r="G359" t="s">
        <v>57</v>
      </c>
      <c r="H359">
        <v>3</v>
      </c>
      <c r="I359" t="s">
        <v>94</v>
      </c>
      <c r="J359" t="s">
        <v>59</v>
      </c>
      <c r="K359" t="s">
        <v>1583</v>
      </c>
      <c r="L359" t="s">
        <v>62</v>
      </c>
      <c r="M359" t="s">
        <v>64</v>
      </c>
      <c r="N359" t="s">
        <v>1812</v>
      </c>
      <c r="O359" t="s">
        <v>1812</v>
      </c>
    </row>
    <row r="360" spans="1:18" hidden="1" x14ac:dyDescent="0.3">
      <c r="A360" t="s">
        <v>55</v>
      </c>
      <c r="B360" t="s">
        <v>55</v>
      </c>
      <c r="C360" t="s">
        <v>802</v>
      </c>
      <c r="D360">
        <v>22110417909</v>
      </c>
      <c r="E360" t="s">
        <v>845</v>
      </c>
      <c r="F360" t="s">
        <v>106</v>
      </c>
      <c r="G360" t="s">
        <v>57</v>
      </c>
      <c r="H360">
        <v>4</v>
      </c>
      <c r="I360" t="s">
        <v>58</v>
      </c>
      <c r="J360" t="s">
        <v>59</v>
      </c>
      <c r="L360" t="s">
        <v>62</v>
      </c>
      <c r="M360" t="s">
        <v>64</v>
      </c>
      <c r="N360" t="s">
        <v>1812</v>
      </c>
      <c r="O360" t="s">
        <v>1812</v>
      </c>
      <c r="P360">
        <v>1</v>
      </c>
      <c r="Q360">
        <v>1</v>
      </c>
      <c r="R360">
        <v>1</v>
      </c>
    </row>
    <row r="361" spans="1:18" hidden="1" x14ac:dyDescent="0.3">
      <c r="A361" t="s">
        <v>55</v>
      </c>
      <c r="B361" t="s">
        <v>55</v>
      </c>
      <c r="C361" t="s">
        <v>802</v>
      </c>
      <c r="D361">
        <v>22110417909</v>
      </c>
      <c r="E361" t="s">
        <v>845</v>
      </c>
      <c r="F361" t="s">
        <v>106</v>
      </c>
      <c r="G361" t="s">
        <v>57</v>
      </c>
      <c r="H361">
        <v>5</v>
      </c>
      <c r="I361" t="s">
        <v>74</v>
      </c>
      <c r="J361" t="s">
        <v>59</v>
      </c>
      <c r="K361" t="s">
        <v>859</v>
      </c>
      <c r="L361" t="s">
        <v>62</v>
      </c>
      <c r="M361" t="s">
        <v>64</v>
      </c>
      <c r="N361" t="s">
        <v>1812</v>
      </c>
      <c r="O361" t="s">
        <v>1812</v>
      </c>
      <c r="P361">
        <v>1</v>
      </c>
      <c r="Q361">
        <v>1</v>
      </c>
      <c r="R361">
        <v>1</v>
      </c>
    </row>
    <row r="362" spans="1:18" hidden="1" x14ac:dyDescent="0.3">
      <c r="A362" t="s">
        <v>55</v>
      </c>
      <c r="B362" t="s">
        <v>55</v>
      </c>
      <c r="C362" t="s">
        <v>1421</v>
      </c>
      <c r="D362">
        <v>22110418502</v>
      </c>
      <c r="E362" t="s">
        <v>1482</v>
      </c>
      <c r="F362" t="s">
        <v>56</v>
      </c>
      <c r="G362" t="s">
        <v>57</v>
      </c>
      <c r="H362">
        <v>1</v>
      </c>
      <c r="I362" t="s">
        <v>58</v>
      </c>
      <c r="J362" t="s">
        <v>59</v>
      </c>
      <c r="L362" t="s">
        <v>62</v>
      </c>
      <c r="M362" t="s">
        <v>64</v>
      </c>
      <c r="N362" t="s">
        <v>64</v>
      </c>
      <c r="O362" t="s">
        <v>64</v>
      </c>
    </row>
    <row r="363" spans="1:18" hidden="1" x14ac:dyDescent="0.3">
      <c r="A363" t="s">
        <v>55</v>
      </c>
      <c r="B363" t="s">
        <v>55</v>
      </c>
      <c r="C363" t="s">
        <v>1421</v>
      </c>
      <c r="D363">
        <v>22110418502</v>
      </c>
      <c r="E363" t="s">
        <v>1482</v>
      </c>
      <c r="F363" t="s">
        <v>56</v>
      </c>
      <c r="G363" t="s">
        <v>57</v>
      </c>
      <c r="H363">
        <v>2</v>
      </c>
      <c r="I363" t="s">
        <v>94</v>
      </c>
      <c r="J363" t="s">
        <v>59</v>
      </c>
      <c r="L363" t="s">
        <v>71</v>
      </c>
      <c r="M363" t="s">
        <v>64</v>
      </c>
      <c r="N363" t="s">
        <v>1812</v>
      </c>
      <c r="O363" t="s">
        <v>1812</v>
      </c>
      <c r="P363">
        <v>1</v>
      </c>
      <c r="Q363">
        <v>1</v>
      </c>
      <c r="R363">
        <v>1</v>
      </c>
    </row>
    <row r="364" spans="1:18" hidden="1" x14ac:dyDescent="0.3">
      <c r="A364" t="s">
        <v>55</v>
      </c>
      <c r="B364" t="s">
        <v>55</v>
      </c>
      <c r="C364" t="s">
        <v>1421</v>
      </c>
      <c r="D364">
        <v>22110418502</v>
      </c>
      <c r="E364" t="s">
        <v>1482</v>
      </c>
      <c r="F364" t="s">
        <v>56</v>
      </c>
      <c r="G364" t="s">
        <v>57</v>
      </c>
      <c r="H364">
        <v>3</v>
      </c>
      <c r="I364" t="s">
        <v>74</v>
      </c>
      <c r="J364" t="s">
        <v>59</v>
      </c>
      <c r="M364" t="s">
        <v>64</v>
      </c>
      <c r="N364" t="s">
        <v>64</v>
      </c>
      <c r="O364" t="s">
        <v>64</v>
      </c>
    </row>
    <row r="365" spans="1:18" hidden="1" x14ac:dyDescent="0.3">
      <c r="A365" t="s">
        <v>55</v>
      </c>
      <c r="B365" t="s">
        <v>55</v>
      </c>
      <c r="C365" t="s">
        <v>864</v>
      </c>
      <c r="D365">
        <v>22110418528</v>
      </c>
      <c r="E365" t="s">
        <v>865</v>
      </c>
      <c r="F365" t="s">
        <v>98</v>
      </c>
      <c r="G365" t="s">
        <v>57</v>
      </c>
      <c r="H365">
        <v>1</v>
      </c>
      <c r="I365" t="s">
        <v>74</v>
      </c>
      <c r="J365" t="s">
        <v>59</v>
      </c>
      <c r="K365" t="s">
        <v>866</v>
      </c>
      <c r="L365" t="s">
        <v>71</v>
      </c>
      <c r="M365" t="s">
        <v>64</v>
      </c>
      <c r="N365" t="s">
        <v>1812</v>
      </c>
      <c r="O365" t="s">
        <v>1812</v>
      </c>
      <c r="P365">
        <v>1</v>
      </c>
      <c r="R365">
        <v>1</v>
      </c>
    </row>
    <row r="366" spans="1:18" hidden="1" x14ac:dyDescent="0.3">
      <c r="A366" t="s">
        <v>55</v>
      </c>
      <c r="B366" t="s">
        <v>55</v>
      </c>
      <c r="C366" t="s">
        <v>864</v>
      </c>
      <c r="D366">
        <v>22110418528</v>
      </c>
      <c r="E366" t="s">
        <v>865</v>
      </c>
      <c r="F366" t="s">
        <v>98</v>
      </c>
      <c r="G366" t="s">
        <v>57</v>
      </c>
      <c r="H366">
        <v>2</v>
      </c>
      <c r="I366" t="s">
        <v>96</v>
      </c>
      <c r="J366" t="s">
        <v>59</v>
      </c>
      <c r="K366" t="s">
        <v>871</v>
      </c>
      <c r="L366" t="s">
        <v>71</v>
      </c>
      <c r="M366" t="s">
        <v>64</v>
      </c>
      <c r="N366" t="s">
        <v>1812</v>
      </c>
      <c r="O366" t="s">
        <v>64</v>
      </c>
      <c r="P366">
        <v>1</v>
      </c>
      <c r="Q366">
        <v>0</v>
      </c>
      <c r="R366">
        <v>1</v>
      </c>
    </row>
    <row r="367" spans="1:18" hidden="1" x14ac:dyDescent="0.3">
      <c r="A367" t="s">
        <v>55</v>
      </c>
      <c r="B367" t="s">
        <v>55</v>
      </c>
      <c r="C367" t="s">
        <v>864</v>
      </c>
      <c r="D367">
        <v>22110418528</v>
      </c>
      <c r="E367" t="s">
        <v>865</v>
      </c>
      <c r="F367" t="s">
        <v>98</v>
      </c>
      <c r="G367" t="s">
        <v>57</v>
      </c>
      <c r="H367">
        <v>3</v>
      </c>
      <c r="I367" t="s">
        <v>94</v>
      </c>
      <c r="J367" t="s">
        <v>59</v>
      </c>
      <c r="K367" t="s">
        <v>874</v>
      </c>
      <c r="L367" t="s">
        <v>71</v>
      </c>
      <c r="M367" t="s">
        <v>64</v>
      </c>
      <c r="N367" t="s">
        <v>1812</v>
      </c>
      <c r="O367" t="s">
        <v>1812</v>
      </c>
      <c r="P367">
        <v>0</v>
      </c>
    </row>
    <row r="368" spans="1:18" hidden="1" x14ac:dyDescent="0.3">
      <c r="A368" t="s">
        <v>55</v>
      </c>
      <c r="B368" t="s">
        <v>55</v>
      </c>
      <c r="C368" t="s">
        <v>864</v>
      </c>
      <c r="D368">
        <v>22110418528</v>
      </c>
      <c r="E368" t="s">
        <v>865</v>
      </c>
      <c r="F368" t="s">
        <v>98</v>
      </c>
      <c r="G368" t="s">
        <v>57</v>
      </c>
      <c r="H368">
        <v>4</v>
      </c>
      <c r="I368" t="s">
        <v>58</v>
      </c>
      <c r="J368" t="s">
        <v>59</v>
      </c>
      <c r="K368" t="s">
        <v>877</v>
      </c>
      <c r="L368" t="s">
        <v>71</v>
      </c>
      <c r="M368" t="s">
        <v>64</v>
      </c>
      <c r="N368" t="s">
        <v>1812</v>
      </c>
      <c r="O368" t="s">
        <v>64</v>
      </c>
      <c r="P368">
        <v>1</v>
      </c>
      <c r="R368">
        <v>1</v>
      </c>
    </row>
    <row r="369" spans="1:19" hidden="1" x14ac:dyDescent="0.3">
      <c r="A369" t="s">
        <v>55</v>
      </c>
      <c r="B369" t="s">
        <v>55</v>
      </c>
      <c r="C369" t="s">
        <v>864</v>
      </c>
      <c r="D369">
        <v>22110418802</v>
      </c>
      <c r="E369" t="s">
        <v>881</v>
      </c>
      <c r="F369" t="s">
        <v>56</v>
      </c>
      <c r="G369" t="s">
        <v>57</v>
      </c>
      <c r="H369">
        <v>1</v>
      </c>
      <c r="I369" t="s">
        <v>94</v>
      </c>
      <c r="J369" t="s">
        <v>59</v>
      </c>
      <c r="K369" t="s">
        <v>882</v>
      </c>
      <c r="L369" t="s">
        <v>71</v>
      </c>
      <c r="M369" t="s">
        <v>64</v>
      </c>
      <c r="N369" t="s">
        <v>1812</v>
      </c>
      <c r="O369" t="s">
        <v>1812</v>
      </c>
      <c r="R369">
        <v>1</v>
      </c>
    </row>
    <row r="370" spans="1:19" hidden="1" x14ac:dyDescent="0.3">
      <c r="A370" t="s">
        <v>55</v>
      </c>
      <c r="B370" t="s">
        <v>55</v>
      </c>
      <c r="C370" t="s">
        <v>864</v>
      </c>
      <c r="D370">
        <v>22110418802</v>
      </c>
      <c r="E370" t="s">
        <v>881</v>
      </c>
      <c r="F370" t="s">
        <v>56</v>
      </c>
      <c r="G370" t="s">
        <v>57</v>
      </c>
      <c r="H370">
        <v>2</v>
      </c>
      <c r="I370" t="s">
        <v>74</v>
      </c>
      <c r="J370" t="s">
        <v>59</v>
      </c>
      <c r="K370" t="s">
        <v>885</v>
      </c>
      <c r="L370" t="s">
        <v>71</v>
      </c>
      <c r="M370" t="s">
        <v>64</v>
      </c>
      <c r="N370" t="s">
        <v>1812</v>
      </c>
      <c r="O370" t="s">
        <v>64</v>
      </c>
      <c r="P370">
        <v>1</v>
      </c>
      <c r="R370">
        <v>1</v>
      </c>
    </row>
    <row r="371" spans="1:19" hidden="1" x14ac:dyDescent="0.3">
      <c r="A371" t="s">
        <v>55</v>
      </c>
      <c r="B371" t="s">
        <v>55</v>
      </c>
      <c r="C371" t="s">
        <v>864</v>
      </c>
      <c r="D371">
        <v>22110418802</v>
      </c>
      <c r="E371" t="s">
        <v>881</v>
      </c>
      <c r="F371" t="s">
        <v>56</v>
      </c>
      <c r="G371" t="s">
        <v>57</v>
      </c>
      <c r="H371">
        <v>3</v>
      </c>
      <c r="I371" t="s">
        <v>58</v>
      </c>
      <c r="J371" t="s">
        <v>59</v>
      </c>
      <c r="K371" t="s">
        <v>889</v>
      </c>
      <c r="L371" t="s">
        <v>71</v>
      </c>
      <c r="M371" t="s">
        <v>64</v>
      </c>
      <c r="N371" t="s">
        <v>1812</v>
      </c>
      <c r="O371" t="s">
        <v>64</v>
      </c>
      <c r="P371">
        <v>1</v>
      </c>
      <c r="R371">
        <v>1</v>
      </c>
    </row>
    <row r="372" spans="1:19" hidden="1" x14ac:dyDescent="0.3">
      <c r="A372" t="s">
        <v>55</v>
      </c>
      <c r="B372" t="s">
        <v>55</v>
      </c>
      <c r="C372" t="s">
        <v>864</v>
      </c>
      <c r="D372">
        <v>22110418802</v>
      </c>
      <c r="E372" t="s">
        <v>881</v>
      </c>
      <c r="F372" t="s">
        <v>56</v>
      </c>
      <c r="G372" t="s">
        <v>57</v>
      </c>
      <c r="H372">
        <v>4</v>
      </c>
      <c r="I372" t="s">
        <v>58</v>
      </c>
      <c r="J372" t="s">
        <v>59</v>
      </c>
      <c r="K372" t="s">
        <v>895</v>
      </c>
      <c r="L372" t="s">
        <v>71</v>
      </c>
      <c r="M372" t="s">
        <v>64</v>
      </c>
      <c r="N372" t="s">
        <v>1812</v>
      </c>
      <c r="O372" t="s">
        <v>64</v>
      </c>
      <c r="P372">
        <v>1</v>
      </c>
      <c r="R372">
        <v>1</v>
      </c>
      <c r="S372">
        <v>0</v>
      </c>
    </row>
    <row r="373" spans="1:19" hidden="1" x14ac:dyDescent="0.3">
      <c r="A373" t="s">
        <v>55</v>
      </c>
      <c r="B373" t="s">
        <v>55</v>
      </c>
      <c r="C373" t="s">
        <v>1421</v>
      </c>
      <c r="D373">
        <v>22110419005</v>
      </c>
      <c r="E373" t="s">
        <v>1483</v>
      </c>
      <c r="F373" t="s">
        <v>106</v>
      </c>
      <c r="G373" t="s">
        <v>57</v>
      </c>
      <c r="H373">
        <v>1</v>
      </c>
      <c r="I373" t="s">
        <v>58</v>
      </c>
      <c r="J373" t="s">
        <v>59</v>
      </c>
      <c r="L373" t="s">
        <v>62</v>
      </c>
      <c r="M373" t="s">
        <v>64</v>
      </c>
      <c r="N373" t="s">
        <v>1812</v>
      </c>
      <c r="O373" t="s">
        <v>1812</v>
      </c>
    </row>
    <row r="374" spans="1:19" hidden="1" x14ac:dyDescent="0.3">
      <c r="A374" t="s">
        <v>55</v>
      </c>
      <c r="B374" t="s">
        <v>55</v>
      </c>
      <c r="C374" t="s">
        <v>1421</v>
      </c>
      <c r="D374">
        <v>22110419005</v>
      </c>
      <c r="E374" t="s">
        <v>1483</v>
      </c>
      <c r="F374" t="s">
        <v>106</v>
      </c>
      <c r="G374" t="s">
        <v>57</v>
      </c>
      <c r="H374">
        <v>2</v>
      </c>
      <c r="I374" t="s">
        <v>74</v>
      </c>
      <c r="J374" t="s">
        <v>59</v>
      </c>
      <c r="M374" t="s">
        <v>64</v>
      </c>
      <c r="N374" t="s">
        <v>1812</v>
      </c>
      <c r="O374" t="s">
        <v>1812</v>
      </c>
    </row>
    <row r="375" spans="1:19" hidden="1" x14ac:dyDescent="0.3">
      <c r="A375" t="s">
        <v>55</v>
      </c>
      <c r="B375" t="s">
        <v>55</v>
      </c>
      <c r="C375" t="s">
        <v>1421</v>
      </c>
      <c r="D375">
        <v>22110419005</v>
      </c>
      <c r="E375" t="s">
        <v>1483</v>
      </c>
      <c r="F375" t="s">
        <v>106</v>
      </c>
      <c r="G375" t="s">
        <v>57</v>
      </c>
      <c r="H375">
        <v>3</v>
      </c>
      <c r="I375" t="s">
        <v>94</v>
      </c>
      <c r="J375" t="s">
        <v>59</v>
      </c>
      <c r="L375" t="s">
        <v>71</v>
      </c>
      <c r="M375" t="s">
        <v>64</v>
      </c>
      <c r="N375" t="s">
        <v>1812</v>
      </c>
      <c r="O375" t="s">
        <v>1812</v>
      </c>
      <c r="P375">
        <v>1</v>
      </c>
      <c r="Q375">
        <v>1</v>
      </c>
      <c r="R375">
        <v>1</v>
      </c>
    </row>
    <row r="376" spans="1:19" hidden="1" x14ac:dyDescent="0.3">
      <c r="A376" t="s">
        <v>55</v>
      </c>
      <c r="B376" t="s">
        <v>55</v>
      </c>
      <c r="C376" t="s">
        <v>1421</v>
      </c>
      <c r="D376">
        <v>22110419005</v>
      </c>
      <c r="E376" t="s">
        <v>1483</v>
      </c>
      <c r="F376" t="s">
        <v>106</v>
      </c>
      <c r="G376" t="s">
        <v>57</v>
      </c>
      <c r="H376">
        <v>4</v>
      </c>
      <c r="I376" t="s">
        <v>94</v>
      </c>
      <c r="J376" t="s">
        <v>59</v>
      </c>
      <c r="L376" t="s">
        <v>71</v>
      </c>
      <c r="M376" t="s">
        <v>64</v>
      </c>
      <c r="N376" t="s">
        <v>1812</v>
      </c>
      <c r="O376" t="s">
        <v>1812</v>
      </c>
    </row>
    <row r="377" spans="1:19" hidden="1" x14ac:dyDescent="0.3">
      <c r="A377" t="s">
        <v>55</v>
      </c>
      <c r="B377" t="s">
        <v>55</v>
      </c>
      <c r="C377" t="s">
        <v>1421</v>
      </c>
      <c r="D377">
        <v>22110419005</v>
      </c>
      <c r="E377" t="s">
        <v>1483</v>
      </c>
      <c r="F377" t="s">
        <v>106</v>
      </c>
      <c r="G377" t="s">
        <v>57</v>
      </c>
      <c r="H377">
        <v>5</v>
      </c>
      <c r="I377" t="s">
        <v>94</v>
      </c>
      <c r="J377" t="s">
        <v>59</v>
      </c>
      <c r="L377" t="s">
        <v>71</v>
      </c>
      <c r="M377" t="s">
        <v>64</v>
      </c>
      <c r="N377" t="s">
        <v>1812</v>
      </c>
      <c r="O377" t="s">
        <v>1812</v>
      </c>
    </row>
    <row r="378" spans="1:19" hidden="1" x14ac:dyDescent="0.3">
      <c r="A378" t="s">
        <v>55</v>
      </c>
      <c r="B378" t="s">
        <v>55</v>
      </c>
      <c r="C378" t="s">
        <v>1421</v>
      </c>
      <c r="D378">
        <v>22110419005</v>
      </c>
      <c r="E378" t="s">
        <v>1483</v>
      </c>
      <c r="F378" t="s">
        <v>106</v>
      </c>
      <c r="G378" t="s">
        <v>57</v>
      </c>
      <c r="H378">
        <v>6</v>
      </c>
      <c r="I378" t="s">
        <v>72</v>
      </c>
      <c r="J378" t="s">
        <v>59</v>
      </c>
      <c r="K378" t="s">
        <v>1587</v>
      </c>
      <c r="M378" t="s">
        <v>64</v>
      </c>
      <c r="N378" t="s">
        <v>1812</v>
      </c>
      <c r="O378" t="s">
        <v>1812</v>
      </c>
    </row>
    <row r="379" spans="1:19" hidden="1" x14ac:dyDescent="0.3">
      <c r="A379" t="s">
        <v>55</v>
      </c>
      <c r="B379" t="s">
        <v>55</v>
      </c>
      <c r="C379" t="s">
        <v>899</v>
      </c>
      <c r="D379">
        <v>22110419803</v>
      </c>
      <c r="E379" t="s">
        <v>1588</v>
      </c>
      <c r="F379" t="s">
        <v>56</v>
      </c>
      <c r="G379" t="s">
        <v>57</v>
      </c>
      <c r="H379">
        <v>1</v>
      </c>
      <c r="I379" t="s">
        <v>74</v>
      </c>
      <c r="J379" t="s">
        <v>59</v>
      </c>
      <c r="L379" t="s">
        <v>71</v>
      </c>
      <c r="M379" t="s">
        <v>64</v>
      </c>
      <c r="N379" t="s">
        <v>64</v>
      </c>
      <c r="O379" t="s">
        <v>64</v>
      </c>
      <c r="P379">
        <v>1</v>
      </c>
      <c r="Q379">
        <v>1</v>
      </c>
      <c r="R379">
        <v>1</v>
      </c>
    </row>
    <row r="380" spans="1:19" hidden="1" x14ac:dyDescent="0.3">
      <c r="A380" t="s">
        <v>55</v>
      </c>
      <c r="B380" t="s">
        <v>55</v>
      </c>
      <c r="C380" t="s">
        <v>899</v>
      </c>
      <c r="D380">
        <v>22110419803</v>
      </c>
      <c r="E380" t="s">
        <v>1588</v>
      </c>
      <c r="F380" t="s">
        <v>56</v>
      </c>
      <c r="G380" t="s">
        <v>57</v>
      </c>
      <c r="H380">
        <v>2</v>
      </c>
      <c r="I380" t="s">
        <v>74</v>
      </c>
      <c r="J380" t="s">
        <v>59</v>
      </c>
      <c r="L380" t="s">
        <v>71</v>
      </c>
      <c r="M380" t="s">
        <v>64</v>
      </c>
      <c r="N380" t="s">
        <v>64</v>
      </c>
      <c r="O380" t="s">
        <v>1812</v>
      </c>
      <c r="R380">
        <v>1</v>
      </c>
    </row>
    <row r="381" spans="1:19" hidden="1" x14ac:dyDescent="0.3">
      <c r="A381" t="s">
        <v>55</v>
      </c>
      <c r="B381" t="s">
        <v>55</v>
      </c>
      <c r="C381" t="s">
        <v>899</v>
      </c>
      <c r="D381">
        <v>22110419803</v>
      </c>
      <c r="E381" t="s">
        <v>1588</v>
      </c>
      <c r="F381" t="s">
        <v>56</v>
      </c>
      <c r="G381" t="s">
        <v>57</v>
      </c>
      <c r="H381">
        <v>3</v>
      </c>
      <c r="I381" t="s">
        <v>74</v>
      </c>
      <c r="J381" t="s">
        <v>59</v>
      </c>
      <c r="L381" t="s">
        <v>62</v>
      </c>
      <c r="M381" t="s">
        <v>64</v>
      </c>
      <c r="N381" t="s">
        <v>64</v>
      </c>
      <c r="O381" t="s">
        <v>64</v>
      </c>
    </row>
    <row r="382" spans="1:19" hidden="1" x14ac:dyDescent="0.3">
      <c r="A382" t="s">
        <v>55</v>
      </c>
      <c r="B382" t="s">
        <v>55</v>
      </c>
      <c r="C382" t="s">
        <v>899</v>
      </c>
      <c r="D382">
        <v>22110419803</v>
      </c>
      <c r="E382" t="s">
        <v>1588</v>
      </c>
      <c r="F382" t="s">
        <v>56</v>
      </c>
      <c r="G382" t="s">
        <v>57</v>
      </c>
      <c r="H382">
        <v>4</v>
      </c>
      <c r="I382" t="s">
        <v>94</v>
      </c>
      <c r="J382" t="s">
        <v>59</v>
      </c>
      <c r="L382" t="s">
        <v>71</v>
      </c>
      <c r="M382" t="s">
        <v>64</v>
      </c>
      <c r="N382" t="s">
        <v>64</v>
      </c>
      <c r="O382" t="s">
        <v>1812</v>
      </c>
    </row>
    <row r="383" spans="1:19" hidden="1" x14ac:dyDescent="0.3">
      <c r="A383" t="s">
        <v>55</v>
      </c>
      <c r="B383" t="s">
        <v>55</v>
      </c>
      <c r="C383" t="s">
        <v>899</v>
      </c>
      <c r="D383">
        <v>22110419803</v>
      </c>
      <c r="E383" t="s">
        <v>1588</v>
      </c>
      <c r="F383" t="s">
        <v>56</v>
      </c>
      <c r="G383" t="s">
        <v>57</v>
      </c>
      <c r="H383">
        <v>5</v>
      </c>
      <c r="I383" t="s">
        <v>94</v>
      </c>
      <c r="J383" t="s">
        <v>59</v>
      </c>
      <c r="L383" t="s">
        <v>62</v>
      </c>
      <c r="M383" t="s">
        <v>64</v>
      </c>
      <c r="N383" t="s">
        <v>64</v>
      </c>
      <c r="O383" t="s">
        <v>64</v>
      </c>
    </row>
    <row r="384" spans="1:19" hidden="1" x14ac:dyDescent="0.3">
      <c r="A384" t="s">
        <v>55</v>
      </c>
      <c r="B384" t="s">
        <v>55</v>
      </c>
      <c r="C384" t="s">
        <v>899</v>
      </c>
      <c r="D384">
        <v>22110419803</v>
      </c>
      <c r="E384" t="s">
        <v>1588</v>
      </c>
      <c r="F384" t="s">
        <v>56</v>
      </c>
      <c r="G384" t="s">
        <v>57</v>
      </c>
      <c r="H384">
        <v>6</v>
      </c>
      <c r="I384" t="s">
        <v>58</v>
      </c>
      <c r="J384" t="s">
        <v>59</v>
      </c>
      <c r="L384" t="s">
        <v>62</v>
      </c>
      <c r="M384" t="s">
        <v>64</v>
      </c>
      <c r="N384" t="s">
        <v>64</v>
      </c>
      <c r="O384" t="s">
        <v>64</v>
      </c>
    </row>
    <row r="385" spans="1:18" hidden="1" x14ac:dyDescent="0.3">
      <c r="A385" t="s">
        <v>55</v>
      </c>
      <c r="B385" t="s">
        <v>55</v>
      </c>
      <c r="C385" t="s">
        <v>899</v>
      </c>
      <c r="D385">
        <v>22110419805</v>
      </c>
      <c r="E385" t="s">
        <v>900</v>
      </c>
      <c r="F385" t="s">
        <v>56</v>
      </c>
      <c r="G385" t="s">
        <v>57</v>
      </c>
      <c r="H385">
        <v>1</v>
      </c>
      <c r="I385" t="s">
        <v>94</v>
      </c>
      <c r="J385" t="s">
        <v>59</v>
      </c>
      <c r="K385" t="s">
        <v>901</v>
      </c>
      <c r="L385" t="s">
        <v>62</v>
      </c>
      <c r="M385" t="s">
        <v>64</v>
      </c>
      <c r="N385" t="s">
        <v>1812</v>
      </c>
      <c r="O385" t="s">
        <v>1812</v>
      </c>
      <c r="P385">
        <v>1</v>
      </c>
      <c r="R385">
        <v>1</v>
      </c>
    </row>
    <row r="386" spans="1:18" hidden="1" x14ac:dyDescent="0.3">
      <c r="A386" t="s">
        <v>55</v>
      </c>
      <c r="B386" t="s">
        <v>55</v>
      </c>
      <c r="C386" t="s">
        <v>899</v>
      </c>
      <c r="D386">
        <v>22110419805</v>
      </c>
      <c r="E386" t="s">
        <v>900</v>
      </c>
      <c r="F386" t="s">
        <v>56</v>
      </c>
      <c r="G386" t="s">
        <v>57</v>
      </c>
      <c r="H386">
        <v>2</v>
      </c>
      <c r="I386" t="s">
        <v>58</v>
      </c>
      <c r="J386" t="s">
        <v>59</v>
      </c>
      <c r="K386" t="s">
        <v>904</v>
      </c>
      <c r="L386" t="s">
        <v>62</v>
      </c>
      <c r="M386" t="s">
        <v>64</v>
      </c>
      <c r="N386" t="s">
        <v>1812</v>
      </c>
      <c r="O386" t="s">
        <v>1812</v>
      </c>
      <c r="P386">
        <v>1</v>
      </c>
      <c r="R386">
        <v>1</v>
      </c>
    </row>
    <row r="387" spans="1:18" hidden="1" x14ac:dyDescent="0.3">
      <c r="A387" t="s">
        <v>55</v>
      </c>
      <c r="B387" t="s">
        <v>55</v>
      </c>
      <c r="C387" t="s">
        <v>1440</v>
      </c>
      <c r="D387">
        <v>22110420301</v>
      </c>
      <c r="E387" t="s">
        <v>1487</v>
      </c>
      <c r="F387" t="s">
        <v>56</v>
      </c>
      <c r="G387" t="s">
        <v>57</v>
      </c>
      <c r="H387">
        <v>1</v>
      </c>
      <c r="I387" t="s">
        <v>58</v>
      </c>
      <c r="J387" t="s">
        <v>59</v>
      </c>
      <c r="L387" t="s">
        <v>71</v>
      </c>
      <c r="M387" t="s">
        <v>64</v>
      </c>
      <c r="N387" t="s">
        <v>1812</v>
      </c>
      <c r="O387" t="s">
        <v>64</v>
      </c>
      <c r="P387">
        <v>1</v>
      </c>
      <c r="R387">
        <v>1</v>
      </c>
    </row>
    <row r="388" spans="1:18" hidden="1" x14ac:dyDescent="0.3">
      <c r="A388" t="s">
        <v>55</v>
      </c>
      <c r="B388" t="s">
        <v>55</v>
      </c>
      <c r="C388" t="s">
        <v>1440</v>
      </c>
      <c r="D388">
        <v>22110420301</v>
      </c>
      <c r="E388" t="s">
        <v>1487</v>
      </c>
      <c r="F388" t="s">
        <v>56</v>
      </c>
      <c r="G388" t="s">
        <v>57</v>
      </c>
      <c r="H388">
        <v>2</v>
      </c>
      <c r="I388" t="s">
        <v>74</v>
      </c>
      <c r="J388" t="s">
        <v>73</v>
      </c>
      <c r="L388" t="s">
        <v>71</v>
      </c>
      <c r="M388" t="s">
        <v>64</v>
      </c>
      <c r="N388" t="s">
        <v>64</v>
      </c>
      <c r="O388" t="s">
        <v>64</v>
      </c>
      <c r="P388">
        <v>1</v>
      </c>
    </row>
    <row r="389" spans="1:18" hidden="1" x14ac:dyDescent="0.3">
      <c r="A389" t="s">
        <v>55</v>
      </c>
      <c r="B389" t="s">
        <v>55</v>
      </c>
      <c r="C389" t="s">
        <v>1440</v>
      </c>
      <c r="D389">
        <v>22110420301</v>
      </c>
      <c r="E389" t="s">
        <v>1487</v>
      </c>
      <c r="F389" t="s">
        <v>56</v>
      </c>
      <c r="G389" t="s">
        <v>57</v>
      </c>
      <c r="H389">
        <v>3</v>
      </c>
      <c r="I389" t="s">
        <v>94</v>
      </c>
      <c r="J389" t="s">
        <v>73</v>
      </c>
      <c r="L389" t="s">
        <v>71</v>
      </c>
      <c r="M389" t="s">
        <v>64</v>
      </c>
      <c r="N389" t="s">
        <v>1812</v>
      </c>
      <c r="O389" t="s">
        <v>1812</v>
      </c>
    </row>
    <row r="390" spans="1:18" hidden="1" x14ac:dyDescent="0.3">
      <c r="A390" t="s">
        <v>55</v>
      </c>
      <c r="B390" t="s">
        <v>55</v>
      </c>
      <c r="C390" t="s">
        <v>1440</v>
      </c>
      <c r="D390">
        <v>22110420301</v>
      </c>
      <c r="E390" t="s">
        <v>1487</v>
      </c>
      <c r="F390" t="s">
        <v>56</v>
      </c>
      <c r="G390" t="s">
        <v>57</v>
      </c>
      <c r="H390">
        <v>4</v>
      </c>
      <c r="I390" t="s">
        <v>94</v>
      </c>
      <c r="J390" t="s">
        <v>73</v>
      </c>
      <c r="L390" t="s">
        <v>71</v>
      </c>
      <c r="M390" t="s">
        <v>64</v>
      </c>
      <c r="N390" t="s">
        <v>1812</v>
      </c>
      <c r="O390" t="s">
        <v>1812</v>
      </c>
    </row>
    <row r="391" spans="1:18" hidden="1" x14ac:dyDescent="0.3">
      <c r="A391" t="s">
        <v>55</v>
      </c>
      <c r="B391" t="s">
        <v>55</v>
      </c>
      <c r="C391" t="s">
        <v>1440</v>
      </c>
      <c r="D391">
        <v>22110420301</v>
      </c>
      <c r="E391" t="s">
        <v>1487</v>
      </c>
      <c r="F391" t="s">
        <v>56</v>
      </c>
      <c r="G391" t="s">
        <v>57</v>
      </c>
      <c r="H391">
        <v>5</v>
      </c>
      <c r="I391" t="s">
        <v>94</v>
      </c>
      <c r="J391" t="s">
        <v>73</v>
      </c>
      <c r="L391" t="s">
        <v>71</v>
      </c>
      <c r="M391" t="s">
        <v>64</v>
      </c>
      <c r="N391" t="s">
        <v>1812</v>
      </c>
      <c r="O391" t="s">
        <v>1812</v>
      </c>
    </row>
    <row r="392" spans="1:18" hidden="1" x14ac:dyDescent="0.3">
      <c r="A392" t="s">
        <v>55</v>
      </c>
      <c r="B392" t="s">
        <v>55</v>
      </c>
      <c r="C392" t="s">
        <v>911</v>
      </c>
      <c r="D392">
        <v>22110421304</v>
      </c>
      <c r="E392" t="s">
        <v>1591</v>
      </c>
      <c r="F392" t="s">
        <v>98</v>
      </c>
      <c r="G392" t="s">
        <v>57</v>
      </c>
      <c r="H392">
        <v>1</v>
      </c>
      <c r="J392" t="s">
        <v>93</v>
      </c>
      <c r="K392" t="s">
        <v>1592</v>
      </c>
      <c r="M392" t="s">
        <v>64</v>
      </c>
      <c r="N392" t="s">
        <v>1812</v>
      </c>
      <c r="O392" t="s">
        <v>1812</v>
      </c>
    </row>
    <row r="393" spans="1:18" hidden="1" x14ac:dyDescent="0.3">
      <c r="A393" t="s">
        <v>55</v>
      </c>
      <c r="B393" t="s">
        <v>55</v>
      </c>
      <c r="C393" t="s">
        <v>911</v>
      </c>
      <c r="D393">
        <v>22110421308</v>
      </c>
      <c r="E393" t="s">
        <v>912</v>
      </c>
      <c r="F393" t="s">
        <v>56</v>
      </c>
      <c r="G393" t="s">
        <v>57</v>
      </c>
      <c r="H393">
        <v>1</v>
      </c>
      <c r="I393" t="s">
        <v>58</v>
      </c>
      <c r="J393" t="s">
        <v>73</v>
      </c>
      <c r="K393" t="s">
        <v>913</v>
      </c>
      <c r="L393" t="s">
        <v>62</v>
      </c>
      <c r="M393" t="s">
        <v>64</v>
      </c>
      <c r="N393" t="s">
        <v>1812</v>
      </c>
      <c r="O393" t="s">
        <v>64</v>
      </c>
      <c r="P393">
        <v>1</v>
      </c>
      <c r="R393">
        <v>1</v>
      </c>
    </row>
    <row r="394" spans="1:18" hidden="1" x14ac:dyDescent="0.3">
      <c r="A394" t="s">
        <v>55</v>
      </c>
      <c r="B394" t="s">
        <v>55</v>
      </c>
      <c r="C394" t="s">
        <v>911</v>
      </c>
      <c r="D394">
        <v>22110421308</v>
      </c>
      <c r="E394" t="s">
        <v>912</v>
      </c>
      <c r="F394" t="s">
        <v>56</v>
      </c>
      <c r="G394" t="s">
        <v>57</v>
      </c>
      <c r="H394">
        <v>2</v>
      </c>
      <c r="I394" t="s">
        <v>94</v>
      </c>
      <c r="J394" t="s">
        <v>59</v>
      </c>
      <c r="K394" t="s">
        <v>1593</v>
      </c>
      <c r="L394" t="s">
        <v>62</v>
      </c>
      <c r="M394" t="s">
        <v>64</v>
      </c>
      <c r="N394" t="s">
        <v>1812</v>
      </c>
      <c r="O394" t="s">
        <v>1812</v>
      </c>
    </row>
    <row r="395" spans="1:18" hidden="1" x14ac:dyDescent="0.3">
      <c r="A395" t="s">
        <v>55</v>
      </c>
      <c r="B395" t="s">
        <v>55</v>
      </c>
      <c r="C395" t="s">
        <v>911</v>
      </c>
      <c r="D395">
        <v>22110421308</v>
      </c>
      <c r="E395" t="s">
        <v>912</v>
      </c>
      <c r="F395" t="s">
        <v>56</v>
      </c>
      <c r="G395" t="s">
        <v>57</v>
      </c>
      <c r="H395">
        <v>3</v>
      </c>
      <c r="I395" t="s">
        <v>94</v>
      </c>
      <c r="J395" t="s">
        <v>59</v>
      </c>
      <c r="K395" t="s">
        <v>1593</v>
      </c>
      <c r="L395" t="s">
        <v>62</v>
      </c>
      <c r="M395" t="s">
        <v>64</v>
      </c>
      <c r="N395" t="s">
        <v>1812</v>
      </c>
      <c r="O395" t="s">
        <v>64</v>
      </c>
    </row>
    <row r="396" spans="1:18" hidden="1" x14ac:dyDescent="0.3">
      <c r="A396" t="s">
        <v>55</v>
      </c>
      <c r="B396" t="s">
        <v>55</v>
      </c>
      <c r="C396" t="s">
        <v>911</v>
      </c>
      <c r="D396">
        <v>22110421308</v>
      </c>
      <c r="E396" t="s">
        <v>912</v>
      </c>
      <c r="F396" t="s">
        <v>56</v>
      </c>
      <c r="G396" t="s">
        <v>57</v>
      </c>
      <c r="H396">
        <v>4</v>
      </c>
      <c r="I396" t="s">
        <v>94</v>
      </c>
      <c r="J396" t="s">
        <v>59</v>
      </c>
      <c r="K396" t="s">
        <v>1593</v>
      </c>
      <c r="L396" t="s">
        <v>62</v>
      </c>
      <c r="M396" t="s">
        <v>64</v>
      </c>
      <c r="N396" t="s">
        <v>1812</v>
      </c>
      <c r="O396" t="s">
        <v>1812</v>
      </c>
    </row>
    <row r="397" spans="1:18" hidden="1" x14ac:dyDescent="0.3">
      <c r="A397" t="s">
        <v>55</v>
      </c>
      <c r="B397" t="s">
        <v>55</v>
      </c>
      <c r="C397" t="s">
        <v>911</v>
      </c>
      <c r="D397">
        <v>22110421308</v>
      </c>
      <c r="E397" t="s">
        <v>912</v>
      </c>
      <c r="F397" t="s">
        <v>56</v>
      </c>
      <c r="G397" t="s">
        <v>57</v>
      </c>
      <c r="H397">
        <v>5</v>
      </c>
      <c r="I397" t="s">
        <v>58</v>
      </c>
      <c r="J397" t="s">
        <v>59</v>
      </c>
      <c r="L397" t="s">
        <v>62</v>
      </c>
      <c r="M397" t="s">
        <v>64</v>
      </c>
      <c r="N397" t="s">
        <v>64</v>
      </c>
      <c r="O397" t="s">
        <v>64</v>
      </c>
      <c r="P397">
        <v>1</v>
      </c>
      <c r="R397">
        <v>1</v>
      </c>
    </row>
    <row r="398" spans="1:18" hidden="1" x14ac:dyDescent="0.3">
      <c r="A398" t="s">
        <v>55</v>
      </c>
      <c r="B398" t="s">
        <v>55</v>
      </c>
      <c r="C398" t="s">
        <v>911</v>
      </c>
      <c r="D398">
        <v>22110421316</v>
      </c>
      <c r="E398" t="s">
        <v>923</v>
      </c>
      <c r="F398" t="s">
        <v>106</v>
      </c>
      <c r="G398" t="s">
        <v>57</v>
      </c>
      <c r="H398">
        <v>1</v>
      </c>
      <c r="I398" t="s">
        <v>58</v>
      </c>
      <c r="J398" t="s">
        <v>59</v>
      </c>
      <c r="L398" t="s">
        <v>62</v>
      </c>
      <c r="M398" t="s">
        <v>64</v>
      </c>
      <c r="N398" t="s">
        <v>1812</v>
      </c>
      <c r="O398" t="s">
        <v>1812</v>
      </c>
      <c r="P398">
        <v>1</v>
      </c>
      <c r="Q398">
        <v>0</v>
      </c>
      <c r="R398">
        <v>0</v>
      </c>
    </row>
    <row r="399" spans="1:18" hidden="1" x14ac:dyDescent="0.3">
      <c r="A399" t="s">
        <v>55</v>
      </c>
      <c r="B399" t="s">
        <v>55</v>
      </c>
      <c r="C399" t="s">
        <v>778</v>
      </c>
      <c r="D399">
        <v>22110421702</v>
      </c>
      <c r="E399" t="s">
        <v>932</v>
      </c>
      <c r="F399" t="s">
        <v>98</v>
      </c>
      <c r="G399" t="s">
        <v>57</v>
      </c>
      <c r="H399">
        <v>1</v>
      </c>
      <c r="I399" t="s">
        <v>58</v>
      </c>
      <c r="J399" t="s">
        <v>59</v>
      </c>
      <c r="L399" t="s">
        <v>62</v>
      </c>
      <c r="M399" t="s">
        <v>64</v>
      </c>
      <c r="N399" t="s">
        <v>1812</v>
      </c>
      <c r="O399" t="s">
        <v>1812</v>
      </c>
      <c r="Q399">
        <v>0</v>
      </c>
    </row>
    <row r="400" spans="1:18" hidden="1" x14ac:dyDescent="0.3">
      <c r="A400" t="s">
        <v>55</v>
      </c>
      <c r="B400" t="s">
        <v>55</v>
      </c>
      <c r="C400" t="s">
        <v>778</v>
      </c>
      <c r="D400">
        <v>22110421702</v>
      </c>
      <c r="E400" t="s">
        <v>932</v>
      </c>
      <c r="F400" t="s">
        <v>98</v>
      </c>
      <c r="G400" t="s">
        <v>57</v>
      </c>
      <c r="H400">
        <v>2</v>
      </c>
      <c r="I400" t="s">
        <v>94</v>
      </c>
      <c r="J400" t="s">
        <v>59</v>
      </c>
      <c r="L400" t="s">
        <v>62</v>
      </c>
      <c r="M400" t="s">
        <v>64</v>
      </c>
      <c r="N400" t="s">
        <v>1812</v>
      </c>
      <c r="O400" t="s">
        <v>1812</v>
      </c>
    </row>
    <row r="401" spans="1:18" hidden="1" x14ac:dyDescent="0.3">
      <c r="A401" t="s">
        <v>55</v>
      </c>
      <c r="B401" t="s">
        <v>55</v>
      </c>
      <c r="C401" t="s">
        <v>391</v>
      </c>
      <c r="D401">
        <v>22110423201</v>
      </c>
      <c r="E401" t="s">
        <v>1594</v>
      </c>
      <c r="F401" t="s">
        <v>98</v>
      </c>
      <c r="G401" t="s">
        <v>57</v>
      </c>
      <c r="H401">
        <v>1</v>
      </c>
      <c r="I401" t="s">
        <v>74</v>
      </c>
      <c r="J401" t="s">
        <v>59</v>
      </c>
      <c r="L401" t="s">
        <v>71</v>
      </c>
      <c r="M401" t="s">
        <v>64</v>
      </c>
      <c r="N401" t="s">
        <v>1812</v>
      </c>
      <c r="O401" t="s">
        <v>1812</v>
      </c>
    </row>
    <row r="402" spans="1:18" hidden="1" x14ac:dyDescent="0.3">
      <c r="A402" t="s">
        <v>55</v>
      </c>
      <c r="B402" t="s">
        <v>55</v>
      </c>
      <c r="C402" t="s">
        <v>391</v>
      </c>
      <c r="D402">
        <v>22110423201</v>
      </c>
      <c r="E402" t="s">
        <v>1594</v>
      </c>
      <c r="F402" t="s">
        <v>98</v>
      </c>
      <c r="G402" t="s">
        <v>57</v>
      </c>
      <c r="H402">
        <v>2</v>
      </c>
      <c r="I402" t="s">
        <v>94</v>
      </c>
      <c r="J402" t="s">
        <v>59</v>
      </c>
      <c r="L402" t="s">
        <v>62</v>
      </c>
      <c r="M402" t="s">
        <v>64</v>
      </c>
      <c r="N402" t="s">
        <v>1812</v>
      </c>
      <c r="O402" t="s">
        <v>1812</v>
      </c>
      <c r="P402">
        <v>1</v>
      </c>
      <c r="Q402">
        <v>1</v>
      </c>
      <c r="R402">
        <v>1</v>
      </c>
    </row>
    <row r="403" spans="1:18" hidden="1" x14ac:dyDescent="0.3">
      <c r="A403" t="s">
        <v>55</v>
      </c>
      <c r="B403" t="s">
        <v>55</v>
      </c>
      <c r="C403" t="s">
        <v>391</v>
      </c>
      <c r="D403">
        <v>22110423201</v>
      </c>
      <c r="E403" t="s">
        <v>1594</v>
      </c>
      <c r="F403" t="s">
        <v>98</v>
      </c>
      <c r="G403" t="s">
        <v>57</v>
      </c>
      <c r="H403">
        <v>3</v>
      </c>
      <c r="I403" t="s">
        <v>94</v>
      </c>
      <c r="J403" t="s">
        <v>59</v>
      </c>
      <c r="L403" t="s">
        <v>62</v>
      </c>
      <c r="M403" t="s">
        <v>64</v>
      </c>
      <c r="N403" t="s">
        <v>1812</v>
      </c>
      <c r="O403" t="s">
        <v>1812</v>
      </c>
      <c r="P403">
        <v>1</v>
      </c>
      <c r="Q403">
        <v>1</v>
      </c>
      <c r="R403">
        <v>1</v>
      </c>
    </row>
    <row r="404" spans="1:18" hidden="1" x14ac:dyDescent="0.3">
      <c r="A404" t="s">
        <v>55</v>
      </c>
      <c r="B404" t="s">
        <v>55</v>
      </c>
      <c r="C404" t="s">
        <v>391</v>
      </c>
      <c r="D404">
        <v>22110423201</v>
      </c>
      <c r="E404" t="s">
        <v>1594</v>
      </c>
      <c r="F404" t="s">
        <v>98</v>
      </c>
      <c r="G404" t="s">
        <v>57</v>
      </c>
      <c r="H404">
        <v>4</v>
      </c>
      <c r="I404" t="s">
        <v>94</v>
      </c>
      <c r="J404" t="s">
        <v>59</v>
      </c>
      <c r="L404" t="s">
        <v>62</v>
      </c>
      <c r="M404" t="s">
        <v>64</v>
      </c>
      <c r="N404" t="s">
        <v>1812</v>
      </c>
      <c r="O404" t="s">
        <v>1812</v>
      </c>
      <c r="P404">
        <v>1</v>
      </c>
      <c r="Q404">
        <v>1</v>
      </c>
      <c r="R404">
        <v>1</v>
      </c>
    </row>
    <row r="405" spans="1:18" hidden="1" x14ac:dyDescent="0.3">
      <c r="A405" t="s">
        <v>55</v>
      </c>
      <c r="B405" t="s">
        <v>55</v>
      </c>
      <c r="C405" t="s">
        <v>391</v>
      </c>
      <c r="D405">
        <v>22110423201</v>
      </c>
      <c r="E405" t="s">
        <v>1594</v>
      </c>
      <c r="F405" t="s">
        <v>98</v>
      </c>
      <c r="G405" t="s">
        <v>57</v>
      </c>
      <c r="H405">
        <v>5</v>
      </c>
      <c r="I405" t="s">
        <v>94</v>
      </c>
      <c r="J405" t="s">
        <v>59</v>
      </c>
      <c r="L405" t="s">
        <v>71</v>
      </c>
      <c r="M405" t="s">
        <v>64</v>
      </c>
      <c r="N405" t="s">
        <v>1812</v>
      </c>
      <c r="O405" t="s">
        <v>1812</v>
      </c>
      <c r="P405">
        <v>1</v>
      </c>
      <c r="Q405">
        <v>1</v>
      </c>
      <c r="R405">
        <v>1</v>
      </c>
    </row>
    <row r="406" spans="1:18" hidden="1" x14ac:dyDescent="0.3">
      <c r="A406" t="s">
        <v>55</v>
      </c>
      <c r="B406" t="s">
        <v>55</v>
      </c>
      <c r="C406" t="s">
        <v>391</v>
      </c>
      <c r="D406">
        <v>22110423201</v>
      </c>
      <c r="E406" t="s">
        <v>1594</v>
      </c>
      <c r="F406" t="s">
        <v>98</v>
      </c>
      <c r="G406" t="s">
        <v>57</v>
      </c>
      <c r="H406">
        <v>6</v>
      </c>
      <c r="I406" t="s">
        <v>94</v>
      </c>
      <c r="J406" t="s">
        <v>59</v>
      </c>
      <c r="L406" t="s">
        <v>71</v>
      </c>
      <c r="M406" t="s">
        <v>64</v>
      </c>
      <c r="N406" t="s">
        <v>1812</v>
      </c>
      <c r="O406" t="s">
        <v>1812</v>
      </c>
      <c r="Q406">
        <v>0</v>
      </c>
    </row>
    <row r="407" spans="1:18" hidden="1" x14ac:dyDescent="0.3">
      <c r="A407" t="s">
        <v>55</v>
      </c>
      <c r="B407" t="s">
        <v>55</v>
      </c>
      <c r="C407" t="s">
        <v>391</v>
      </c>
      <c r="D407">
        <v>22110423201</v>
      </c>
      <c r="E407" t="s">
        <v>1594</v>
      </c>
      <c r="F407" t="s">
        <v>98</v>
      </c>
      <c r="G407" t="s">
        <v>57</v>
      </c>
      <c r="H407">
        <v>7</v>
      </c>
      <c r="J407" t="s">
        <v>93</v>
      </c>
      <c r="M407" t="s">
        <v>64</v>
      </c>
      <c r="N407" t="s">
        <v>1812</v>
      </c>
      <c r="O407" t="s">
        <v>1812</v>
      </c>
    </row>
    <row r="408" spans="1:18" hidden="1" x14ac:dyDescent="0.3">
      <c r="A408" t="s">
        <v>55</v>
      </c>
      <c r="B408" t="s">
        <v>55</v>
      </c>
      <c r="C408" t="s">
        <v>391</v>
      </c>
      <c r="D408">
        <v>22110423201</v>
      </c>
      <c r="E408" t="s">
        <v>1594</v>
      </c>
      <c r="F408" t="s">
        <v>98</v>
      </c>
      <c r="G408" t="s">
        <v>57</v>
      </c>
      <c r="H408">
        <v>8</v>
      </c>
      <c r="I408" t="s">
        <v>58</v>
      </c>
      <c r="J408" t="s">
        <v>59</v>
      </c>
      <c r="L408" t="s">
        <v>62</v>
      </c>
      <c r="M408" t="s">
        <v>64</v>
      </c>
      <c r="N408" t="s">
        <v>64</v>
      </c>
      <c r="O408" t="s">
        <v>64</v>
      </c>
    </row>
    <row r="409" spans="1:18" hidden="1" x14ac:dyDescent="0.3">
      <c r="A409" t="s">
        <v>55</v>
      </c>
      <c r="B409" t="s">
        <v>55</v>
      </c>
      <c r="C409" t="s">
        <v>391</v>
      </c>
      <c r="D409">
        <v>22110423201</v>
      </c>
      <c r="E409" t="s">
        <v>1594</v>
      </c>
      <c r="F409" t="s">
        <v>98</v>
      </c>
      <c r="G409" t="s">
        <v>57</v>
      </c>
      <c r="H409">
        <v>9</v>
      </c>
      <c r="I409" t="s">
        <v>94</v>
      </c>
      <c r="J409" t="s">
        <v>59</v>
      </c>
      <c r="L409" t="s">
        <v>62</v>
      </c>
      <c r="M409" t="s">
        <v>64</v>
      </c>
      <c r="N409" t="s">
        <v>1812</v>
      </c>
      <c r="O409" t="s">
        <v>1812</v>
      </c>
    </row>
    <row r="410" spans="1:18" hidden="1" x14ac:dyDescent="0.3">
      <c r="A410" t="s">
        <v>55</v>
      </c>
      <c r="B410" t="s">
        <v>55</v>
      </c>
      <c r="C410" t="s">
        <v>934</v>
      </c>
      <c r="D410">
        <v>22110423401</v>
      </c>
      <c r="E410" t="s">
        <v>935</v>
      </c>
      <c r="F410" t="s">
        <v>56</v>
      </c>
      <c r="G410" t="s">
        <v>57</v>
      </c>
      <c r="H410">
        <v>1</v>
      </c>
      <c r="I410" t="s">
        <v>58</v>
      </c>
      <c r="J410" t="s">
        <v>59</v>
      </c>
      <c r="K410" t="s">
        <v>936</v>
      </c>
      <c r="L410" t="s">
        <v>71</v>
      </c>
      <c r="M410" t="s">
        <v>64</v>
      </c>
      <c r="N410" t="s">
        <v>1812</v>
      </c>
      <c r="O410" t="s">
        <v>1812</v>
      </c>
      <c r="P410">
        <v>1</v>
      </c>
      <c r="Q410">
        <v>0</v>
      </c>
      <c r="R410">
        <v>1</v>
      </c>
    </row>
    <row r="411" spans="1:18" hidden="1" x14ac:dyDescent="0.3">
      <c r="A411" t="s">
        <v>55</v>
      </c>
      <c r="B411" t="s">
        <v>55</v>
      </c>
      <c r="C411" t="s">
        <v>934</v>
      </c>
      <c r="D411">
        <v>22110423401</v>
      </c>
      <c r="E411" t="s">
        <v>935</v>
      </c>
      <c r="F411" t="s">
        <v>56</v>
      </c>
      <c r="G411" t="s">
        <v>57</v>
      </c>
      <c r="H411">
        <v>2</v>
      </c>
      <c r="I411" t="s">
        <v>94</v>
      </c>
      <c r="J411" t="s">
        <v>59</v>
      </c>
      <c r="K411" t="s">
        <v>947</v>
      </c>
      <c r="L411" t="s">
        <v>71</v>
      </c>
      <c r="M411" t="s">
        <v>64</v>
      </c>
      <c r="N411" t="s">
        <v>64</v>
      </c>
      <c r="O411" t="s">
        <v>1812</v>
      </c>
      <c r="P411">
        <v>1</v>
      </c>
      <c r="R411">
        <v>1</v>
      </c>
    </row>
    <row r="412" spans="1:18" hidden="1" x14ac:dyDescent="0.3">
      <c r="A412" t="s">
        <v>55</v>
      </c>
      <c r="B412" t="s">
        <v>55</v>
      </c>
      <c r="C412" t="s">
        <v>934</v>
      </c>
      <c r="D412">
        <v>22110423401</v>
      </c>
      <c r="E412" t="s">
        <v>935</v>
      </c>
      <c r="F412" t="s">
        <v>56</v>
      </c>
      <c r="G412" t="s">
        <v>57</v>
      </c>
      <c r="H412">
        <v>3</v>
      </c>
      <c r="I412" t="s">
        <v>94</v>
      </c>
      <c r="J412" t="s">
        <v>73</v>
      </c>
      <c r="K412" t="s">
        <v>950</v>
      </c>
      <c r="L412" t="s">
        <v>71</v>
      </c>
      <c r="M412" t="s">
        <v>64</v>
      </c>
      <c r="N412" t="s">
        <v>64</v>
      </c>
      <c r="O412" t="s">
        <v>1812</v>
      </c>
      <c r="R412">
        <v>1</v>
      </c>
    </row>
    <row r="413" spans="1:18" hidden="1" x14ac:dyDescent="0.3">
      <c r="A413" t="s">
        <v>55</v>
      </c>
      <c r="B413" t="s">
        <v>55</v>
      </c>
      <c r="C413" t="s">
        <v>231</v>
      </c>
      <c r="D413">
        <v>22110424103</v>
      </c>
      <c r="E413" t="s">
        <v>953</v>
      </c>
      <c r="F413" t="s">
        <v>98</v>
      </c>
      <c r="G413" t="s">
        <v>57</v>
      </c>
      <c r="H413">
        <v>1</v>
      </c>
      <c r="I413" t="s">
        <v>96</v>
      </c>
      <c r="J413" t="s">
        <v>59</v>
      </c>
      <c r="K413" t="s">
        <v>954</v>
      </c>
      <c r="L413" t="s">
        <v>71</v>
      </c>
      <c r="M413" t="s">
        <v>64</v>
      </c>
      <c r="N413" t="s">
        <v>64</v>
      </c>
      <c r="O413" t="s">
        <v>64</v>
      </c>
      <c r="P413">
        <v>1</v>
      </c>
      <c r="R413">
        <v>1</v>
      </c>
    </row>
    <row r="414" spans="1:18" hidden="1" x14ac:dyDescent="0.3">
      <c r="A414" t="s">
        <v>55</v>
      </c>
      <c r="B414" t="s">
        <v>55</v>
      </c>
      <c r="C414" t="s">
        <v>231</v>
      </c>
      <c r="D414">
        <v>22110424103</v>
      </c>
      <c r="E414" t="s">
        <v>953</v>
      </c>
      <c r="F414" t="s">
        <v>98</v>
      </c>
      <c r="G414" t="s">
        <v>57</v>
      </c>
      <c r="H414">
        <v>2</v>
      </c>
      <c r="I414" t="s">
        <v>74</v>
      </c>
      <c r="J414" t="s">
        <v>59</v>
      </c>
      <c r="K414" t="s">
        <v>958</v>
      </c>
      <c r="L414" t="s">
        <v>71</v>
      </c>
      <c r="M414" t="s">
        <v>64</v>
      </c>
      <c r="N414" t="s">
        <v>1812</v>
      </c>
      <c r="O414" t="s">
        <v>64</v>
      </c>
      <c r="P414">
        <v>1</v>
      </c>
      <c r="Q414">
        <v>1</v>
      </c>
      <c r="R414">
        <v>1</v>
      </c>
    </row>
    <row r="415" spans="1:18" hidden="1" x14ac:dyDescent="0.3">
      <c r="A415" t="s">
        <v>55</v>
      </c>
      <c r="B415" t="s">
        <v>55</v>
      </c>
      <c r="C415" t="s">
        <v>231</v>
      </c>
      <c r="D415">
        <v>22110424103</v>
      </c>
      <c r="E415" t="s">
        <v>953</v>
      </c>
      <c r="F415" t="s">
        <v>98</v>
      </c>
      <c r="G415" t="s">
        <v>57</v>
      </c>
      <c r="H415">
        <v>3</v>
      </c>
      <c r="I415" t="s">
        <v>58</v>
      </c>
      <c r="J415" t="s">
        <v>59</v>
      </c>
      <c r="K415" t="s">
        <v>963</v>
      </c>
      <c r="L415" t="s">
        <v>62</v>
      </c>
      <c r="M415" t="s">
        <v>64</v>
      </c>
      <c r="N415" t="s">
        <v>1812</v>
      </c>
      <c r="O415" t="s">
        <v>64</v>
      </c>
      <c r="P415">
        <v>1</v>
      </c>
      <c r="Q415">
        <v>0</v>
      </c>
      <c r="R415">
        <v>1</v>
      </c>
    </row>
    <row r="416" spans="1:18" hidden="1" x14ac:dyDescent="0.3">
      <c r="A416" t="s">
        <v>55</v>
      </c>
      <c r="B416" t="s">
        <v>55</v>
      </c>
      <c r="C416" t="s">
        <v>231</v>
      </c>
      <c r="D416">
        <v>22110424103</v>
      </c>
      <c r="E416" t="s">
        <v>953</v>
      </c>
      <c r="F416" t="s">
        <v>98</v>
      </c>
      <c r="G416" t="s">
        <v>57</v>
      </c>
      <c r="H416">
        <v>4</v>
      </c>
      <c r="I416" t="s">
        <v>94</v>
      </c>
      <c r="J416" t="s">
        <v>59</v>
      </c>
      <c r="K416" t="s">
        <v>968</v>
      </c>
      <c r="L416" t="s">
        <v>71</v>
      </c>
      <c r="M416" t="s">
        <v>64</v>
      </c>
      <c r="N416" t="s">
        <v>1812</v>
      </c>
      <c r="O416" t="s">
        <v>1812</v>
      </c>
      <c r="R416">
        <v>1</v>
      </c>
    </row>
    <row r="417" spans="1:19" hidden="1" x14ac:dyDescent="0.3">
      <c r="A417" t="s">
        <v>55</v>
      </c>
      <c r="B417" t="s">
        <v>55</v>
      </c>
      <c r="C417" t="s">
        <v>231</v>
      </c>
      <c r="D417">
        <v>22110424103</v>
      </c>
      <c r="E417" t="s">
        <v>953</v>
      </c>
      <c r="F417" t="s">
        <v>98</v>
      </c>
      <c r="G417" t="s">
        <v>57</v>
      </c>
      <c r="H417">
        <v>5</v>
      </c>
      <c r="J417" t="s">
        <v>93</v>
      </c>
      <c r="K417" t="s">
        <v>1595</v>
      </c>
      <c r="M417" t="s">
        <v>64</v>
      </c>
      <c r="N417" t="s">
        <v>1812</v>
      </c>
      <c r="O417" t="s">
        <v>1812</v>
      </c>
    </row>
    <row r="418" spans="1:19" hidden="1" x14ac:dyDescent="0.3">
      <c r="A418" t="s">
        <v>55</v>
      </c>
      <c r="B418" t="s">
        <v>55</v>
      </c>
      <c r="C418" t="s">
        <v>231</v>
      </c>
      <c r="D418">
        <v>22110424103</v>
      </c>
      <c r="E418" t="s">
        <v>953</v>
      </c>
      <c r="F418" t="s">
        <v>98</v>
      </c>
      <c r="G418" t="s">
        <v>57</v>
      </c>
      <c r="H418">
        <v>6</v>
      </c>
      <c r="I418" t="s">
        <v>94</v>
      </c>
      <c r="J418" t="s">
        <v>59</v>
      </c>
      <c r="K418" t="s">
        <v>971</v>
      </c>
      <c r="L418" t="s">
        <v>71</v>
      </c>
      <c r="M418" t="s">
        <v>64</v>
      </c>
      <c r="N418" t="s">
        <v>1812</v>
      </c>
      <c r="O418" t="s">
        <v>1812</v>
      </c>
      <c r="R418">
        <v>0</v>
      </c>
    </row>
    <row r="419" spans="1:19" hidden="1" x14ac:dyDescent="0.3">
      <c r="A419" t="s">
        <v>55</v>
      </c>
      <c r="B419" t="s">
        <v>55</v>
      </c>
      <c r="C419" t="s">
        <v>973</v>
      </c>
      <c r="D419">
        <v>22110424802</v>
      </c>
      <c r="E419" t="s">
        <v>974</v>
      </c>
      <c r="F419" t="s">
        <v>56</v>
      </c>
      <c r="G419" t="s">
        <v>57</v>
      </c>
      <c r="H419">
        <v>1</v>
      </c>
      <c r="I419" t="s">
        <v>58</v>
      </c>
      <c r="J419" t="s">
        <v>59</v>
      </c>
      <c r="L419" t="s">
        <v>62</v>
      </c>
      <c r="M419" t="s">
        <v>64</v>
      </c>
      <c r="N419" t="s">
        <v>1812</v>
      </c>
      <c r="O419" t="s">
        <v>1812</v>
      </c>
      <c r="P419">
        <v>1</v>
      </c>
      <c r="R419">
        <v>1</v>
      </c>
    </row>
    <row r="420" spans="1:19" hidden="1" x14ac:dyDescent="0.3">
      <c r="A420" t="s">
        <v>55</v>
      </c>
      <c r="B420" t="s">
        <v>55</v>
      </c>
      <c r="C420" t="s">
        <v>973</v>
      </c>
      <c r="D420">
        <v>22110424802</v>
      </c>
      <c r="E420" t="s">
        <v>974</v>
      </c>
      <c r="F420" t="s">
        <v>56</v>
      </c>
      <c r="G420" t="s">
        <v>57</v>
      </c>
      <c r="H420">
        <v>2</v>
      </c>
      <c r="I420" t="s">
        <v>94</v>
      </c>
      <c r="J420" t="s">
        <v>59</v>
      </c>
      <c r="L420" t="s">
        <v>71</v>
      </c>
      <c r="M420" t="s">
        <v>64</v>
      </c>
      <c r="N420" t="s">
        <v>1812</v>
      </c>
      <c r="O420" t="s">
        <v>1812</v>
      </c>
      <c r="P420">
        <v>1</v>
      </c>
    </row>
    <row r="421" spans="1:19" hidden="1" x14ac:dyDescent="0.3">
      <c r="A421" t="s">
        <v>55</v>
      </c>
      <c r="B421" t="s">
        <v>55</v>
      </c>
      <c r="C421" t="s">
        <v>973</v>
      </c>
      <c r="D421">
        <v>22110424802</v>
      </c>
      <c r="E421" t="s">
        <v>974</v>
      </c>
      <c r="F421" t="s">
        <v>56</v>
      </c>
      <c r="G421" t="s">
        <v>57</v>
      </c>
      <c r="H421">
        <v>3</v>
      </c>
      <c r="I421" t="s">
        <v>94</v>
      </c>
      <c r="J421" t="s">
        <v>59</v>
      </c>
      <c r="L421" t="s">
        <v>71</v>
      </c>
      <c r="M421" t="s">
        <v>64</v>
      </c>
      <c r="N421" t="s">
        <v>1812</v>
      </c>
      <c r="O421" t="s">
        <v>1812</v>
      </c>
    </row>
    <row r="422" spans="1:19" hidden="1" x14ac:dyDescent="0.3">
      <c r="A422" t="s">
        <v>55</v>
      </c>
      <c r="B422" t="s">
        <v>55</v>
      </c>
      <c r="C422" t="s">
        <v>973</v>
      </c>
      <c r="D422">
        <v>22110424802</v>
      </c>
      <c r="E422" t="s">
        <v>974</v>
      </c>
      <c r="F422" t="s">
        <v>56</v>
      </c>
      <c r="G422" t="s">
        <v>57</v>
      </c>
      <c r="H422">
        <v>4</v>
      </c>
      <c r="I422" t="s">
        <v>94</v>
      </c>
      <c r="J422" t="s">
        <v>59</v>
      </c>
      <c r="L422" t="s">
        <v>71</v>
      </c>
      <c r="M422" t="s">
        <v>64</v>
      </c>
      <c r="N422" t="s">
        <v>1812</v>
      </c>
      <c r="O422" t="s">
        <v>64</v>
      </c>
    </row>
    <row r="423" spans="1:19" hidden="1" x14ac:dyDescent="0.3">
      <c r="A423" t="s">
        <v>55</v>
      </c>
      <c r="B423" t="s">
        <v>55</v>
      </c>
      <c r="C423" t="s">
        <v>231</v>
      </c>
      <c r="D423">
        <v>22110426201</v>
      </c>
      <c r="E423" t="s">
        <v>980</v>
      </c>
      <c r="F423" t="s">
        <v>98</v>
      </c>
      <c r="G423" t="s">
        <v>57</v>
      </c>
      <c r="H423">
        <v>1</v>
      </c>
      <c r="I423" t="s">
        <v>58</v>
      </c>
      <c r="J423" t="s">
        <v>59</v>
      </c>
      <c r="K423" t="s">
        <v>981</v>
      </c>
      <c r="L423" t="s">
        <v>62</v>
      </c>
      <c r="M423" t="s">
        <v>64</v>
      </c>
      <c r="N423" t="s">
        <v>1812</v>
      </c>
      <c r="O423" t="s">
        <v>1812</v>
      </c>
      <c r="P423">
        <v>1</v>
      </c>
      <c r="Q423">
        <v>1</v>
      </c>
      <c r="R423">
        <v>1</v>
      </c>
    </row>
    <row r="424" spans="1:19" hidden="1" x14ac:dyDescent="0.3">
      <c r="A424" t="s">
        <v>55</v>
      </c>
      <c r="B424" t="s">
        <v>55</v>
      </c>
      <c r="C424" t="s">
        <v>231</v>
      </c>
      <c r="D424">
        <v>22110426310</v>
      </c>
      <c r="E424" t="s">
        <v>985</v>
      </c>
      <c r="F424" t="s">
        <v>106</v>
      </c>
      <c r="G424" t="s">
        <v>57</v>
      </c>
      <c r="H424">
        <v>1</v>
      </c>
      <c r="I424" t="s">
        <v>58</v>
      </c>
      <c r="J424" t="s">
        <v>59</v>
      </c>
      <c r="K424" t="s">
        <v>986</v>
      </c>
      <c r="L424" t="s">
        <v>62</v>
      </c>
      <c r="M424" t="s">
        <v>64</v>
      </c>
      <c r="N424" t="s">
        <v>1812</v>
      </c>
      <c r="O424" t="s">
        <v>1812</v>
      </c>
      <c r="P424">
        <v>1</v>
      </c>
      <c r="Q424">
        <v>1</v>
      </c>
      <c r="R424">
        <v>1</v>
      </c>
    </row>
    <row r="425" spans="1:19" hidden="1" x14ac:dyDescent="0.3">
      <c r="A425" t="s">
        <v>55</v>
      </c>
      <c r="B425" t="s">
        <v>55</v>
      </c>
      <c r="C425" t="s">
        <v>231</v>
      </c>
      <c r="D425">
        <v>22110426507</v>
      </c>
      <c r="E425" t="s">
        <v>989</v>
      </c>
      <c r="F425" t="s">
        <v>56</v>
      </c>
      <c r="G425" t="s">
        <v>57</v>
      </c>
      <c r="H425">
        <v>1</v>
      </c>
      <c r="I425" t="s">
        <v>72</v>
      </c>
      <c r="J425" t="s">
        <v>59</v>
      </c>
      <c r="K425" t="s">
        <v>990</v>
      </c>
      <c r="L425" t="s">
        <v>62</v>
      </c>
      <c r="M425" t="s">
        <v>64</v>
      </c>
      <c r="N425" t="s">
        <v>64</v>
      </c>
      <c r="O425" t="s">
        <v>64</v>
      </c>
      <c r="P425">
        <v>1</v>
      </c>
      <c r="Q425">
        <v>1</v>
      </c>
      <c r="R425">
        <v>1</v>
      </c>
    </row>
    <row r="426" spans="1:19" hidden="1" x14ac:dyDescent="0.3">
      <c r="A426" t="s">
        <v>55</v>
      </c>
      <c r="B426" t="s">
        <v>55</v>
      </c>
      <c r="C426" t="s">
        <v>231</v>
      </c>
      <c r="D426">
        <v>22110426507</v>
      </c>
      <c r="E426" t="s">
        <v>989</v>
      </c>
      <c r="F426" t="s">
        <v>56</v>
      </c>
      <c r="G426" t="s">
        <v>57</v>
      </c>
      <c r="H426">
        <v>2</v>
      </c>
      <c r="I426" t="s">
        <v>94</v>
      </c>
      <c r="J426" t="s">
        <v>59</v>
      </c>
      <c r="L426" t="s">
        <v>62</v>
      </c>
      <c r="M426" t="s">
        <v>64</v>
      </c>
      <c r="N426" t="s">
        <v>1812</v>
      </c>
      <c r="O426" t="s">
        <v>1812</v>
      </c>
      <c r="R426">
        <v>1</v>
      </c>
    </row>
    <row r="427" spans="1:19" hidden="1" x14ac:dyDescent="0.3">
      <c r="A427" t="s">
        <v>55</v>
      </c>
      <c r="B427" t="s">
        <v>55</v>
      </c>
      <c r="C427" t="s">
        <v>231</v>
      </c>
      <c r="D427">
        <v>22110426507</v>
      </c>
      <c r="E427" t="s">
        <v>989</v>
      </c>
      <c r="F427" t="s">
        <v>56</v>
      </c>
      <c r="G427" t="s">
        <v>57</v>
      </c>
      <c r="H427">
        <v>3</v>
      </c>
      <c r="I427" t="s">
        <v>94</v>
      </c>
      <c r="J427" t="s">
        <v>59</v>
      </c>
      <c r="L427" t="s">
        <v>62</v>
      </c>
      <c r="M427" t="s">
        <v>64</v>
      </c>
      <c r="N427" t="s">
        <v>1812</v>
      </c>
      <c r="O427" t="s">
        <v>1812</v>
      </c>
      <c r="R427">
        <v>1</v>
      </c>
    </row>
    <row r="428" spans="1:19" hidden="1" x14ac:dyDescent="0.3">
      <c r="A428" t="s">
        <v>55</v>
      </c>
      <c r="B428" t="s">
        <v>55</v>
      </c>
      <c r="C428" t="s">
        <v>231</v>
      </c>
      <c r="D428">
        <v>22110426507</v>
      </c>
      <c r="E428" t="s">
        <v>989</v>
      </c>
      <c r="F428" t="s">
        <v>56</v>
      </c>
      <c r="G428" t="s">
        <v>57</v>
      </c>
      <c r="H428">
        <v>4</v>
      </c>
      <c r="I428" t="s">
        <v>58</v>
      </c>
      <c r="J428" t="s">
        <v>59</v>
      </c>
      <c r="L428" t="s">
        <v>62</v>
      </c>
      <c r="M428" t="s">
        <v>64</v>
      </c>
      <c r="N428" t="s">
        <v>1812</v>
      </c>
      <c r="O428" t="s">
        <v>1812</v>
      </c>
      <c r="P428">
        <v>1</v>
      </c>
      <c r="Q428">
        <v>1</v>
      </c>
      <c r="R428">
        <v>1</v>
      </c>
    </row>
    <row r="429" spans="1:19" hidden="1" x14ac:dyDescent="0.3">
      <c r="A429" t="s">
        <v>55</v>
      </c>
      <c r="B429" t="s">
        <v>55</v>
      </c>
      <c r="C429" t="s">
        <v>1436</v>
      </c>
      <c r="D429">
        <v>22110426705</v>
      </c>
      <c r="E429" t="s">
        <v>1493</v>
      </c>
      <c r="F429" t="s">
        <v>98</v>
      </c>
      <c r="G429" t="s">
        <v>57</v>
      </c>
      <c r="H429">
        <v>1</v>
      </c>
      <c r="I429" t="s">
        <v>74</v>
      </c>
      <c r="J429" t="s">
        <v>59</v>
      </c>
      <c r="L429" t="s">
        <v>62</v>
      </c>
      <c r="M429" t="s">
        <v>64</v>
      </c>
      <c r="N429" t="s">
        <v>1812</v>
      </c>
      <c r="O429" t="s">
        <v>1812</v>
      </c>
      <c r="R429">
        <v>0</v>
      </c>
    </row>
    <row r="430" spans="1:19" hidden="1" x14ac:dyDescent="0.3">
      <c r="A430" t="s">
        <v>55</v>
      </c>
      <c r="B430" t="s">
        <v>55</v>
      </c>
      <c r="C430" t="s">
        <v>1436</v>
      </c>
      <c r="D430">
        <v>22110426705</v>
      </c>
      <c r="E430" t="s">
        <v>1493</v>
      </c>
      <c r="F430" t="s">
        <v>98</v>
      </c>
      <c r="G430" t="s">
        <v>57</v>
      </c>
      <c r="H430">
        <v>2</v>
      </c>
      <c r="I430" t="s">
        <v>58</v>
      </c>
      <c r="J430" t="s">
        <v>59</v>
      </c>
      <c r="L430" t="s">
        <v>62</v>
      </c>
      <c r="M430" t="s">
        <v>64</v>
      </c>
      <c r="N430" t="s">
        <v>64</v>
      </c>
      <c r="O430" t="s">
        <v>64</v>
      </c>
      <c r="R430">
        <v>0</v>
      </c>
    </row>
    <row r="431" spans="1:19" hidden="1" x14ac:dyDescent="0.3">
      <c r="A431" t="s">
        <v>55</v>
      </c>
      <c r="B431" t="s">
        <v>55</v>
      </c>
      <c r="C431" t="s">
        <v>1436</v>
      </c>
      <c r="D431">
        <v>22110426705</v>
      </c>
      <c r="E431" t="s">
        <v>1493</v>
      </c>
      <c r="F431" t="s">
        <v>98</v>
      </c>
      <c r="G431" t="s">
        <v>57</v>
      </c>
      <c r="H431">
        <v>3</v>
      </c>
      <c r="I431" t="s">
        <v>94</v>
      </c>
      <c r="J431" t="s">
        <v>59</v>
      </c>
      <c r="K431" t="s">
        <v>1601</v>
      </c>
      <c r="L431" t="s">
        <v>62</v>
      </c>
      <c r="M431" t="s">
        <v>64</v>
      </c>
      <c r="N431" t="s">
        <v>1812</v>
      </c>
      <c r="O431" t="s">
        <v>1812</v>
      </c>
    </row>
    <row r="432" spans="1:19" hidden="1" x14ac:dyDescent="0.3">
      <c r="A432" t="s">
        <v>55</v>
      </c>
      <c r="B432" t="s">
        <v>55</v>
      </c>
      <c r="C432" t="s">
        <v>80</v>
      </c>
      <c r="D432">
        <v>22110426708</v>
      </c>
      <c r="E432" t="s">
        <v>994</v>
      </c>
      <c r="F432" t="s">
        <v>98</v>
      </c>
      <c r="G432" t="s">
        <v>995</v>
      </c>
      <c r="H432">
        <v>1</v>
      </c>
      <c r="I432" t="s">
        <v>58</v>
      </c>
      <c r="J432" t="s">
        <v>59</v>
      </c>
      <c r="K432" t="s">
        <v>996</v>
      </c>
      <c r="L432" t="s">
        <v>62</v>
      </c>
      <c r="M432" t="s">
        <v>64</v>
      </c>
      <c r="N432" t="s">
        <v>1812</v>
      </c>
      <c r="O432" t="s">
        <v>1812</v>
      </c>
      <c r="P432">
        <v>1</v>
      </c>
      <c r="R432">
        <v>1</v>
      </c>
      <c r="S432">
        <v>0</v>
      </c>
    </row>
    <row r="433" spans="1:19" hidden="1" x14ac:dyDescent="0.3">
      <c r="A433" t="s">
        <v>55</v>
      </c>
      <c r="B433" t="s">
        <v>55</v>
      </c>
      <c r="C433" t="s">
        <v>80</v>
      </c>
      <c r="D433">
        <v>22110426708</v>
      </c>
      <c r="E433" t="s">
        <v>994</v>
      </c>
      <c r="F433" t="s">
        <v>98</v>
      </c>
      <c r="G433" t="s">
        <v>995</v>
      </c>
      <c r="H433">
        <v>2</v>
      </c>
      <c r="I433" t="s">
        <v>72</v>
      </c>
      <c r="J433" t="s">
        <v>59</v>
      </c>
      <c r="L433" t="s">
        <v>62</v>
      </c>
      <c r="M433" t="s">
        <v>64</v>
      </c>
      <c r="N433" t="s">
        <v>1812</v>
      </c>
      <c r="O433" t="s">
        <v>1812</v>
      </c>
      <c r="P433">
        <v>1</v>
      </c>
      <c r="R433">
        <v>1</v>
      </c>
    </row>
    <row r="434" spans="1:19" hidden="1" x14ac:dyDescent="0.3">
      <c r="A434" t="s">
        <v>55</v>
      </c>
      <c r="B434" t="s">
        <v>55</v>
      </c>
      <c r="C434" t="s">
        <v>973</v>
      </c>
      <c r="D434">
        <v>22110427101</v>
      </c>
      <c r="E434" t="s">
        <v>1012</v>
      </c>
      <c r="F434" t="s">
        <v>106</v>
      </c>
      <c r="G434" t="s">
        <v>57</v>
      </c>
      <c r="H434">
        <v>1</v>
      </c>
      <c r="I434" t="s">
        <v>58</v>
      </c>
      <c r="J434" t="s">
        <v>59</v>
      </c>
      <c r="L434" t="s">
        <v>62</v>
      </c>
      <c r="M434" t="s">
        <v>64</v>
      </c>
      <c r="N434" t="s">
        <v>1812</v>
      </c>
      <c r="O434" t="s">
        <v>1812</v>
      </c>
      <c r="Q434">
        <v>1</v>
      </c>
    </row>
    <row r="435" spans="1:19" hidden="1" x14ac:dyDescent="0.3">
      <c r="A435" t="s">
        <v>55</v>
      </c>
      <c r="B435" t="s">
        <v>55</v>
      </c>
      <c r="C435" t="s">
        <v>973</v>
      </c>
      <c r="D435">
        <v>22110427101</v>
      </c>
      <c r="E435" t="s">
        <v>1012</v>
      </c>
      <c r="F435" t="s">
        <v>106</v>
      </c>
      <c r="G435" t="s">
        <v>57</v>
      </c>
      <c r="H435">
        <v>2</v>
      </c>
      <c r="I435" t="s">
        <v>72</v>
      </c>
      <c r="J435" t="s">
        <v>59</v>
      </c>
      <c r="L435" t="s">
        <v>62</v>
      </c>
      <c r="M435" t="s">
        <v>64</v>
      </c>
      <c r="N435" t="s">
        <v>1812</v>
      </c>
      <c r="O435" t="s">
        <v>64</v>
      </c>
    </row>
    <row r="436" spans="1:19" hidden="1" x14ac:dyDescent="0.3">
      <c r="A436" t="s">
        <v>55</v>
      </c>
      <c r="B436" t="s">
        <v>55</v>
      </c>
      <c r="C436" t="s">
        <v>1016</v>
      </c>
      <c r="D436">
        <v>22110427901</v>
      </c>
      <c r="E436" t="s">
        <v>1017</v>
      </c>
      <c r="F436" t="s">
        <v>56</v>
      </c>
      <c r="G436" t="s">
        <v>57</v>
      </c>
      <c r="H436">
        <v>1</v>
      </c>
      <c r="I436" t="s">
        <v>58</v>
      </c>
      <c r="J436" t="s">
        <v>59</v>
      </c>
      <c r="K436" t="s">
        <v>1018</v>
      </c>
      <c r="L436" t="s">
        <v>71</v>
      </c>
      <c r="M436" t="s">
        <v>64</v>
      </c>
      <c r="N436" t="s">
        <v>1812</v>
      </c>
      <c r="O436" t="s">
        <v>64</v>
      </c>
      <c r="R436">
        <v>1</v>
      </c>
    </row>
    <row r="437" spans="1:19" hidden="1" x14ac:dyDescent="0.3">
      <c r="A437" t="s">
        <v>55</v>
      </c>
      <c r="B437" t="s">
        <v>55</v>
      </c>
      <c r="C437" t="s">
        <v>1016</v>
      </c>
      <c r="D437">
        <v>22110427901</v>
      </c>
      <c r="E437" t="s">
        <v>1017</v>
      </c>
      <c r="F437" t="s">
        <v>56</v>
      </c>
      <c r="G437" t="s">
        <v>57</v>
      </c>
      <c r="H437">
        <v>2</v>
      </c>
      <c r="I437" t="s">
        <v>94</v>
      </c>
      <c r="J437" t="s">
        <v>59</v>
      </c>
      <c r="K437" t="s">
        <v>1027</v>
      </c>
      <c r="L437" t="s">
        <v>71</v>
      </c>
      <c r="M437" t="s">
        <v>64</v>
      </c>
      <c r="N437" t="s">
        <v>1812</v>
      </c>
      <c r="O437" t="s">
        <v>1812</v>
      </c>
    </row>
    <row r="438" spans="1:19" hidden="1" x14ac:dyDescent="0.3">
      <c r="A438" t="s">
        <v>55</v>
      </c>
      <c r="B438" t="s">
        <v>55</v>
      </c>
      <c r="C438" t="s">
        <v>1016</v>
      </c>
      <c r="D438">
        <v>22110427901</v>
      </c>
      <c r="E438" t="s">
        <v>1017</v>
      </c>
      <c r="F438" t="s">
        <v>56</v>
      </c>
      <c r="G438" t="s">
        <v>57</v>
      </c>
      <c r="H438">
        <v>3</v>
      </c>
      <c r="I438" t="s">
        <v>94</v>
      </c>
      <c r="J438" t="s">
        <v>59</v>
      </c>
      <c r="K438" t="s">
        <v>1031</v>
      </c>
      <c r="L438" t="s">
        <v>71</v>
      </c>
      <c r="M438" t="s">
        <v>64</v>
      </c>
      <c r="N438" t="s">
        <v>1812</v>
      </c>
      <c r="O438" t="s">
        <v>1812</v>
      </c>
    </row>
    <row r="439" spans="1:19" hidden="1" x14ac:dyDescent="0.3">
      <c r="A439" t="s">
        <v>55</v>
      </c>
      <c r="B439" t="s">
        <v>55</v>
      </c>
      <c r="C439" t="s">
        <v>1016</v>
      </c>
      <c r="D439">
        <v>22110427901</v>
      </c>
      <c r="E439" t="s">
        <v>1017</v>
      </c>
      <c r="F439" t="s">
        <v>56</v>
      </c>
      <c r="G439" t="s">
        <v>57</v>
      </c>
      <c r="H439">
        <v>4</v>
      </c>
      <c r="I439" t="s">
        <v>94</v>
      </c>
      <c r="J439" t="s">
        <v>59</v>
      </c>
      <c r="K439" t="s">
        <v>1035</v>
      </c>
      <c r="L439" t="s">
        <v>71</v>
      </c>
      <c r="M439" t="s">
        <v>64</v>
      </c>
      <c r="N439" t="s">
        <v>1812</v>
      </c>
      <c r="O439" t="s">
        <v>1812</v>
      </c>
    </row>
    <row r="440" spans="1:19" hidden="1" x14ac:dyDescent="0.3">
      <c r="A440" t="s">
        <v>55</v>
      </c>
      <c r="B440" t="s">
        <v>55</v>
      </c>
      <c r="C440" t="s">
        <v>1016</v>
      </c>
      <c r="D440">
        <v>22110427904</v>
      </c>
      <c r="E440" t="s">
        <v>1038</v>
      </c>
      <c r="F440" t="s">
        <v>98</v>
      </c>
      <c r="G440" t="s">
        <v>57</v>
      </c>
      <c r="H440">
        <v>1</v>
      </c>
      <c r="I440" t="s">
        <v>58</v>
      </c>
      <c r="J440" t="s">
        <v>59</v>
      </c>
      <c r="K440" t="s">
        <v>1039</v>
      </c>
      <c r="L440" t="s">
        <v>71</v>
      </c>
      <c r="M440" t="s">
        <v>64</v>
      </c>
      <c r="N440" t="s">
        <v>1812</v>
      </c>
      <c r="O440" t="s">
        <v>1812</v>
      </c>
      <c r="R440">
        <v>1</v>
      </c>
    </row>
    <row r="441" spans="1:19" hidden="1" x14ac:dyDescent="0.3">
      <c r="A441" t="s">
        <v>55</v>
      </c>
      <c r="B441" t="s">
        <v>55</v>
      </c>
      <c r="C441" t="s">
        <v>1016</v>
      </c>
      <c r="D441">
        <v>22110427904</v>
      </c>
      <c r="E441" t="s">
        <v>1038</v>
      </c>
      <c r="F441" t="s">
        <v>98</v>
      </c>
      <c r="G441" t="s">
        <v>57</v>
      </c>
      <c r="H441">
        <v>2</v>
      </c>
      <c r="I441" t="s">
        <v>94</v>
      </c>
      <c r="J441" t="s">
        <v>59</v>
      </c>
      <c r="K441" t="s">
        <v>1055</v>
      </c>
      <c r="L441" t="s">
        <v>71</v>
      </c>
      <c r="M441" t="s">
        <v>64</v>
      </c>
      <c r="N441" t="s">
        <v>1812</v>
      </c>
      <c r="O441" t="s">
        <v>1812</v>
      </c>
      <c r="R441">
        <v>1</v>
      </c>
      <c r="S441">
        <v>0</v>
      </c>
    </row>
    <row r="442" spans="1:19" hidden="1" x14ac:dyDescent="0.3">
      <c r="A442" t="s">
        <v>55</v>
      </c>
      <c r="B442" t="s">
        <v>55</v>
      </c>
      <c r="C442" t="s">
        <v>1016</v>
      </c>
      <c r="D442">
        <v>22110427906</v>
      </c>
      <c r="E442" t="s">
        <v>1063</v>
      </c>
      <c r="F442" t="s">
        <v>106</v>
      </c>
      <c r="G442" t="s">
        <v>57</v>
      </c>
      <c r="H442">
        <v>1</v>
      </c>
      <c r="I442" t="s">
        <v>58</v>
      </c>
      <c r="J442" t="s">
        <v>59</v>
      </c>
      <c r="K442" t="s">
        <v>1064</v>
      </c>
      <c r="L442" t="s">
        <v>62</v>
      </c>
      <c r="M442" t="s">
        <v>64</v>
      </c>
      <c r="N442" t="s">
        <v>1812</v>
      </c>
      <c r="O442" t="s">
        <v>1812</v>
      </c>
      <c r="P442">
        <v>1</v>
      </c>
      <c r="R442">
        <v>1</v>
      </c>
    </row>
    <row r="443" spans="1:19" hidden="1" x14ac:dyDescent="0.3">
      <c r="A443" t="s">
        <v>55</v>
      </c>
      <c r="B443" t="s">
        <v>55</v>
      </c>
      <c r="C443" t="s">
        <v>1016</v>
      </c>
      <c r="D443">
        <v>22110427906</v>
      </c>
      <c r="E443" t="s">
        <v>1063</v>
      </c>
      <c r="F443" t="s">
        <v>106</v>
      </c>
      <c r="G443" t="s">
        <v>57</v>
      </c>
      <c r="H443">
        <v>2</v>
      </c>
      <c r="I443" t="s">
        <v>74</v>
      </c>
      <c r="J443" t="s">
        <v>59</v>
      </c>
      <c r="K443" t="s">
        <v>1076</v>
      </c>
      <c r="L443" t="s">
        <v>71</v>
      </c>
      <c r="M443" t="s">
        <v>64</v>
      </c>
      <c r="N443" t="s">
        <v>1812</v>
      </c>
      <c r="O443" t="s">
        <v>64</v>
      </c>
    </row>
    <row r="444" spans="1:19" hidden="1" x14ac:dyDescent="0.3">
      <c r="A444" t="s">
        <v>55</v>
      </c>
      <c r="B444" t="s">
        <v>55</v>
      </c>
      <c r="C444" t="s">
        <v>1016</v>
      </c>
      <c r="D444">
        <v>22110427906</v>
      </c>
      <c r="E444" t="s">
        <v>1063</v>
      </c>
      <c r="F444" t="s">
        <v>106</v>
      </c>
      <c r="G444" t="s">
        <v>57</v>
      </c>
      <c r="H444">
        <v>3</v>
      </c>
      <c r="I444" t="s">
        <v>58</v>
      </c>
      <c r="J444" t="s">
        <v>59</v>
      </c>
      <c r="K444" t="s">
        <v>1083</v>
      </c>
      <c r="L444" t="s">
        <v>71</v>
      </c>
      <c r="M444" t="s">
        <v>64</v>
      </c>
      <c r="N444" t="s">
        <v>1812</v>
      </c>
      <c r="O444" t="s">
        <v>1812</v>
      </c>
      <c r="R444">
        <v>1</v>
      </c>
    </row>
    <row r="445" spans="1:19" hidden="1" x14ac:dyDescent="0.3">
      <c r="A445" t="s">
        <v>55</v>
      </c>
      <c r="B445" t="s">
        <v>55</v>
      </c>
      <c r="C445" t="s">
        <v>766</v>
      </c>
      <c r="D445">
        <v>22110427907</v>
      </c>
      <c r="E445" t="s">
        <v>1092</v>
      </c>
      <c r="F445" t="s">
        <v>98</v>
      </c>
      <c r="G445" t="s">
        <v>57</v>
      </c>
      <c r="H445">
        <v>1</v>
      </c>
      <c r="I445" t="s">
        <v>58</v>
      </c>
      <c r="J445" t="s">
        <v>59</v>
      </c>
      <c r="L445" t="s">
        <v>62</v>
      </c>
      <c r="M445" t="s">
        <v>64</v>
      </c>
      <c r="N445" t="s">
        <v>64</v>
      </c>
      <c r="O445" t="s">
        <v>1812</v>
      </c>
    </row>
    <row r="446" spans="1:19" hidden="1" x14ac:dyDescent="0.3">
      <c r="A446" t="s">
        <v>55</v>
      </c>
      <c r="B446" t="s">
        <v>55</v>
      </c>
      <c r="C446" t="s">
        <v>766</v>
      </c>
      <c r="D446">
        <v>22110427907</v>
      </c>
      <c r="E446" t="s">
        <v>1092</v>
      </c>
      <c r="F446" t="s">
        <v>98</v>
      </c>
      <c r="G446" t="s">
        <v>57</v>
      </c>
      <c r="H446">
        <v>2</v>
      </c>
      <c r="I446" t="s">
        <v>94</v>
      </c>
      <c r="J446" t="s">
        <v>73</v>
      </c>
      <c r="K446" t="s">
        <v>1606</v>
      </c>
      <c r="L446" t="s">
        <v>62</v>
      </c>
      <c r="M446" t="s">
        <v>64</v>
      </c>
      <c r="N446" t="s">
        <v>64</v>
      </c>
      <c r="O446" t="s">
        <v>1812</v>
      </c>
    </row>
    <row r="447" spans="1:19" hidden="1" x14ac:dyDescent="0.3">
      <c r="A447" t="s">
        <v>55</v>
      </c>
      <c r="B447" t="s">
        <v>55</v>
      </c>
      <c r="C447" t="s">
        <v>766</v>
      </c>
      <c r="D447">
        <v>22110427907</v>
      </c>
      <c r="E447" t="s">
        <v>1092</v>
      </c>
      <c r="F447" t="s">
        <v>98</v>
      </c>
      <c r="G447" t="s">
        <v>57</v>
      </c>
      <c r="H447">
        <v>3</v>
      </c>
      <c r="J447" t="s">
        <v>93</v>
      </c>
      <c r="K447" t="s">
        <v>1095</v>
      </c>
      <c r="M447" t="s">
        <v>64</v>
      </c>
      <c r="N447" t="s">
        <v>1812</v>
      </c>
      <c r="O447" t="s">
        <v>1812</v>
      </c>
    </row>
    <row r="448" spans="1:19" hidden="1" x14ac:dyDescent="0.3">
      <c r="A448" t="s">
        <v>55</v>
      </c>
      <c r="B448" t="s">
        <v>55</v>
      </c>
      <c r="C448" t="s">
        <v>766</v>
      </c>
      <c r="D448">
        <v>22110427907</v>
      </c>
      <c r="E448" t="s">
        <v>1092</v>
      </c>
      <c r="F448" t="s">
        <v>98</v>
      </c>
      <c r="G448" t="s">
        <v>57</v>
      </c>
      <c r="H448">
        <v>4</v>
      </c>
      <c r="I448" t="s">
        <v>74</v>
      </c>
      <c r="J448" t="s">
        <v>59</v>
      </c>
      <c r="L448" t="s">
        <v>71</v>
      </c>
      <c r="M448" t="s">
        <v>64</v>
      </c>
      <c r="N448" t="s">
        <v>64</v>
      </c>
      <c r="O448" t="s">
        <v>64</v>
      </c>
      <c r="P448">
        <v>1</v>
      </c>
      <c r="Q448">
        <v>1</v>
      </c>
      <c r="R448">
        <v>1</v>
      </c>
    </row>
    <row r="449" spans="1:18" hidden="1" x14ac:dyDescent="0.3">
      <c r="A449" t="s">
        <v>55</v>
      </c>
      <c r="B449" t="s">
        <v>55</v>
      </c>
      <c r="C449" t="s">
        <v>766</v>
      </c>
      <c r="D449">
        <v>22110427907</v>
      </c>
      <c r="E449" t="s">
        <v>1092</v>
      </c>
      <c r="F449" t="s">
        <v>98</v>
      </c>
      <c r="G449" t="s">
        <v>57</v>
      </c>
      <c r="H449">
        <v>5</v>
      </c>
      <c r="I449" t="s">
        <v>58</v>
      </c>
      <c r="J449" t="s">
        <v>59</v>
      </c>
      <c r="K449" t="s">
        <v>1102</v>
      </c>
      <c r="L449" t="s">
        <v>62</v>
      </c>
      <c r="M449" t="s">
        <v>64</v>
      </c>
      <c r="N449" t="s">
        <v>64</v>
      </c>
      <c r="O449" t="s">
        <v>64</v>
      </c>
      <c r="P449">
        <v>1</v>
      </c>
      <c r="Q449">
        <v>1</v>
      </c>
      <c r="R449">
        <v>1</v>
      </c>
    </row>
    <row r="450" spans="1:18" hidden="1" x14ac:dyDescent="0.3">
      <c r="A450" t="s">
        <v>55</v>
      </c>
      <c r="B450" t="s">
        <v>55</v>
      </c>
      <c r="C450" t="s">
        <v>766</v>
      </c>
      <c r="D450">
        <v>22110427908</v>
      </c>
      <c r="E450" t="s">
        <v>1107</v>
      </c>
      <c r="F450" t="s">
        <v>81</v>
      </c>
      <c r="G450" t="s">
        <v>57</v>
      </c>
      <c r="H450">
        <v>1</v>
      </c>
      <c r="I450" t="s">
        <v>96</v>
      </c>
      <c r="J450" t="s">
        <v>59</v>
      </c>
      <c r="L450" t="s">
        <v>71</v>
      </c>
      <c r="M450" t="s">
        <v>64</v>
      </c>
      <c r="N450" t="s">
        <v>64</v>
      </c>
      <c r="O450" t="s">
        <v>64</v>
      </c>
    </row>
    <row r="451" spans="1:18" hidden="1" x14ac:dyDescent="0.3">
      <c r="A451" t="s">
        <v>55</v>
      </c>
      <c r="B451" t="s">
        <v>55</v>
      </c>
      <c r="C451" t="s">
        <v>766</v>
      </c>
      <c r="D451">
        <v>22110427908</v>
      </c>
      <c r="E451" t="s">
        <v>1107</v>
      </c>
      <c r="F451" t="s">
        <v>81</v>
      </c>
      <c r="G451" t="s">
        <v>57</v>
      </c>
      <c r="H451">
        <v>2</v>
      </c>
      <c r="I451" t="s">
        <v>94</v>
      </c>
      <c r="J451" t="s">
        <v>73</v>
      </c>
      <c r="K451" t="s">
        <v>1607</v>
      </c>
      <c r="L451" t="s">
        <v>71</v>
      </c>
      <c r="M451" t="s">
        <v>1812</v>
      </c>
      <c r="N451" t="s">
        <v>64</v>
      </c>
      <c r="O451" t="s">
        <v>1812</v>
      </c>
    </row>
    <row r="452" spans="1:18" hidden="1" x14ac:dyDescent="0.3">
      <c r="A452" t="s">
        <v>55</v>
      </c>
      <c r="B452" t="s">
        <v>55</v>
      </c>
      <c r="C452" t="s">
        <v>766</v>
      </c>
      <c r="D452">
        <v>22110427908</v>
      </c>
      <c r="E452" t="s">
        <v>1107</v>
      </c>
      <c r="F452" t="s">
        <v>81</v>
      </c>
      <c r="G452" t="s">
        <v>57</v>
      </c>
      <c r="H452">
        <v>3</v>
      </c>
      <c r="I452" t="s">
        <v>74</v>
      </c>
      <c r="J452" t="s">
        <v>59</v>
      </c>
      <c r="L452" t="s">
        <v>71</v>
      </c>
      <c r="M452" t="s">
        <v>64</v>
      </c>
      <c r="N452" t="s">
        <v>64</v>
      </c>
      <c r="O452" t="s">
        <v>64</v>
      </c>
    </row>
    <row r="453" spans="1:18" hidden="1" x14ac:dyDescent="0.3">
      <c r="A453" t="s">
        <v>55</v>
      </c>
      <c r="B453" t="s">
        <v>55</v>
      </c>
      <c r="C453" t="s">
        <v>766</v>
      </c>
      <c r="D453">
        <v>22110427908</v>
      </c>
      <c r="E453" t="s">
        <v>1107</v>
      </c>
      <c r="F453" t="s">
        <v>81</v>
      </c>
      <c r="G453" t="s">
        <v>57</v>
      </c>
      <c r="H453">
        <v>4</v>
      </c>
      <c r="I453" t="s">
        <v>58</v>
      </c>
      <c r="J453" t="s">
        <v>59</v>
      </c>
      <c r="K453" t="s">
        <v>1111</v>
      </c>
      <c r="L453" t="s">
        <v>71</v>
      </c>
      <c r="M453" t="s">
        <v>64</v>
      </c>
      <c r="N453" t="s">
        <v>64</v>
      </c>
      <c r="O453" t="s">
        <v>1812</v>
      </c>
    </row>
    <row r="454" spans="1:18" hidden="1" x14ac:dyDescent="0.3">
      <c r="A454" t="s">
        <v>55</v>
      </c>
      <c r="B454" t="s">
        <v>55</v>
      </c>
      <c r="C454" t="s">
        <v>766</v>
      </c>
      <c r="D454">
        <v>22110427908</v>
      </c>
      <c r="E454" t="s">
        <v>1107</v>
      </c>
      <c r="F454" t="s">
        <v>81</v>
      </c>
      <c r="G454" t="s">
        <v>57</v>
      </c>
      <c r="H454">
        <v>5</v>
      </c>
      <c r="I454" t="s">
        <v>58</v>
      </c>
      <c r="J454" t="s">
        <v>59</v>
      </c>
      <c r="K454" t="s">
        <v>1113</v>
      </c>
      <c r="L454" t="s">
        <v>62</v>
      </c>
      <c r="M454" t="s">
        <v>64</v>
      </c>
      <c r="N454" t="s">
        <v>64</v>
      </c>
      <c r="O454" t="s">
        <v>64</v>
      </c>
      <c r="P454">
        <v>1</v>
      </c>
      <c r="Q454">
        <v>1</v>
      </c>
    </row>
    <row r="455" spans="1:18" hidden="1" x14ac:dyDescent="0.3">
      <c r="A455" t="s">
        <v>55</v>
      </c>
      <c r="B455" t="s">
        <v>55</v>
      </c>
      <c r="C455" t="s">
        <v>766</v>
      </c>
      <c r="D455">
        <v>22110427908</v>
      </c>
      <c r="E455" t="s">
        <v>1107</v>
      </c>
      <c r="F455" t="s">
        <v>81</v>
      </c>
      <c r="G455" t="s">
        <v>57</v>
      </c>
      <c r="H455">
        <v>6</v>
      </c>
      <c r="I455" t="s">
        <v>74</v>
      </c>
      <c r="J455" t="s">
        <v>59</v>
      </c>
      <c r="L455" t="s">
        <v>62</v>
      </c>
      <c r="M455" t="s">
        <v>64</v>
      </c>
      <c r="N455" t="s">
        <v>64</v>
      </c>
      <c r="O455" t="s">
        <v>64</v>
      </c>
      <c r="P455">
        <v>1</v>
      </c>
      <c r="Q455">
        <v>1</v>
      </c>
      <c r="R455">
        <v>1</v>
      </c>
    </row>
    <row r="456" spans="1:18" hidden="1" x14ac:dyDescent="0.3">
      <c r="A456" t="s">
        <v>55</v>
      </c>
      <c r="B456" t="s">
        <v>55</v>
      </c>
      <c r="C456" t="s">
        <v>766</v>
      </c>
      <c r="D456">
        <v>22110427908</v>
      </c>
      <c r="E456" t="s">
        <v>1107</v>
      </c>
      <c r="F456" t="s">
        <v>81</v>
      </c>
      <c r="G456" t="s">
        <v>57</v>
      </c>
      <c r="H456">
        <v>7</v>
      </c>
      <c r="I456" t="s">
        <v>94</v>
      </c>
      <c r="J456" t="s">
        <v>59</v>
      </c>
      <c r="L456" t="s">
        <v>62</v>
      </c>
      <c r="M456" t="s">
        <v>64</v>
      </c>
      <c r="N456" t="s">
        <v>64</v>
      </c>
      <c r="O456" t="s">
        <v>1812</v>
      </c>
    </row>
    <row r="457" spans="1:18" hidden="1" x14ac:dyDescent="0.3">
      <c r="A457" t="s">
        <v>55</v>
      </c>
      <c r="B457" t="s">
        <v>55</v>
      </c>
      <c r="C457" t="s">
        <v>746</v>
      </c>
      <c r="D457">
        <v>22110428006</v>
      </c>
      <c r="E457" t="s">
        <v>1117</v>
      </c>
      <c r="F457" t="s">
        <v>98</v>
      </c>
      <c r="G457" t="s">
        <v>57</v>
      </c>
      <c r="H457">
        <v>1</v>
      </c>
      <c r="I457" t="s">
        <v>58</v>
      </c>
      <c r="J457" t="s">
        <v>59</v>
      </c>
      <c r="L457" t="s">
        <v>62</v>
      </c>
      <c r="M457" t="s">
        <v>64</v>
      </c>
      <c r="N457" t="s">
        <v>64</v>
      </c>
      <c r="O457" t="s">
        <v>64</v>
      </c>
      <c r="P457">
        <v>1</v>
      </c>
      <c r="R457">
        <v>1</v>
      </c>
    </row>
    <row r="458" spans="1:18" hidden="1" x14ac:dyDescent="0.3">
      <c r="A458" t="s">
        <v>55</v>
      </c>
      <c r="B458" t="s">
        <v>55</v>
      </c>
      <c r="C458" t="s">
        <v>746</v>
      </c>
      <c r="D458">
        <v>22110428006</v>
      </c>
      <c r="E458" t="s">
        <v>1117</v>
      </c>
      <c r="F458" t="s">
        <v>98</v>
      </c>
      <c r="G458" t="s">
        <v>57</v>
      </c>
      <c r="H458">
        <v>2</v>
      </c>
      <c r="J458" t="s">
        <v>93</v>
      </c>
      <c r="K458" t="s">
        <v>1608</v>
      </c>
      <c r="M458" t="s">
        <v>64</v>
      </c>
      <c r="N458" t="s">
        <v>1812</v>
      </c>
      <c r="O458" t="s">
        <v>1812</v>
      </c>
    </row>
    <row r="459" spans="1:18" hidden="1" x14ac:dyDescent="0.3">
      <c r="A459" t="s">
        <v>55</v>
      </c>
      <c r="B459" t="s">
        <v>55</v>
      </c>
      <c r="C459" t="s">
        <v>746</v>
      </c>
      <c r="D459">
        <v>22110428006</v>
      </c>
      <c r="E459" t="s">
        <v>1117</v>
      </c>
      <c r="F459" t="s">
        <v>98</v>
      </c>
      <c r="G459" t="s">
        <v>57</v>
      </c>
      <c r="H459">
        <v>3</v>
      </c>
      <c r="J459" t="s">
        <v>93</v>
      </c>
      <c r="M459" t="s">
        <v>64</v>
      </c>
      <c r="N459" t="s">
        <v>1812</v>
      </c>
      <c r="O459" t="s">
        <v>1812</v>
      </c>
    </row>
    <row r="460" spans="1:18" hidden="1" x14ac:dyDescent="0.3">
      <c r="A460" t="s">
        <v>55</v>
      </c>
      <c r="B460" t="s">
        <v>55</v>
      </c>
      <c r="C460" t="s">
        <v>746</v>
      </c>
      <c r="D460">
        <v>22110428006</v>
      </c>
      <c r="E460" t="s">
        <v>1117</v>
      </c>
      <c r="F460" t="s">
        <v>98</v>
      </c>
      <c r="G460" t="s">
        <v>57</v>
      </c>
      <c r="H460">
        <v>4</v>
      </c>
      <c r="J460" t="s">
        <v>93</v>
      </c>
      <c r="K460" t="s">
        <v>1609</v>
      </c>
      <c r="M460" t="s">
        <v>64</v>
      </c>
      <c r="N460" t="s">
        <v>1812</v>
      </c>
      <c r="O460" t="s">
        <v>1812</v>
      </c>
    </row>
    <row r="461" spans="1:18" hidden="1" x14ac:dyDescent="0.3">
      <c r="A461" t="s">
        <v>55</v>
      </c>
      <c r="B461" t="s">
        <v>55</v>
      </c>
      <c r="C461" t="s">
        <v>746</v>
      </c>
      <c r="D461">
        <v>22110428006</v>
      </c>
      <c r="E461" t="s">
        <v>1117</v>
      </c>
      <c r="F461" t="s">
        <v>98</v>
      </c>
      <c r="G461" t="s">
        <v>57</v>
      </c>
      <c r="H461">
        <v>5</v>
      </c>
      <c r="J461" t="s">
        <v>93</v>
      </c>
      <c r="M461" t="s">
        <v>64</v>
      </c>
      <c r="N461" t="s">
        <v>1812</v>
      </c>
      <c r="O461" t="s">
        <v>1812</v>
      </c>
    </row>
    <row r="462" spans="1:18" hidden="1" x14ac:dyDescent="0.3">
      <c r="A462" t="s">
        <v>55</v>
      </c>
      <c r="B462" t="s">
        <v>55</v>
      </c>
      <c r="C462" t="s">
        <v>746</v>
      </c>
      <c r="D462">
        <v>22110428006</v>
      </c>
      <c r="E462" t="s">
        <v>1117</v>
      </c>
      <c r="F462" t="s">
        <v>98</v>
      </c>
      <c r="G462" t="s">
        <v>57</v>
      </c>
      <c r="H462">
        <v>6</v>
      </c>
      <c r="J462" t="s">
        <v>93</v>
      </c>
      <c r="M462" t="s">
        <v>64</v>
      </c>
      <c r="N462" t="s">
        <v>1812</v>
      </c>
      <c r="O462" t="s">
        <v>1812</v>
      </c>
    </row>
    <row r="463" spans="1:18" hidden="1" x14ac:dyDescent="0.3">
      <c r="A463" t="s">
        <v>55</v>
      </c>
      <c r="B463" t="s">
        <v>55</v>
      </c>
      <c r="C463" t="s">
        <v>746</v>
      </c>
      <c r="D463">
        <v>22110428006</v>
      </c>
      <c r="E463" t="s">
        <v>1117</v>
      </c>
      <c r="F463" t="s">
        <v>98</v>
      </c>
      <c r="G463" t="s">
        <v>57</v>
      </c>
      <c r="H463">
        <v>7</v>
      </c>
      <c r="I463" t="s">
        <v>94</v>
      </c>
      <c r="J463" t="s">
        <v>59</v>
      </c>
      <c r="L463" t="s">
        <v>62</v>
      </c>
      <c r="M463" t="s">
        <v>64</v>
      </c>
      <c r="N463" t="s">
        <v>1812</v>
      </c>
      <c r="O463" t="s">
        <v>1812</v>
      </c>
    </row>
    <row r="464" spans="1:18" hidden="1" x14ac:dyDescent="0.3">
      <c r="A464" t="s">
        <v>55</v>
      </c>
      <c r="B464" t="s">
        <v>55</v>
      </c>
      <c r="C464" t="s">
        <v>264</v>
      </c>
      <c r="D464">
        <v>22110428102</v>
      </c>
      <c r="E464" t="s">
        <v>1119</v>
      </c>
      <c r="F464" t="s">
        <v>56</v>
      </c>
      <c r="G464" t="s">
        <v>57</v>
      </c>
      <c r="H464">
        <v>1</v>
      </c>
      <c r="I464" t="s">
        <v>58</v>
      </c>
      <c r="J464" t="s">
        <v>59</v>
      </c>
      <c r="L464" t="s">
        <v>62</v>
      </c>
      <c r="M464" t="s">
        <v>64</v>
      </c>
      <c r="N464" t="s">
        <v>1812</v>
      </c>
      <c r="O464" t="s">
        <v>1812</v>
      </c>
      <c r="P464">
        <v>1</v>
      </c>
      <c r="Q464">
        <v>1</v>
      </c>
      <c r="R464">
        <v>1</v>
      </c>
    </row>
    <row r="465" spans="1:18" x14ac:dyDescent="0.3">
      <c r="A465" t="s">
        <v>55</v>
      </c>
      <c r="B465" t="s">
        <v>55</v>
      </c>
      <c r="C465" t="s">
        <v>264</v>
      </c>
      <c r="D465">
        <v>22110428109</v>
      </c>
      <c r="E465" t="s">
        <v>1120</v>
      </c>
      <c r="F465" t="s">
        <v>98</v>
      </c>
      <c r="G465" t="s">
        <v>57</v>
      </c>
      <c r="H465">
        <v>1</v>
      </c>
      <c r="I465" t="s">
        <v>58</v>
      </c>
      <c r="J465" t="s">
        <v>59</v>
      </c>
      <c r="L465" t="s">
        <v>62</v>
      </c>
      <c r="M465" t="s">
        <v>64</v>
      </c>
      <c r="N465" t="s">
        <v>64</v>
      </c>
      <c r="O465" t="s">
        <v>64</v>
      </c>
      <c r="P465">
        <v>1</v>
      </c>
      <c r="Q465">
        <v>1</v>
      </c>
      <c r="R465">
        <v>1</v>
      </c>
    </row>
    <row r="466" spans="1:18" x14ac:dyDescent="0.3">
      <c r="A466" t="s">
        <v>55</v>
      </c>
      <c r="B466" t="s">
        <v>55</v>
      </c>
      <c r="C466" t="s">
        <v>264</v>
      </c>
      <c r="D466">
        <v>22110428109</v>
      </c>
      <c r="E466" t="s">
        <v>1120</v>
      </c>
      <c r="F466" t="s">
        <v>98</v>
      </c>
      <c r="G466" t="s">
        <v>57</v>
      </c>
      <c r="H466">
        <v>2</v>
      </c>
      <c r="I466" t="s">
        <v>72</v>
      </c>
      <c r="J466" t="s">
        <v>59</v>
      </c>
      <c r="K466" t="s">
        <v>1610</v>
      </c>
      <c r="L466" t="s">
        <v>71</v>
      </c>
      <c r="M466" t="s">
        <v>64</v>
      </c>
      <c r="N466" t="s">
        <v>1812</v>
      </c>
      <c r="O466" t="s">
        <v>1812</v>
      </c>
    </row>
    <row r="467" spans="1:18" x14ac:dyDescent="0.3">
      <c r="A467" t="s">
        <v>55</v>
      </c>
      <c r="B467" t="s">
        <v>55</v>
      </c>
      <c r="C467" t="s">
        <v>264</v>
      </c>
      <c r="D467">
        <v>22110428109</v>
      </c>
      <c r="E467" t="s">
        <v>1120</v>
      </c>
      <c r="F467" t="s">
        <v>98</v>
      </c>
      <c r="G467" t="s">
        <v>57</v>
      </c>
      <c r="H467">
        <v>3</v>
      </c>
      <c r="J467" t="s">
        <v>93</v>
      </c>
      <c r="K467" t="s">
        <v>1611</v>
      </c>
      <c r="M467" t="s">
        <v>64</v>
      </c>
      <c r="N467" t="s">
        <v>1812</v>
      </c>
      <c r="O467" t="s">
        <v>1812</v>
      </c>
    </row>
    <row r="468" spans="1:18" x14ac:dyDescent="0.3">
      <c r="A468" t="s">
        <v>55</v>
      </c>
      <c r="B468" t="s">
        <v>55</v>
      </c>
      <c r="C468" t="s">
        <v>264</v>
      </c>
      <c r="D468">
        <v>22110428109</v>
      </c>
      <c r="E468" t="s">
        <v>1120</v>
      </c>
      <c r="F468" t="s">
        <v>98</v>
      </c>
      <c r="G468" t="s">
        <v>57</v>
      </c>
      <c r="H468">
        <v>4</v>
      </c>
      <c r="I468" t="s">
        <v>96</v>
      </c>
      <c r="J468" t="s">
        <v>59</v>
      </c>
      <c r="L468" t="s">
        <v>90</v>
      </c>
      <c r="M468" t="s">
        <v>64</v>
      </c>
      <c r="N468" t="s">
        <v>64</v>
      </c>
      <c r="O468" t="s">
        <v>64</v>
      </c>
    </row>
    <row r="469" spans="1:18" x14ac:dyDescent="0.3">
      <c r="A469" t="s">
        <v>55</v>
      </c>
      <c r="B469" t="s">
        <v>55</v>
      </c>
      <c r="C469" t="s">
        <v>264</v>
      </c>
      <c r="D469">
        <v>22110428109</v>
      </c>
      <c r="E469" t="s">
        <v>1120</v>
      </c>
      <c r="F469" t="s">
        <v>98</v>
      </c>
      <c r="G469" t="s">
        <v>57</v>
      </c>
      <c r="H469">
        <v>5</v>
      </c>
      <c r="I469" t="s">
        <v>96</v>
      </c>
      <c r="J469" t="s">
        <v>59</v>
      </c>
      <c r="K469" t="s">
        <v>1124</v>
      </c>
      <c r="L469" t="s">
        <v>71</v>
      </c>
      <c r="M469" t="s">
        <v>64</v>
      </c>
      <c r="N469" t="s">
        <v>64</v>
      </c>
      <c r="O469" t="s">
        <v>64</v>
      </c>
    </row>
    <row r="470" spans="1:18" x14ac:dyDescent="0.3">
      <c r="A470" t="s">
        <v>55</v>
      </c>
      <c r="B470" t="s">
        <v>55</v>
      </c>
      <c r="C470" t="s">
        <v>264</v>
      </c>
      <c r="D470">
        <v>22110428109</v>
      </c>
      <c r="E470" t="s">
        <v>1120</v>
      </c>
      <c r="F470" t="s">
        <v>98</v>
      </c>
      <c r="G470" t="s">
        <v>57</v>
      </c>
      <c r="H470">
        <v>6</v>
      </c>
      <c r="I470" t="s">
        <v>94</v>
      </c>
      <c r="J470" t="s">
        <v>59</v>
      </c>
      <c r="L470" t="s">
        <v>71</v>
      </c>
      <c r="M470" t="s">
        <v>64</v>
      </c>
      <c r="N470" t="s">
        <v>1812</v>
      </c>
      <c r="O470" t="s">
        <v>1812</v>
      </c>
    </row>
    <row r="471" spans="1:18" hidden="1" x14ac:dyDescent="0.3">
      <c r="A471" t="s">
        <v>55</v>
      </c>
      <c r="B471" t="s">
        <v>55</v>
      </c>
      <c r="C471" t="s">
        <v>1125</v>
      </c>
      <c r="D471">
        <v>22110428407</v>
      </c>
      <c r="E471" t="s">
        <v>1126</v>
      </c>
      <c r="F471" t="s">
        <v>56</v>
      </c>
      <c r="G471" t="s">
        <v>57</v>
      </c>
      <c r="H471">
        <v>1</v>
      </c>
      <c r="I471" t="s">
        <v>58</v>
      </c>
      <c r="J471" t="s">
        <v>59</v>
      </c>
      <c r="K471" t="s">
        <v>1127</v>
      </c>
      <c r="L471" t="s">
        <v>62</v>
      </c>
      <c r="M471" t="s">
        <v>64</v>
      </c>
      <c r="N471" t="s">
        <v>64</v>
      </c>
      <c r="O471" t="s">
        <v>64</v>
      </c>
      <c r="P471">
        <v>1</v>
      </c>
      <c r="R471">
        <v>1</v>
      </c>
    </row>
    <row r="472" spans="1:18" hidden="1" x14ac:dyDescent="0.3">
      <c r="A472" t="s">
        <v>55</v>
      </c>
      <c r="B472" t="s">
        <v>55</v>
      </c>
      <c r="C472" t="s">
        <v>1125</v>
      </c>
      <c r="D472">
        <v>22110428407</v>
      </c>
      <c r="E472" t="s">
        <v>1126</v>
      </c>
      <c r="F472" t="s">
        <v>56</v>
      </c>
      <c r="G472" t="s">
        <v>57</v>
      </c>
      <c r="H472">
        <v>2</v>
      </c>
      <c r="I472" t="s">
        <v>94</v>
      </c>
      <c r="J472" t="s">
        <v>59</v>
      </c>
      <c r="L472" t="s">
        <v>71</v>
      </c>
      <c r="M472" t="s">
        <v>64</v>
      </c>
      <c r="N472" t="s">
        <v>1812</v>
      </c>
      <c r="O472" t="s">
        <v>1812</v>
      </c>
    </row>
    <row r="473" spans="1:18" hidden="1" x14ac:dyDescent="0.3">
      <c r="A473" t="s">
        <v>55</v>
      </c>
      <c r="B473" t="s">
        <v>55</v>
      </c>
      <c r="C473" t="s">
        <v>1125</v>
      </c>
      <c r="D473">
        <v>22110428407</v>
      </c>
      <c r="E473" t="s">
        <v>1126</v>
      </c>
      <c r="F473" t="s">
        <v>56</v>
      </c>
      <c r="G473" t="s">
        <v>57</v>
      </c>
      <c r="H473">
        <v>3</v>
      </c>
      <c r="J473" t="s">
        <v>93</v>
      </c>
      <c r="M473" t="s">
        <v>64</v>
      </c>
      <c r="N473" t="s">
        <v>1812</v>
      </c>
      <c r="O473" t="s">
        <v>1812</v>
      </c>
    </row>
    <row r="474" spans="1:18" hidden="1" x14ac:dyDescent="0.3">
      <c r="A474" t="s">
        <v>55</v>
      </c>
      <c r="B474" t="s">
        <v>55</v>
      </c>
      <c r="C474" t="s">
        <v>1125</v>
      </c>
      <c r="D474">
        <v>22110428423</v>
      </c>
      <c r="E474" t="s">
        <v>1130</v>
      </c>
      <c r="F474" t="s">
        <v>98</v>
      </c>
      <c r="G474" t="s">
        <v>57</v>
      </c>
      <c r="H474">
        <v>1</v>
      </c>
      <c r="I474" t="s">
        <v>72</v>
      </c>
      <c r="J474" t="s">
        <v>59</v>
      </c>
      <c r="L474" t="s">
        <v>62</v>
      </c>
      <c r="M474" t="s">
        <v>64</v>
      </c>
      <c r="N474" t="s">
        <v>64</v>
      </c>
      <c r="O474" t="s">
        <v>64</v>
      </c>
    </row>
    <row r="475" spans="1:18" hidden="1" x14ac:dyDescent="0.3">
      <c r="A475" t="s">
        <v>55</v>
      </c>
      <c r="B475" t="s">
        <v>55</v>
      </c>
      <c r="C475" t="s">
        <v>1125</v>
      </c>
      <c r="D475">
        <v>22110428423</v>
      </c>
      <c r="E475" t="s">
        <v>1130</v>
      </c>
      <c r="F475" t="s">
        <v>98</v>
      </c>
      <c r="G475" t="s">
        <v>57</v>
      </c>
      <c r="H475">
        <v>2</v>
      </c>
      <c r="J475" t="s">
        <v>59</v>
      </c>
      <c r="L475" t="s">
        <v>71</v>
      </c>
      <c r="M475" t="s">
        <v>64</v>
      </c>
      <c r="N475" t="s">
        <v>1812</v>
      </c>
      <c r="O475" t="s">
        <v>1812</v>
      </c>
    </row>
    <row r="476" spans="1:18" hidden="1" x14ac:dyDescent="0.3">
      <c r="A476" t="s">
        <v>55</v>
      </c>
      <c r="B476" t="s">
        <v>55</v>
      </c>
      <c r="C476" t="s">
        <v>1125</v>
      </c>
      <c r="D476">
        <v>22110428423</v>
      </c>
      <c r="E476" t="s">
        <v>1130</v>
      </c>
      <c r="F476" t="s">
        <v>98</v>
      </c>
      <c r="G476" t="s">
        <v>57</v>
      </c>
      <c r="H476">
        <v>3</v>
      </c>
      <c r="I476" t="s">
        <v>96</v>
      </c>
      <c r="J476" t="s">
        <v>59</v>
      </c>
      <c r="L476" t="s">
        <v>62</v>
      </c>
      <c r="M476" t="s">
        <v>64</v>
      </c>
      <c r="N476" t="s">
        <v>1812</v>
      </c>
      <c r="O476" t="s">
        <v>1812</v>
      </c>
    </row>
    <row r="477" spans="1:18" hidden="1" x14ac:dyDescent="0.3">
      <c r="A477" t="s">
        <v>55</v>
      </c>
      <c r="B477" t="s">
        <v>55</v>
      </c>
      <c r="C477" t="s">
        <v>1125</v>
      </c>
      <c r="D477">
        <v>22110428423</v>
      </c>
      <c r="E477" t="s">
        <v>1130</v>
      </c>
      <c r="F477" t="s">
        <v>98</v>
      </c>
      <c r="G477" t="s">
        <v>57</v>
      </c>
      <c r="H477">
        <v>4</v>
      </c>
      <c r="I477" t="s">
        <v>96</v>
      </c>
      <c r="J477" t="s">
        <v>59</v>
      </c>
      <c r="L477" t="s">
        <v>62</v>
      </c>
      <c r="M477" t="s">
        <v>64</v>
      </c>
      <c r="N477" t="s">
        <v>64</v>
      </c>
      <c r="O477" t="s">
        <v>64</v>
      </c>
    </row>
    <row r="478" spans="1:18" hidden="1" x14ac:dyDescent="0.3">
      <c r="A478" t="s">
        <v>55</v>
      </c>
      <c r="B478" t="s">
        <v>55</v>
      </c>
      <c r="C478" t="s">
        <v>1125</v>
      </c>
      <c r="D478">
        <v>22110428423</v>
      </c>
      <c r="E478" t="s">
        <v>1130</v>
      </c>
      <c r="F478" t="s">
        <v>98</v>
      </c>
      <c r="G478" t="s">
        <v>57</v>
      </c>
      <c r="H478">
        <v>5</v>
      </c>
      <c r="I478" t="s">
        <v>74</v>
      </c>
      <c r="J478" t="s">
        <v>59</v>
      </c>
      <c r="L478" t="s">
        <v>62</v>
      </c>
      <c r="M478" t="s">
        <v>64</v>
      </c>
      <c r="N478" t="s">
        <v>1812</v>
      </c>
      <c r="O478" t="s">
        <v>1812</v>
      </c>
      <c r="P478">
        <v>1</v>
      </c>
      <c r="R478">
        <v>1</v>
      </c>
    </row>
    <row r="479" spans="1:18" hidden="1" x14ac:dyDescent="0.3">
      <c r="A479" t="s">
        <v>55</v>
      </c>
      <c r="B479" t="s">
        <v>55</v>
      </c>
      <c r="C479" t="s">
        <v>1125</v>
      </c>
      <c r="D479">
        <v>22110428433</v>
      </c>
      <c r="E479" t="s">
        <v>1140</v>
      </c>
      <c r="F479" t="s">
        <v>56</v>
      </c>
      <c r="G479" t="s">
        <v>57</v>
      </c>
      <c r="H479">
        <v>1</v>
      </c>
      <c r="I479" t="s">
        <v>74</v>
      </c>
      <c r="J479" t="s">
        <v>59</v>
      </c>
      <c r="L479" t="s">
        <v>62</v>
      </c>
      <c r="M479" t="s">
        <v>64</v>
      </c>
      <c r="N479" t="s">
        <v>64</v>
      </c>
      <c r="O479" t="s">
        <v>64</v>
      </c>
    </row>
    <row r="480" spans="1:18" hidden="1" x14ac:dyDescent="0.3">
      <c r="A480" t="s">
        <v>55</v>
      </c>
      <c r="B480" t="s">
        <v>55</v>
      </c>
      <c r="C480" t="s">
        <v>1125</v>
      </c>
      <c r="D480">
        <v>22110428433</v>
      </c>
      <c r="E480" t="s">
        <v>1140</v>
      </c>
      <c r="F480" t="s">
        <v>56</v>
      </c>
      <c r="G480" t="s">
        <v>57</v>
      </c>
      <c r="H480">
        <v>2</v>
      </c>
      <c r="I480" t="s">
        <v>58</v>
      </c>
      <c r="J480" t="s">
        <v>59</v>
      </c>
      <c r="L480" t="s">
        <v>83</v>
      </c>
      <c r="M480" t="s">
        <v>64</v>
      </c>
      <c r="N480" t="s">
        <v>64</v>
      </c>
      <c r="O480" t="s">
        <v>64</v>
      </c>
    </row>
    <row r="481" spans="1:18" hidden="1" x14ac:dyDescent="0.3">
      <c r="A481" t="s">
        <v>55</v>
      </c>
      <c r="B481" t="s">
        <v>55</v>
      </c>
      <c r="C481" t="s">
        <v>1125</v>
      </c>
      <c r="D481">
        <v>22110428433</v>
      </c>
      <c r="E481" t="s">
        <v>1140</v>
      </c>
      <c r="F481" t="s">
        <v>56</v>
      </c>
      <c r="G481" t="s">
        <v>57</v>
      </c>
      <c r="H481">
        <v>3</v>
      </c>
      <c r="I481" t="s">
        <v>58</v>
      </c>
      <c r="J481" t="s">
        <v>59</v>
      </c>
      <c r="L481" t="s">
        <v>71</v>
      </c>
      <c r="M481" t="s">
        <v>64</v>
      </c>
      <c r="N481" t="s">
        <v>64</v>
      </c>
      <c r="O481" t="s">
        <v>64</v>
      </c>
    </row>
    <row r="482" spans="1:18" hidden="1" x14ac:dyDescent="0.3">
      <c r="A482" t="s">
        <v>55</v>
      </c>
      <c r="B482" t="s">
        <v>55</v>
      </c>
      <c r="C482" t="s">
        <v>1125</v>
      </c>
      <c r="D482">
        <v>22110428433</v>
      </c>
      <c r="E482" t="s">
        <v>1140</v>
      </c>
      <c r="F482" t="s">
        <v>56</v>
      </c>
      <c r="G482" t="s">
        <v>57</v>
      </c>
      <c r="H482">
        <v>4</v>
      </c>
      <c r="I482" t="s">
        <v>94</v>
      </c>
      <c r="J482" t="s">
        <v>73</v>
      </c>
      <c r="K482" t="s">
        <v>1612</v>
      </c>
      <c r="L482" t="s">
        <v>71</v>
      </c>
      <c r="M482" t="s">
        <v>64</v>
      </c>
      <c r="N482" t="s">
        <v>64</v>
      </c>
      <c r="O482" t="s">
        <v>1812</v>
      </c>
    </row>
    <row r="483" spans="1:18" hidden="1" x14ac:dyDescent="0.3">
      <c r="A483" t="s">
        <v>55</v>
      </c>
      <c r="B483" t="s">
        <v>55</v>
      </c>
      <c r="C483" t="s">
        <v>1125</v>
      </c>
      <c r="D483">
        <v>22110428433</v>
      </c>
      <c r="E483" t="s">
        <v>1140</v>
      </c>
      <c r="F483" t="s">
        <v>56</v>
      </c>
      <c r="G483" t="s">
        <v>57</v>
      </c>
      <c r="H483">
        <v>5</v>
      </c>
      <c r="I483" t="s">
        <v>94</v>
      </c>
      <c r="J483" t="s">
        <v>1774</v>
      </c>
      <c r="M483" t="s">
        <v>64</v>
      </c>
      <c r="N483" t="s">
        <v>1812</v>
      </c>
      <c r="O483" t="s">
        <v>1812</v>
      </c>
    </row>
    <row r="484" spans="1:18" hidden="1" x14ac:dyDescent="0.3">
      <c r="A484" t="s">
        <v>55</v>
      </c>
      <c r="B484" t="s">
        <v>55</v>
      </c>
      <c r="C484" t="s">
        <v>1125</v>
      </c>
      <c r="D484">
        <v>22110428433</v>
      </c>
      <c r="E484" t="s">
        <v>1140</v>
      </c>
      <c r="F484" t="s">
        <v>56</v>
      </c>
      <c r="G484" t="s">
        <v>57</v>
      </c>
      <c r="H484">
        <v>6</v>
      </c>
      <c r="I484" t="s">
        <v>58</v>
      </c>
      <c r="J484" t="s">
        <v>59</v>
      </c>
      <c r="K484" t="s">
        <v>1500</v>
      </c>
      <c r="L484" t="s">
        <v>62</v>
      </c>
      <c r="M484" t="s">
        <v>64</v>
      </c>
      <c r="N484" t="s">
        <v>1812</v>
      </c>
      <c r="O484" t="s">
        <v>1812</v>
      </c>
    </row>
    <row r="485" spans="1:18" hidden="1" x14ac:dyDescent="0.3">
      <c r="A485" t="s">
        <v>55</v>
      </c>
      <c r="B485" t="s">
        <v>55</v>
      </c>
      <c r="C485" t="s">
        <v>1125</v>
      </c>
      <c r="D485">
        <v>22110428434</v>
      </c>
      <c r="E485" t="s">
        <v>1141</v>
      </c>
      <c r="F485" t="s">
        <v>106</v>
      </c>
      <c r="G485" t="s">
        <v>57</v>
      </c>
      <c r="H485">
        <v>1</v>
      </c>
      <c r="I485" t="s">
        <v>58</v>
      </c>
      <c r="J485" t="s">
        <v>59</v>
      </c>
      <c r="L485" t="s">
        <v>62</v>
      </c>
      <c r="M485" t="s">
        <v>64</v>
      </c>
      <c r="N485" t="s">
        <v>1812</v>
      </c>
      <c r="O485" t="s">
        <v>1812</v>
      </c>
      <c r="P485">
        <v>1</v>
      </c>
      <c r="Q485">
        <v>1</v>
      </c>
      <c r="R485">
        <v>1</v>
      </c>
    </row>
    <row r="486" spans="1:18" hidden="1" x14ac:dyDescent="0.3">
      <c r="A486" t="s">
        <v>55</v>
      </c>
      <c r="B486" t="s">
        <v>55</v>
      </c>
      <c r="C486" t="s">
        <v>1125</v>
      </c>
      <c r="D486">
        <v>22110428434</v>
      </c>
      <c r="E486" t="s">
        <v>1141</v>
      </c>
      <c r="F486" t="s">
        <v>106</v>
      </c>
      <c r="G486" t="s">
        <v>57</v>
      </c>
      <c r="H486">
        <v>2</v>
      </c>
      <c r="I486" t="s">
        <v>58</v>
      </c>
      <c r="J486" t="s">
        <v>59</v>
      </c>
      <c r="L486" t="s">
        <v>62</v>
      </c>
      <c r="M486" t="s">
        <v>64</v>
      </c>
      <c r="N486" t="s">
        <v>1812</v>
      </c>
      <c r="O486" t="s">
        <v>1812</v>
      </c>
    </row>
    <row r="487" spans="1:18" hidden="1" x14ac:dyDescent="0.3">
      <c r="A487" t="s">
        <v>55</v>
      </c>
      <c r="B487" t="s">
        <v>55</v>
      </c>
      <c r="C487" t="s">
        <v>1125</v>
      </c>
      <c r="D487">
        <v>22110428434</v>
      </c>
      <c r="E487" t="s">
        <v>1141</v>
      </c>
      <c r="F487" t="s">
        <v>106</v>
      </c>
      <c r="G487" t="s">
        <v>57</v>
      </c>
      <c r="H487">
        <v>3</v>
      </c>
      <c r="I487" t="s">
        <v>94</v>
      </c>
      <c r="J487" t="s">
        <v>59</v>
      </c>
      <c r="K487" t="s">
        <v>1146</v>
      </c>
      <c r="L487" t="s">
        <v>62</v>
      </c>
      <c r="M487" t="s">
        <v>64</v>
      </c>
      <c r="N487" t="s">
        <v>64</v>
      </c>
      <c r="O487" t="s">
        <v>1812</v>
      </c>
    </row>
    <row r="488" spans="1:18" hidden="1" x14ac:dyDescent="0.3">
      <c r="A488" t="s">
        <v>55</v>
      </c>
      <c r="B488" t="s">
        <v>55</v>
      </c>
      <c r="C488" t="s">
        <v>1125</v>
      </c>
      <c r="D488">
        <v>22110428434</v>
      </c>
      <c r="E488" t="s">
        <v>1141</v>
      </c>
      <c r="F488" t="s">
        <v>106</v>
      </c>
      <c r="G488" t="s">
        <v>57</v>
      </c>
      <c r="H488">
        <v>4</v>
      </c>
      <c r="I488" t="s">
        <v>94</v>
      </c>
      <c r="J488" t="s">
        <v>59</v>
      </c>
      <c r="L488" t="s">
        <v>62</v>
      </c>
      <c r="M488" t="s">
        <v>64</v>
      </c>
      <c r="N488" t="s">
        <v>64</v>
      </c>
      <c r="O488" t="s">
        <v>1812</v>
      </c>
    </row>
    <row r="489" spans="1:18" hidden="1" x14ac:dyDescent="0.3">
      <c r="A489" t="s">
        <v>55</v>
      </c>
      <c r="B489" t="s">
        <v>55</v>
      </c>
      <c r="C489" t="s">
        <v>1125</v>
      </c>
      <c r="D489">
        <v>22110428434</v>
      </c>
      <c r="E489" t="s">
        <v>1141</v>
      </c>
      <c r="F489" t="s">
        <v>106</v>
      </c>
      <c r="G489" t="s">
        <v>57</v>
      </c>
      <c r="H489">
        <v>5</v>
      </c>
      <c r="I489" t="s">
        <v>72</v>
      </c>
      <c r="J489" t="s">
        <v>59</v>
      </c>
      <c r="K489" t="s">
        <v>1147</v>
      </c>
      <c r="L489" t="s">
        <v>62</v>
      </c>
      <c r="M489" t="s">
        <v>64</v>
      </c>
      <c r="N489" t="s">
        <v>64</v>
      </c>
      <c r="O489" t="s">
        <v>64</v>
      </c>
    </row>
    <row r="490" spans="1:18" hidden="1" x14ac:dyDescent="0.3">
      <c r="A490" t="s">
        <v>55</v>
      </c>
      <c r="B490" t="s">
        <v>55</v>
      </c>
      <c r="C490" t="s">
        <v>1125</v>
      </c>
      <c r="D490">
        <v>22110428434</v>
      </c>
      <c r="E490" t="s">
        <v>1141</v>
      </c>
      <c r="F490" t="s">
        <v>106</v>
      </c>
      <c r="G490" t="s">
        <v>57</v>
      </c>
      <c r="H490">
        <v>6</v>
      </c>
      <c r="I490" t="s">
        <v>58</v>
      </c>
      <c r="J490" t="s">
        <v>59</v>
      </c>
      <c r="L490" t="s">
        <v>62</v>
      </c>
      <c r="M490" t="s">
        <v>64</v>
      </c>
      <c r="N490" t="s">
        <v>64</v>
      </c>
      <c r="O490" t="s">
        <v>64</v>
      </c>
    </row>
    <row r="491" spans="1:18" hidden="1" x14ac:dyDescent="0.3">
      <c r="A491" t="s">
        <v>55</v>
      </c>
      <c r="B491" t="s">
        <v>55</v>
      </c>
      <c r="C491" t="s">
        <v>1125</v>
      </c>
      <c r="D491">
        <v>22110428434</v>
      </c>
      <c r="E491" t="s">
        <v>1141</v>
      </c>
      <c r="F491" t="s">
        <v>106</v>
      </c>
      <c r="G491" t="s">
        <v>57</v>
      </c>
      <c r="H491">
        <v>7</v>
      </c>
      <c r="I491" t="s">
        <v>94</v>
      </c>
      <c r="J491" t="s">
        <v>59</v>
      </c>
      <c r="K491" t="s">
        <v>1149</v>
      </c>
      <c r="L491" t="s">
        <v>71</v>
      </c>
      <c r="M491" t="s">
        <v>64</v>
      </c>
      <c r="N491" t="s">
        <v>64</v>
      </c>
      <c r="O491" t="s">
        <v>1812</v>
      </c>
    </row>
    <row r="492" spans="1:18" hidden="1" x14ac:dyDescent="0.3">
      <c r="A492" t="s">
        <v>55</v>
      </c>
      <c r="B492" t="s">
        <v>55</v>
      </c>
      <c r="C492" t="s">
        <v>738</v>
      </c>
      <c r="D492">
        <v>22110429102</v>
      </c>
      <c r="E492" t="s">
        <v>1151</v>
      </c>
      <c r="F492" t="s">
        <v>56</v>
      </c>
      <c r="G492" t="s">
        <v>57</v>
      </c>
      <c r="H492">
        <v>1</v>
      </c>
      <c r="I492" t="s">
        <v>58</v>
      </c>
      <c r="J492" t="s">
        <v>59</v>
      </c>
      <c r="K492" t="s">
        <v>1152</v>
      </c>
      <c r="L492" t="s">
        <v>62</v>
      </c>
      <c r="M492" t="s">
        <v>64</v>
      </c>
      <c r="N492" t="s">
        <v>64</v>
      </c>
      <c r="O492" t="s">
        <v>64</v>
      </c>
      <c r="P492">
        <v>1</v>
      </c>
      <c r="R492">
        <v>1</v>
      </c>
    </row>
    <row r="493" spans="1:18" hidden="1" x14ac:dyDescent="0.3">
      <c r="A493" t="s">
        <v>55</v>
      </c>
      <c r="B493" t="s">
        <v>55</v>
      </c>
      <c r="C493" t="s">
        <v>738</v>
      </c>
      <c r="D493">
        <v>22110429102</v>
      </c>
      <c r="E493" t="s">
        <v>1151</v>
      </c>
      <c r="F493" t="s">
        <v>56</v>
      </c>
      <c r="G493" t="s">
        <v>57</v>
      </c>
      <c r="H493">
        <v>2</v>
      </c>
      <c r="I493" t="s">
        <v>58</v>
      </c>
      <c r="J493" t="s">
        <v>59</v>
      </c>
      <c r="K493" t="s">
        <v>1153</v>
      </c>
      <c r="L493" t="s">
        <v>62</v>
      </c>
      <c r="M493" t="s">
        <v>64</v>
      </c>
      <c r="N493" t="s">
        <v>1812</v>
      </c>
      <c r="O493" t="s">
        <v>64</v>
      </c>
      <c r="P493">
        <v>1</v>
      </c>
      <c r="Q493">
        <v>1</v>
      </c>
    </row>
    <row r="494" spans="1:18" hidden="1" x14ac:dyDescent="0.3">
      <c r="A494" t="s">
        <v>55</v>
      </c>
      <c r="B494" t="s">
        <v>55</v>
      </c>
      <c r="C494" t="s">
        <v>738</v>
      </c>
      <c r="D494">
        <v>22110429102</v>
      </c>
      <c r="E494" t="s">
        <v>1151</v>
      </c>
      <c r="F494" t="s">
        <v>56</v>
      </c>
      <c r="G494" t="s">
        <v>57</v>
      </c>
      <c r="H494">
        <v>3</v>
      </c>
      <c r="J494" t="s">
        <v>93</v>
      </c>
      <c r="K494" t="s">
        <v>1613</v>
      </c>
      <c r="M494" t="s">
        <v>64</v>
      </c>
      <c r="N494" t="s">
        <v>1812</v>
      </c>
      <c r="O494" t="s">
        <v>1812</v>
      </c>
    </row>
    <row r="495" spans="1:18" hidden="1" x14ac:dyDescent="0.3">
      <c r="A495" t="s">
        <v>55</v>
      </c>
      <c r="B495" t="s">
        <v>55</v>
      </c>
      <c r="C495" t="s">
        <v>738</v>
      </c>
      <c r="D495">
        <v>22110429102</v>
      </c>
      <c r="E495" t="s">
        <v>1151</v>
      </c>
      <c r="F495" t="s">
        <v>56</v>
      </c>
      <c r="G495" t="s">
        <v>57</v>
      </c>
      <c r="H495">
        <v>4</v>
      </c>
      <c r="I495" t="s">
        <v>94</v>
      </c>
      <c r="J495" t="s">
        <v>59</v>
      </c>
      <c r="L495" t="s">
        <v>62</v>
      </c>
      <c r="M495" t="s">
        <v>64</v>
      </c>
      <c r="N495" t="s">
        <v>1812</v>
      </c>
      <c r="O495" t="s">
        <v>1812</v>
      </c>
      <c r="P495">
        <v>1</v>
      </c>
      <c r="R495">
        <v>1</v>
      </c>
    </row>
    <row r="496" spans="1:18" hidden="1" x14ac:dyDescent="0.3">
      <c r="A496" t="s">
        <v>55</v>
      </c>
      <c r="B496" t="s">
        <v>55</v>
      </c>
      <c r="C496" t="s">
        <v>738</v>
      </c>
      <c r="D496">
        <v>22110429102</v>
      </c>
      <c r="E496" t="s">
        <v>1151</v>
      </c>
      <c r="F496" t="s">
        <v>56</v>
      </c>
      <c r="G496" t="s">
        <v>57</v>
      </c>
      <c r="H496">
        <v>5</v>
      </c>
      <c r="I496" t="s">
        <v>94</v>
      </c>
      <c r="J496" t="s">
        <v>93</v>
      </c>
      <c r="K496" t="s">
        <v>1614</v>
      </c>
      <c r="M496" t="s">
        <v>64</v>
      </c>
      <c r="N496" t="s">
        <v>1812</v>
      </c>
      <c r="O496" t="s">
        <v>1812</v>
      </c>
    </row>
    <row r="497" spans="1:18" hidden="1" x14ac:dyDescent="0.3">
      <c r="A497" t="s">
        <v>55</v>
      </c>
      <c r="B497" t="s">
        <v>55</v>
      </c>
      <c r="C497" t="s">
        <v>738</v>
      </c>
      <c r="D497">
        <v>22110429102</v>
      </c>
      <c r="E497" t="s">
        <v>1151</v>
      </c>
      <c r="F497" t="s">
        <v>56</v>
      </c>
      <c r="G497" t="s">
        <v>57</v>
      </c>
      <c r="H497">
        <v>6</v>
      </c>
      <c r="I497" t="s">
        <v>74</v>
      </c>
      <c r="J497" t="s">
        <v>59</v>
      </c>
      <c r="L497" t="s">
        <v>71</v>
      </c>
      <c r="M497" t="s">
        <v>64</v>
      </c>
      <c r="N497" t="s">
        <v>64</v>
      </c>
      <c r="O497" t="s">
        <v>64</v>
      </c>
      <c r="P497">
        <v>1</v>
      </c>
      <c r="R497">
        <v>1</v>
      </c>
    </row>
    <row r="498" spans="1:18" hidden="1" x14ac:dyDescent="0.3">
      <c r="A498" t="s">
        <v>55</v>
      </c>
      <c r="B498" t="s">
        <v>55</v>
      </c>
      <c r="C498" t="s">
        <v>738</v>
      </c>
      <c r="D498">
        <v>22110429124</v>
      </c>
      <c r="E498" t="s">
        <v>1157</v>
      </c>
      <c r="F498" t="s">
        <v>98</v>
      </c>
      <c r="G498" t="s">
        <v>57</v>
      </c>
      <c r="H498">
        <v>1</v>
      </c>
      <c r="I498" t="s">
        <v>58</v>
      </c>
      <c r="J498" t="s">
        <v>59</v>
      </c>
      <c r="K498" t="s">
        <v>1158</v>
      </c>
      <c r="L498" t="s">
        <v>62</v>
      </c>
      <c r="M498" t="s">
        <v>64</v>
      </c>
      <c r="N498" t="s">
        <v>1812</v>
      </c>
      <c r="O498" t="s">
        <v>64</v>
      </c>
      <c r="P498">
        <v>1</v>
      </c>
      <c r="Q498">
        <v>1</v>
      </c>
      <c r="R498">
        <v>1</v>
      </c>
    </row>
    <row r="499" spans="1:18" hidden="1" x14ac:dyDescent="0.3">
      <c r="A499" t="s">
        <v>55</v>
      </c>
      <c r="B499" t="s">
        <v>55</v>
      </c>
      <c r="C499" t="s">
        <v>738</v>
      </c>
      <c r="D499">
        <v>22110429124</v>
      </c>
      <c r="E499" t="s">
        <v>1157</v>
      </c>
      <c r="F499" t="s">
        <v>98</v>
      </c>
      <c r="G499" t="s">
        <v>57</v>
      </c>
      <c r="H499">
        <v>2</v>
      </c>
      <c r="I499" t="s">
        <v>94</v>
      </c>
      <c r="J499" t="s">
        <v>59</v>
      </c>
      <c r="L499" t="s">
        <v>71</v>
      </c>
      <c r="M499" t="s">
        <v>64</v>
      </c>
      <c r="N499" t="s">
        <v>1812</v>
      </c>
      <c r="O499" t="s">
        <v>1812</v>
      </c>
      <c r="P499">
        <v>1</v>
      </c>
      <c r="R499">
        <v>1</v>
      </c>
    </row>
    <row r="500" spans="1:18" hidden="1" x14ac:dyDescent="0.3">
      <c r="A500" t="s">
        <v>55</v>
      </c>
      <c r="B500" t="s">
        <v>55</v>
      </c>
      <c r="C500" t="s">
        <v>738</v>
      </c>
      <c r="D500">
        <v>22110429124</v>
      </c>
      <c r="E500" t="s">
        <v>1157</v>
      </c>
      <c r="F500" t="s">
        <v>98</v>
      </c>
      <c r="G500" t="s">
        <v>57</v>
      </c>
      <c r="H500">
        <v>3</v>
      </c>
      <c r="I500" t="s">
        <v>94</v>
      </c>
      <c r="J500" t="s">
        <v>73</v>
      </c>
      <c r="K500" t="s">
        <v>1615</v>
      </c>
      <c r="L500" t="s">
        <v>71</v>
      </c>
      <c r="M500" t="s">
        <v>64</v>
      </c>
      <c r="N500" t="s">
        <v>64</v>
      </c>
      <c r="O500" t="s">
        <v>1812</v>
      </c>
      <c r="P500">
        <v>1</v>
      </c>
      <c r="R500">
        <v>1</v>
      </c>
    </row>
    <row r="501" spans="1:18" hidden="1" x14ac:dyDescent="0.3">
      <c r="A501" t="s">
        <v>55</v>
      </c>
      <c r="B501" t="s">
        <v>55</v>
      </c>
      <c r="C501" t="s">
        <v>738</v>
      </c>
      <c r="D501">
        <v>22110429124</v>
      </c>
      <c r="E501" t="s">
        <v>1157</v>
      </c>
      <c r="F501" t="s">
        <v>98</v>
      </c>
      <c r="G501" t="s">
        <v>57</v>
      </c>
      <c r="H501">
        <v>4</v>
      </c>
      <c r="I501" t="s">
        <v>74</v>
      </c>
      <c r="J501" t="s">
        <v>59</v>
      </c>
      <c r="L501" t="s">
        <v>62</v>
      </c>
      <c r="M501" t="s">
        <v>64</v>
      </c>
      <c r="N501" t="s">
        <v>64</v>
      </c>
      <c r="O501" t="s">
        <v>64</v>
      </c>
      <c r="P501">
        <v>1</v>
      </c>
      <c r="R501">
        <v>1</v>
      </c>
    </row>
    <row r="502" spans="1:18" hidden="1" x14ac:dyDescent="0.3">
      <c r="A502" t="s">
        <v>55</v>
      </c>
      <c r="B502" t="s">
        <v>55</v>
      </c>
      <c r="C502" t="s">
        <v>911</v>
      </c>
      <c r="D502">
        <v>22110429807</v>
      </c>
      <c r="E502" t="s">
        <v>1160</v>
      </c>
      <c r="F502" t="s">
        <v>56</v>
      </c>
      <c r="G502" t="s">
        <v>57</v>
      </c>
      <c r="H502">
        <v>1</v>
      </c>
      <c r="I502" t="s">
        <v>58</v>
      </c>
      <c r="J502" t="s">
        <v>59</v>
      </c>
      <c r="K502" t="s">
        <v>1161</v>
      </c>
      <c r="L502" t="s">
        <v>71</v>
      </c>
      <c r="M502" t="s">
        <v>64</v>
      </c>
      <c r="N502" t="s">
        <v>1812</v>
      </c>
      <c r="O502" t="s">
        <v>1812</v>
      </c>
      <c r="P502">
        <v>1</v>
      </c>
      <c r="R502">
        <v>1</v>
      </c>
    </row>
    <row r="503" spans="1:18" hidden="1" x14ac:dyDescent="0.3">
      <c r="A503" t="s">
        <v>55</v>
      </c>
      <c r="B503" t="s">
        <v>55</v>
      </c>
      <c r="C503" t="s">
        <v>911</v>
      </c>
      <c r="D503">
        <v>22110429807</v>
      </c>
      <c r="E503" t="s">
        <v>1160</v>
      </c>
      <c r="F503" t="s">
        <v>56</v>
      </c>
      <c r="G503" t="s">
        <v>57</v>
      </c>
      <c r="H503">
        <v>2</v>
      </c>
      <c r="J503" t="s">
        <v>93</v>
      </c>
      <c r="K503" t="s">
        <v>1616</v>
      </c>
      <c r="M503" t="s">
        <v>64</v>
      </c>
      <c r="N503" t="s">
        <v>1812</v>
      </c>
      <c r="O503" t="s">
        <v>1812</v>
      </c>
    </row>
    <row r="504" spans="1:18" hidden="1" x14ac:dyDescent="0.3">
      <c r="A504" t="s">
        <v>55</v>
      </c>
      <c r="B504" t="s">
        <v>55</v>
      </c>
      <c r="C504" t="s">
        <v>911</v>
      </c>
      <c r="D504">
        <v>22110429807</v>
      </c>
      <c r="E504" t="s">
        <v>1160</v>
      </c>
      <c r="F504" t="s">
        <v>56</v>
      </c>
      <c r="G504" t="s">
        <v>57</v>
      </c>
      <c r="H504">
        <v>3</v>
      </c>
      <c r="I504" t="s">
        <v>72</v>
      </c>
      <c r="J504" t="s">
        <v>1774</v>
      </c>
      <c r="K504" t="s">
        <v>1169</v>
      </c>
      <c r="M504" t="s">
        <v>64</v>
      </c>
      <c r="N504" t="s">
        <v>1812</v>
      </c>
      <c r="O504" t="s">
        <v>1812</v>
      </c>
    </row>
    <row r="505" spans="1:18" hidden="1" x14ac:dyDescent="0.3">
      <c r="A505" t="s">
        <v>55</v>
      </c>
      <c r="B505" t="s">
        <v>55</v>
      </c>
      <c r="C505" t="s">
        <v>911</v>
      </c>
      <c r="D505">
        <v>22110429807</v>
      </c>
      <c r="E505" t="s">
        <v>1160</v>
      </c>
      <c r="F505" t="s">
        <v>56</v>
      </c>
      <c r="G505" t="s">
        <v>57</v>
      </c>
      <c r="H505">
        <v>4</v>
      </c>
      <c r="I505" t="s">
        <v>94</v>
      </c>
      <c r="J505" t="s">
        <v>59</v>
      </c>
      <c r="K505" t="s">
        <v>1172</v>
      </c>
      <c r="L505" t="s">
        <v>71</v>
      </c>
      <c r="M505" t="s">
        <v>64</v>
      </c>
      <c r="N505" t="s">
        <v>1812</v>
      </c>
      <c r="O505" t="s">
        <v>1812</v>
      </c>
    </row>
    <row r="506" spans="1:18" hidden="1" x14ac:dyDescent="0.3">
      <c r="A506" t="s">
        <v>55</v>
      </c>
      <c r="B506" t="s">
        <v>55</v>
      </c>
      <c r="C506" t="s">
        <v>911</v>
      </c>
      <c r="D506">
        <v>22110429807</v>
      </c>
      <c r="E506" t="s">
        <v>1160</v>
      </c>
      <c r="F506" t="s">
        <v>56</v>
      </c>
      <c r="G506" t="s">
        <v>57</v>
      </c>
      <c r="H506">
        <v>5</v>
      </c>
      <c r="I506" t="s">
        <v>74</v>
      </c>
      <c r="J506" t="s">
        <v>59</v>
      </c>
      <c r="K506" t="s">
        <v>1175</v>
      </c>
      <c r="L506" t="s">
        <v>71</v>
      </c>
      <c r="M506" t="s">
        <v>64</v>
      </c>
      <c r="N506" t="s">
        <v>1812</v>
      </c>
      <c r="O506" t="s">
        <v>64</v>
      </c>
      <c r="P506">
        <v>1</v>
      </c>
      <c r="R506">
        <v>1</v>
      </c>
    </row>
    <row r="507" spans="1:18" hidden="1" x14ac:dyDescent="0.3">
      <c r="A507" t="s">
        <v>55</v>
      </c>
      <c r="B507" t="s">
        <v>55</v>
      </c>
      <c r="C507" t="s">
        <v>289</v>
      </c>
      <c r="D507">
        <v>22110430904</v>
      </c>
      <c r="E507" t="s">
        <v>1180</v>
      </c>
      <c r="F507" t="s">
        <v>106</v>
      </c>
      <c r="G507" t="s">
        <v>57</v>
      </c>
      <c r="H507">
        <v>1</v>
      </c>
      <c r="I507" t="s">
        <v>94</v>
      </c>
      <c r="J507" t="s">
        <v>73</v>
      </c>
      <c r="K507" t="s">
        <v>1353</v>
      </c>
      <c r="L507" t="s">
        <v>71</v>
      </c>
      <c r="M507" t="s">
        <v>64</v>
      </c>
      <c r="N507" t="s">
        <v>1812</v>
      </c>
      <c r="O507" t="s">
        <v>1812</v>
      </c>
      <c r="R507">
        <v>1</v>
      </c>
    </row>
    <row r="508" spans="1:18" hidden="1" x14ac:dyDescent="0.3">
      <c r="A508" t="s">
        <v>55</v>
      </c>
      <c r="B508" t="s">
        <v>55</v>
      </c>
      <c r="C508" t="s">
        <v>289</v>
      </c>
      <c r="D508">
        <v>22110430904</v>
      </c>
      <c r="E508" t="s">
        <v>1180</v>
      </c>
      <c r="F508" t="s">
        <v>106</v>
      </c>
      <c r="G508" t="s">
        <v>57</v>
      </c>
      <c r="H508">
        <v>2</v>
      </c>
      <c r="I508" t="s">
        <v>94</v>
      </c>
      <c r="J508" t="s">
        <v>59</v>
      </c>
      <c r="K508" t="s">
        <v>1353</v>
      </c>
      <c r="L508" t="s">
        <v>71</v>
      </c>
      <c r="M508" t="s">
        <v>64</v>
      </c>
      <c r="N508" t="s">
        <v>1812</v>
      </c>
      <c r="O508" t="s">
        <v>1812</v>
      </c>
      <c r="P508">
        <v>1</v>
      </c>
      <c r="R508">
        <v>1</v>
      </c>
    </row>
    <row r="509" spans="1:18" hidden="1" x14ac:dyDescent="0.3">
      <c r="A509" t="s">
        <v>55</v>
      </c>
      <c r="B509" t="s">
        <v>55</v>
      </c>
      <c r="C509" t="s">
        <v>289</v>
      </c>
      <c r="D509">
        <v>22110430904</v>
      </c>
      <c r="E509" t="s">
        <v>1180</v>
      </c>
      <c r="F509" t="s">
        <v>106</v>
      </c>
      <c r="G509" t="s">
        <v>57</v>
      </c>
      <c r="H509">
        <v>3</v>
      </c>
      <c r="I509" t="s">
        <v>94</v>
      </c>
      <c r="J509" t="s">
        <v>59</v>
      </c>
      <c r="K509" t="s">
        <v>1617</v>
      </c>
      <c r="L509" t="s">
        <v>71</v>
      </c>
      <c r="M509" t="s">
        <v>64</v>
      </c>
      <c r="N509" t="s">
        <v>1812</v>
      </c>
      <c r="O509" t="s">
        <v>1812</v>
      </c>
      <c r="P509">
        <v>1</v>
      </c>
      <c r="Q509">
        <v>0</v>
      </c>
      <c r="R509">
        <v>1</v>
      </c>
    </row>
    <row r="510" spans="1:18" hidden="1" x14ac:dyDescent="0.3">
      <c r="A510" t="s">
        <v>55</v>
      </c>
      <c r="B510" t="s">
        <v>55</v>
      </c>
      <c r="C510" t="s">
        <v>289</v>
      </c>
      <c r="D510">
        <v>22110430904</v>
      </c>
      <c r="E510" t="s">
        <v>1180</v>
      </c>
      <c r="F510" t="s">
        <v>106</v>
      </c>
      <c r="G510" t="s">
        <v>57</v>
      </c>
      <c r="H510">
        <v>4</v>
      </c>
      <c r="I510" t="s">
        <v>58</v>
      </c>
      <c r="J510" t="s">
        <v>59</v>
      </c>
      <c r="K510" t="s">
        <v>1181</v>
      </c>
      <c r="L510" t="s">
        <v>71</v>
      </c>
      <c r="M510" t="s">
        <v>64</v>
      </c>
      <c r="N510" t="s">
        <v>1812</v>
      </c>
      <c r="O510" t="s">
        <v>1812</v>
      </c>
      <c r="P510">
        <v>1</v>
      </c>
      <c r="Q510">
        <v>1</v>
      </c>
      <c r="R510">
        <v>1</v>
      </c>
    </row>
    <row r="511" spans="1:18" hidden="1" x14ac:dyDescent="0.3">
      <c r="A511" t="s">
        <v>55</v>
      </c>
      <c r="B511" t="s">
        <v>55</v>
      </c>
      <c r="C511" t="s">
        <v>289</v>
      </c>
      <c r="D511">
        <v>22110430904</v>
      </c>
      <c r="E511" t="s">
        <v>1180</v>
      </c>
      <c r="F511" t="s">
        <v>106</v>
      </c>
      <c r="G511" t="s">
        <v>57</v>
      </c>
      <c r="H511">
        <v>5</v>
      </c>
      <c r="I511" t="s">
        <v>58</v>
      </c>
      <c r="J511" t="s">
        <v>59</v>
      </c>
      <c r="K511" t="s">
        <v>1191</v>
      </c>
      <c r="L511" t="s">
        <v>62</v>
      </c>
      <c r="M511" t="s">
        <v>64</v>
      </c>
      <c r="N511" t="s">
        <v>1812</v>
      </c>
      <c r="O511" t="s">
        <v>1812</v>
      </c>
      <c r="Q511">
        <v>0</v>
      </c>
    </row>
    <row r="512" spans="1:18" hidden="1" x14ac:dyDescent="0.3">
      <c r="A512" t="s">
        <v>55</v>
      </c>
      <c r="B512" t="s">
        <v>55</v>
      </c>
      <c r="C512" t="s">
        <v>289</v>
      </c>
      <c r="D512">
        <v>22110430904</v>
      </c>
      <c r="E512" t="s">
        <v>1180</v>
      </c>
      <c r="F512" t="s">
        <v>106</v>
      </c>
      <c r="G512" t="s">
        <v>57</v>
      </c>
      <c r="H512">
        <v>6</v>
      </c>
      <c r="I512" t="s">
        <v>72</v>
      </c>
      <c r="J512" t="s">
        <v>59</v>
      </c>
      <c r="K512" t="s">
        <v>1193</v>
      </c>
      <c r="L512" t="s">
        <v>62</v>
      </c>
      <c r="M512" t="s">
        <v>64</v>
      </c>
      <c r="N512" t="s">
        <v>1812</v>
      </c>
      <c r="O512" t="s">
        <v>1812</v>
      </c>
      <c r="R512">
        <v>0</v>
      </c>
    </row>
    <row r="513" spans="1:18" hidden="1" x14ac:dyDescent="0.3">
      <c r="A513" t="s">
        <v>55</v>
      </c>
      <c r="B513" t="s">
        <v>55</v>
      </c>
      <c r="C513" t="s">
        <v>1195</v>
      </c>
      <c r="D513">
        <v>22110431411</v>
      </c>
      <c r="E513" t="s">
        <v>1196</v>
      </c>
      <c r="F513" t="s">
        <v>106</v>
      </c>
      <c r="G513" t="s">
        <v>57</v>
      </c>
      <c r="H513">
        <v>1</v>
      </c>
      <c r="I513" t="s">
        <v>94</v>
      </c>
      <c r="J513" t="s">
        <v>59</v>
      </c>
      <c r="K513" t="s">
        <v>1197</v>
      </c>
      <c r="L513" t="s">
        <v>62</v>
      </c>
      <c r="M513" t="s">
        <v>64</v>
      </c>
      <c r="N513" t="s">
        <v>1812</v>
      </c>
      <c r="O513" t="s">
        <v>1812</v>
      </c>
      <c r="P513">
        <v>1</v>
      </c>
      <c r="R513">
        <v>1</v>
      </c>
    </row>
    <row r="514" spans="1:18" hidden="1" x14ac:dyDescent="0.3">
      <c r="A514" t="s">
        <v>55</v>
      </c>
      <c r="B514" t="s">
        <v>55</v>
      </c>
      <c r="C514" t="s">
        <v>1195</v>
      </c>
      <c r="D514">
        <v>22110431411</v>
      </c>
      <c r="E514" t="s">
        <v>1196</v>
      </c>
      <c r="F514" t="s">
        <v>106</v>
      </c>
      <c r="G514" t="s">
        <v>57</v>
      </c>
      <c r="H514">
        <v>2</v>
      </c>
      <c r="I514" t="s">
        <v>58</v>
      </c>
      <c r="J514" t="s">
        <v>59</v>
      </c>
      <c r="K514" t="s">
        <v>1210</v>
      </c>
      <c r="L514" t="s">
        <v>71</v>
      </c>
      <c r="M514" t="s">
        <v>64</v>
      </c>
      <c r="N514" t="s">
        <v>1812</v>
      </c>
      <c r="O514" t="s">
        <v>1812</v>
      </c>
      <c r="Q514">
        <v>1</v>
      </c>
      <c r="R514">
        <v>1</v>
      </c>
    </row>
    <row r="515" spans="1:18" hidden="1" x14ac:dyDescent="0.3">
      <c r="A515" t="s">
        <v>55</v>
      </c>
      <c r="B515" t="s">
        <v>55</v>
      </c>
      <c r="C515" t="s">
        <v>1195</v>
      </c>
      <c r="D515">
        <v>22110431411</v>
      </c>
      <c r="E515" t="s">
        <v>1196</v>
      </c>
      <c r="F515" t="s">
        <v>106</v>
      </c>
      <c r="G515" t="s">
        <v>57</v>
      </c>
      <c r="H515">
        <v>3</v>
      </c>
      <c r="I515" t="s">
        <v>58</v>
      </c>
      <c r="J515" t="s">
        <v>59</v>
      </c>
      <c r="K515" t="s">
        <v>1232</v>
      </c>
      <c r="L515" t="s">
        <v>71</v>
      </c>
      <c r="M515" t="s">
        <v>64</v>
      </c>
      <c r="N515" t="s">
        <v>1812</v>
      </c>
      <c r="O515" t="s">
        <v>1812</v>
      </c>
      <c r="Q515">
        <v>1</v>
      </c>
      <c r="R515">
        <v>1</v>
      </c>
    </row>
    <row r="516" spans="1:18" hidden="1" x14ac:dyDescent="0.3">
      <c r="A516" t="s">
        <v>55</v>
      </c>
      <c r="B516" t="s">
        <v>55</v>
      </c>
      <c r="C516" t="s">
        <v>1195</v>
      </c>
      <c r="D516">
        <v>22110431411</v>
      </c>
      <c r="E516" t="s">
        <v>1196</v>
      </c>
      <c r="F516" t="s">
        <v>106</v>
      </c>
      <c r="G516" t="s">
        <v>57</v>
      </c>
      <c r="H516">
        <v>4</v>
      </c>
      <c r="J516" t="s">
        <v>93</v>
      </c>
      <c r="K516" t="s">
        <v>1618</v>
      </c>
      <c r="M516" t="s">
        <v>64</v>
      </c>
      <c r="N516" t="s">
        <v>1812</v>
      </c>
      <c r="O516" t="s">
        <v>1812</v>
      </c>
    </row>
    <row r="517" spans="1:18" hidden="1" x14ac:dyDescent="0.3">
      <c r="A517" t="s">
        <v>55</v>
      </c>
      <c r="B517" t="s">
        <v>55</v>
      </c>
      <c r="C517" t="s">
        <v>1195</v>
      </c>
      <c r="D517">
        <v>22110431411</v>
      </c>
      <c r="E517" t="s">
        <v>1196</v>
      </c>
      <c r="F517" t="s">
        <v>106</v>
      </c>
      <c r="G517" t="s">
        <v>57</v>
      </c>
      <c r="H517">
        <v>5</v>
      </c>
      <c r="J517" t="s">
        <v>93</v>
      </c>
      <c r="K517" t="s">
        <v>1618</v>
      </c>
      <c r="M517" t="s">
        <v>64</v>
      </c>
      <c r="N517" t="s">
        <v>1812</v>
      </c>
      <c r="O517" t="s">
        <v>1812</v>
      </c>
    </row>
    <row r="518" spans="1:18" hidden="1" x14ac:dyDescent="0.3">
      <c r="A518" t="s">
        <v>55</v>
      </c>
      <c r="B518" t="s">
        <v>55</v>
      </c>
      <c r="C518" t="s">
        <v>1195</v>
      </c>
      <c r="D518">
        <v>22110431411</v>
      </c>
      <c r="E518" t="s">
        <v>1196</v>
      </c>
      <c r="F518" t="s">
        <v>106</v>
      </c>
      <c r="G518" t="s">
        <v>57</v>
      </c>
      <c r="H518">
        <v>6</v>
      </c>
      <c r="J518" t="s">
        <v>93</v>
      </c>
      <c r="K518" t="s">
        <v>1618</v>
      </c>
      <c r="M518" t="s">
        <v>64</v>
      </c>
      <c r="N518" t="s">
        <v>1812</v>
      </c>
      <c r="O518" t="s">
        <v>1812</v>
      </c>
    </row>
    <row r="519" spans="1:18" hidden="1" x14ac:dyDescent="0.3">
      <c r="A519" t="s">
        <v>55</v>
      </c>
      <c r="B519" t="s">
        <v>55</v>
      </c>
      <c r="C519" t="s">
        <v>1195</v>
      </c>
      <c r="D519">
        <v>22110431411</v>
      </c>
      <c r="E519" t="s">
        <v>1196</v>
      </c>
      <c r="F519" t="s">
        <v>106</v>
      </c>
      <c r="G519" t="s">
        <v>57</v>
      </c>
      <c r="H519">
        <v>7</v>
      </c>
      <c r="J519" t="s">
        <v>93</v>
      </c>
      <c r="K519" t="s">
        <v>1618</v>
      </c>
      <c r="M519" t="s">
        <v>64</v>
      </c>
      <c r="N519" t="s">
        <v>1812</v>
      </c>
      <c r="O519" t="s">
        <v>1812</v>
      </c>
    </row>
    <row r="520" spans="1:18" hidden="1" x14ac:dyDescent="0.3">
      <c r="A520" t="s">
        <v>55</v>
      </c>
      <c r="B520" t="s">
        <v>55</v>
      </c>
      <c r="C520" t="s">
        <v>1195</v>
      </c>
      <c r="D520">
        <v>22110431411</v>
      </c>
      <c r="E520" t="s">
        <v>1196</v>
      </c>
      <c r="F520" t="s">
        <v>106</v>
      </c>
      <c r="G520" t="s">
        <v>57</v>
      </c>
      <c r="H520">
        <v>8</v>
      </c>
      <c r="I520" t="s">
        <v>1258</v>
      </c>
      <c r="J520" t="s">
        <v>59</v>
      </c>
      <c r="K520" t="s">
        <v>1259</v>
      </c>
      <c r="L520" t="s">
        <v>71</v>
      </c>
      <c r="M520" t="s">
        <v>64</v>
      </c>
      <c r="N520" t="s">
        <v>1812</v>
      </c>
      <c r="O520" t="s">
        <v>1812</v>
      </c>
      <c r="P520">
        <v>1</v>
      </c>
      <c r="R520">
        <v>1</v>
      </c>
    </row>
    <row r="521" spans="1:18" hidden="1" x14ac:dyDescent="0.3">
      <c r="A521" t="s">
        <v>55</v>
      </c>
      <c r="B521" t="s">
        <v>55</v>
      </c>
      <c r="C521" t="s">
        <v>1195</v>
      </c>
      <c r="D521">
        <v>22110431411</v>
      </c>
      <c r="E521" t="s">
        <v>1196</v>
      </c>
      <c r="F521" t="s">
        <v>106</v>
      </c>
      <c r="G521" t="s">
        <v>57</v>
      </c>
      <c r="H521">
        <v>9</v>
      </c>
      <c r="I521" t="s">
        <v>72</v>
      </c>
      <c r="J521" t="s">
        <v>59</v>
      </c>
      <c r="K521" t="s">
        <v>1272</v>
      </c>
      <c r="L521" t="s">
        <v>71</v>
      </c>
      <c r="M521" t="s">
        <v>64</v>
      </c>
      <c r="N521" t="s">
        <v>1812</v>
      </c>
      <c r="O521" t="s">
        <v>64</v>
      </c>
      <c r="R521">
        <v>1</v>
      </c>
    </row>
    <row r="522" spans="1:18" hidden="1" x14ac:dyDescent="0.3">
      <c r="A522" t="s">
        <v>55</v>
      </c>
      <c r="B522" t="s">
        <v>55</v>
      </c>
      <c r="C522" t="s">
        <v>1195</v>
      </c>
      <c r="D522">
        <v>22110431411</v>
      </c>
      <c r="E522" t="s">
        <v>1196</v>
      </c>
      <c r="F522" t="s">
        <v>106</v>
      </c>
      <c r="G522" t="s">
        <v>57</v>
      </c>
      <c r="H522">
        <v>10</v>
      </c>
      <c r="I522" t="s">
        <v>94</v>
      </c>
      <c r="J522" t="s">
        <v>59</v>
      </c>
      <c r="K522" t="s">
        <v>1275</v>
      </c>
      <c r="L522" t="s">
        <v>71</v>
      </c>
      <c r="M522" t="s">
        <v>64</v>
      </c>
      <c r="N522" t="s">
        <v>1812</v>
      </c>
      <c r="O522" t="s">
        <v>1812</v>
      </c>
      <c r="P522">
        <v>1</v>
      </c>
      <c r="R522">
        <v>1</v>
      </c>
    </row>
    <row r="523" spans="1:18" hidden="1" x14ac:dyDescent="0.3">
      <c r="A523" t="s">
        <v>55</v>
      </c>
      <c r="B523" t="s">
        <v>55</v>
      </c>
      <c r="C523" t="s">
        <v>1195</v>
      </c>
      <c r="D523">
        <v>22110431411</v>
      </c>
      <c r="E523" t="s">
        <v>1196</v>
      </c>
      <c r="F523" t="s">
        <v>106</v>
      </c>
      <c r="G523" t="s">
        <v>57</v>
      </c>
      <c r="H523">
        <v>11</v>
      </c>
      <c r="I523" t="s">
        <v>58</v>
      </c>
      <c r="J523" t="s">
        <v>59</v>
      </c>
      <c r="K523" t="s">
        <v>1278</v>
      </c>
      <c r="L523" t="s">
        <v>71</v>
      </c>
      <c r="M523" t="s">
        <v>64</v>
      </c>
      <c r="N523" t="s">
        <v>1812</v>
      </c>
      <c r="O523" t="s">
        <v>1812</v>
      </c>
    </row>
    <row r="524" spans="1:18" hidden="1" x14ac:dyDescent="0.3">
      <c r="A524" t="s">
        <v>55</v>
      </c>
      <c r="B524" t="s">
        <v>55</v>
      </c>
      <c r="C524" t="s">
        <v>1195</v>
      </c>
      <c r="D524">
        <v>22110431411</v>
      </c>
      <c r="E524" t="s">
        <v>1196</v>
      </c>
      <c r="F524" t="s">
        <v>106</v>
      </c>
      <c r="G524" t="s">
        <v>57</v>
      </c>
      <c r="H524">
        <v>12</v>
      </c>
      <c r="I524" t="s">
        <v>58</v>
      </c>
      <c r="J524" t="s">
        <v>59</v>
      </c>
      <c r="K524" t="s">
        <v>1287</v>
      </c>
      <c r="L524" t="s">
        <v>71</v>
      </c>
      <c r="M524" t="s">
        <v>64</v>
      </c>
      <c r="N524" t="s">
        <v>1812</v>
      </c>
      <c r="O524" t="s">
        <v>64</v>
      </c>
    </row>
    <row r="525" spans="1:18" hidden="1" x14ac:dyDescent="0.3">
      <c r="A525" t="s">
        <v>55</v>
      </c>
      <c r="B525" t="s">
        <v>55</v>
      </c>
      <c r="C525" t="s">
        <v>1195</v>
      </c>
      <c r="D525">
        <v>22110431411</v>
      </c>
      <c r="E525" t="s">
        <v>1196</v>
      </c>
      <c r="F525" t="s">
        <v>106</v>
      </c>
      <c r="G525" t="s">
        <v>57</v>
      </c>
      <c r="H525">
        <v>13</v>
      </c>
      <c r="I525" t="s">
        <v>1292</v>
      </c>
      <c r="J525" t="s">
        <v>59</v>
      </c>
      <c r="K525" t="s">
        <v>1293</v>
      </c>
      <c r="L525" t="s">
        <v>71</v>
      </c>
      <c r="M525" t="s">
        <v>64</v>
      </c>
      <c r="N525" t="s">
        <v>1812</v>
      </c>
      <c r="O525" t="s">
        <v>64</v>
      </c>
    </row>
    <row r="526" spans="1:18" hidden="1" x14ac:dyDescent="0.3">
      <c r="A526" t="s">
        <v>55</v>
      </c>
      <c r="B526" t="s">
        <v>55</v>
      </c>
      <c r="C526" t="s">
        <v>1195</v>
      </c>
      <c r="D526">
        <v>22110431411</v>
      </c>
      <c r="E526" t="s">
        <v>1196</v>
      </c>
      <c r="F526" t="s">
        <v>106</v>
      </c>
      <c r="G526" t="s">
        <v>57</v>
      </c>
      <c r="H526">
        <v>14</v>
      </c>
      <c r="I526" t="s">
        <v>72</v>
      </c>
      <c r="J526" t="s">
        <v>59</v>
      </c>
      <c r="K526" t="s">
        <v>1296</v>
      </c>
      <c r="L526" t="s">
        <v>71</v>
      </c>
      <c r="M526" t="s">
        <v>64</v>
      </c>
      <c r="N526" t="s">
        <v>1812</v>
      </c>
      <c r="O526" t="s">
        <v>64</v>
      </c>
    </row>
    <row r="527" spans="1:18" hidden="1" x14ac:dyDescent="0.3">
      <c r="A527" t="s">
        <v>55</v>
      </c>
      <c r="B527" t="s">
        <v>55</v>
      </c>
      <c r="C527" t="s">
        <v>1195</v>
      </c>
      <c r="D527">
        <v>22110431411</v>
      </c>
      <c r="E527" t="s">
        <v>1196</v>
      </c>
      <c r="F527" t="s">
        <v>106</v>
      </c>
      <c r="G527" t="s">
        <v>57</v>
      </c>
      <c r="H527">
        <v>15</v>
      </c>
      <c r="I527" t="s">
        <v>72</v>
      </c>
      <c r="J527" t="s">
        <v>59</v>
      </c>
      <c r="K527" t="s">
        <v>1300</v>
      </c>
      <c r="L527" t="s">
        <v>62</v>
      </c>
      <c r="M527" t="s">
        <v>64</v>
      </c>
      <c r="N527" t="s">
        <v>1812</v>
      </c>
      <c r="O527" t="s">
        <v>1812</v>
      </c>
      <c r="P527">
        <v>1</v>
      </c>
      <c r="Q527">
        <v>1</v>
      </c>
      <c r="R527">
        <v>1</v>
      </c>
    </row>
    <row r="528" spans="1:18" hidden="1" x14ac:dyDescent="0.3">
      <c r="A528" t="s">
        <v>55</v>
      </c>
      <c r="B528" t="s">
        <v>55</v>
      </c>
      <c r="C528" t="s">
        <v>1195</v>
      </c>
      <c r="D528">
        <v>22110431411</v>
      </c>
      <c r="E528" t="s">
        <v>1196</v>
      </c>
      <c r="F528" t="s">
        <v>106</v>
      </c>
      <c r="G528" t="s">
        <v>57</v>
      </c>
      <c r="H528">
        <v>16</v>
      </c>
      <c r="I528" t="s">
        <v>94</v>
      </c>
      <c r="J528" t="s">
        <v>59</v>
      </c>
      <c r="K528" t="s">
        <v>1304</v>
      </c>
      <c r="L528" t="s">
        <v>71</v>
      </c>
      <c r="M528" t="s">
        <v>64</v>
      </c>
      <c r="N528" t="s">
        <v>1812</v>
      </c>
      <c r="O528" t="s">
        <v>1812</v>
      </c>
    </row>
    <row r="529" spans="1:19" hidden="1" x14ac:dyDescent="0.3">
      <c r="A529" t="s">
        <v>55</v>
      </c>
      <c r="B529" t="s">
        <v>55</v>
      </c>
      <c r="C529" t="s">
        <v>911</v>
      </c>
      <c r="D529">
        <v>22110433401</v>
      </c>
      <c r="E529" t="s">
        <v>1307</v>
      </c>
      <c r="F529" t="s">
        <v>98</v>
      </c>
      <c r="G529" t="s">
        <v>57</v>
      </c>
      <c r="H529">
        <v>1</v>
      </c>
      <c r="I529" t="s">
        <v>58</v>
      </c>
      <c r="J529" t="s">
        <v>59</v>
      </c>
      <c r="K529" t="s">
        <v>1308</v>
      </c>
      <c r="L529" t="s">
        <v>71</v>
      </c>
      <c r="M529" t="s">
        <v>64</v>
      </c>
      <c r="N529" t="s">
        <v>1812</v>
      </c>
      <c r="O529" t="s">
        <v>1812</v>
      </c>
      <c r="P529">
        <v>1</v>
      </c>
      <c r="R529">
        <v>1</v>
      </c>
      <c r="S529">
        <v>0</v>
      </c>
    </row>
    <row r="530" spans="1:19" hidden="1" x14ac:dyDescent="0.3">
      <c r="A530" t="s">
        <v>55</v>
      </c>
      <c r="B530" t="s">
        <v>55</v>
      </c>
      <c r="C530" t="s">
        <v>911</v>
      </c>
      <c r="D530">
        <v>22110433401</v>
      </c>
      <c r="E530" t="s">
        <v>1307</v>
      </c>
      <c r="F530" t="s">
        <v>98</v>
      </c>
      <c r="G530" t="s">
        <v>57</v>
      </c>
      <c r="H530">
        <v>2</v>
      </c>
      <c r="I530" t="s">
        <v>72</v>
      </c>
      <c r="J530" t="s">
        <v>93</v>
      </c>
      <c r="K530" t="s">
        <v>1316</v>
      </c>
      <c r="M530" t="s">
        <v>64</v>
      </c>
      <c r="N530" t="s">
        <v>1812</v>
      </c>
      <c r="O530" t="s">
        <v>1812</v>
      </c>
    </row>
    <row r="531" spans="1:19" hidden="1" x14ac:dyDescent="0.3">
      <c r="A531" t="s">
        <v>55</v>
      </c>
      <c r="B531" t="s">
        <v>55</v>
      </c>
      <c r="C531" t="s">
        <v>911</v>
      </c>
      <c r="D531">
        <v>22110433401</v>
      </c>
      <c r="E531" t="s">
        <v>1307</v>
      </c>
      <c r="F531" t="s">
        <v>98</v>
      </c>
      <c r="G531" t="s">
        <v>57</v>
      </c>
      <c r="H531">
        <v>3</v>
      </c>
      <c r="I531" t="s">
        <v>72</v>
      </c>
      <c r="J531" t="s">
        <v>1774</v>
      </c>
      <c r="K531" t="s">
        <v>1319</v>
      </c>
      <c r="M531" t="s">
        <v>64</v>
      </c>
      <c r="N531" t="s">
        <v>1812</v>
      </c>
      <c r="O531" t="s">
        <v>1812</v>
      </c>
    </row>
    <row r="532" spans="1:19" hidden="1" x14ac:dyDescent="0.3">
      <c r="A532" t="s">
        <v>55</v>
      </c>
      <c r="B532" t="s">
        <v>55</v>
      </c>
      <c r="C532" t="s">
        <v>911</v>
      </c>
      <c r="D532">
        <v>22110433401</v>
      </c>
      <c r="E532" t="s">
        <v>1307</v>
      </c>
      <c r="F532" t="s">
        <v>98</v>
      </c>
      <c r="G532" t="s">
        <v>57</v>
      </c>
      <c r="H532">
        <v>4</v>
      </c>
      <c r="I532" t="s">
        <v>94</v>
      </c>
      <c r="J532" t="s">
        <v>59</v>
      </c>
      <c r="K532" t="s">
        <v>1322</v>
      </c>
      <c r="L532" t="s">
        <v>71</v>
      </c>
      <c r="M532" t="s">
        <v>64</v>
      </c>
      <c r="N532" t="s">
        <v>1812</v>
      </c>
      <c r="O532" t="s">
        <v>1812</v>
      </c>
    </row>
    <row r="533" spans="1:19" hidden="1" x14ac:dyDescent="0.3">
      <c r="A533" t="s">
        <v>55</v>
      </c>
      <c r="B533" t="s">
        <v>55</v>
      </c>
      <c r="C533" t="s">
        <v>911</v>
      </c>
      <c r="D533">
        <v>22110433401</v>
      </c>
      <c r="E533" t="s">
        <v>1307</v>
      </c>
      <c r="F533" t="s">
        <v>98</v>
      </c>
      <c r="G533" t="s">
        <v>57</v>
      </c>
      <c r="H533">
        <v>5</v>
      </c>
      <c r="I533" t="s">
        <v>74</v>
      </c>
      <c r="J533" t="s">
        <v>59</v>
      </c>
      <c r="K533" t="s">
        <v>1325</v>
      </c>
      <c r="L533" t="s">
        <v>71</v>
      </c>
      <c r="M533" t="s">
        <v>64</v>
      </c>
      <c r="N533" t="s">
        <v>1812</v>
      </c>
      <c r="O533" t="s">
        <v>64</v>
      </c>
      <c r="P533">
        <v>1</v>
      </c>
      <c r="R533">
        <v>1</v>
      </c>
    </row>
    <row r="534" spans="1:19" hidden="1" x14ac:dyDescent="0.3">
      <c r="A534" t="s">
        <v>55</v>
      </c>
      <c r="B534" t="s">
        <v>55</v>
      </c>
      <c r="C534" t="s">
        <v>1016</v>
      </c>
      <c r="D534">
        <v>22110435501</v>
      </c>
      <c r="E534" t="s">
        <v>1329</v>
      </c>
      <c r="F534" t="s">
        <v>56</v>
      </c>
      <c r="G534" t="s">
        <v>57</v>
      </c>
      <c r="H534">
        <v>1</v>
      </c>
      <c r="I534" t="s">
        <v>58</v>
      </c>
      <c r="J534" t="s">
        <v>59</v>
      </c>
      <c r="K534" t="s">
        <v>1330</v>
      </c>
      <c r="L534" t="s">
        <v>71</v>
      </c>
      <c r="M534" t="s">
        <v>64</v>
      </c>
      <c r="N534" t="s">
        <v>64</v>
      </c>
      <c r="O534" t="s">
        <v>1812</v>
      </c>
    </row>
    <row r="535" spans="1:19" hidden="1" x14ac:dyDescent="0.3">
      <c r="A535" t="s">
        <v>55</v>
      </c>
      <c r="B535" t="s">
        <v>55</v>
      </c>
      <c r="C535" t="s">
        <v>1016</v>
      </c>
      <c r="D535">
        <v>22110435501</v>
      </c>
      <c r="E535" t="s">
        <v>1329</v>
      </c>
      <c r="F535" t="s">
        <v>56</v>
      </c>
      <c r="G535" t="s">
        <v>57</v>
      </c>
      <c r="H535">
        <v>2</v>
      </c>
      <c r="I535" t="s">
        <v>58</v>
      </c>
      <c r="J535" t="s">
        <v>59</v>
      </c>
      <c r="L535" t="s">
        <v>71</v>
      </c>
      <c r="M535" t="s">
        <v>64</v>
      </c>
      <c r="N535" t="s">
        <v>1812</v>
      </c>
      <c r="O535" t="s">
        <v>1812</v>
      </c>
    </row>
    <row r="536" spans="1:19" hidden="1" x14ac:dyDescent="0.3">
      <c r="A536" t="s">
        <v>55</v>
      </c>
      <c r="B536" t="s">
        <v>55</v>
      </c>
      <c r="C536" t="s">
        <v>1016</v>
      </c>
      <c r="D536">
        <v>22110435501</v>
      </c>
      <c r="E536" t="s">
        <v>1329</v>
      </c>
      <c r="F536" t="s">
        <v>56</v>
      </c>
      <c r="G536" t="s">
        <v>57</v>
      </c>
      <c r="H536">
        <v>3</v>
      </c>
      <c r="I536" t="s">
        <v>58</v>
      </c>
      <c r="J536" t="s">
        <v>59</v>
      </c>
      <c r="K536" t="s">
        <v>1339</v>
      </c>
      <c r="L536" t="s">
        <v>71</v>
      </c>
      <c r="M536" t="s">
        <v>64</v>
      </c>
      <c r="N536" t="s">
        <v>1812</v>
      </c>
      <c r="O536" t="s">
        <v>64</v>
      </c>
    </row>
    <row r="537" spans="1:19" hidden="1" x14ac:dyDescent="0.3">
      <c r="A537" t="s">
        <v>55</v>
      </c>
      <c r="B537" t="s">
        <v>55</v>
      </c>
      <c r="C537" t="s">
        <v>1016</v>
      </c>
      <c r="D537">
        <v>22110435501</v>
      </c>
      <c r="E537" t="s">
        <v>1329</v>
      </c>
      <c r="F537" t="s">
        <v>56</v>
      </c>
      <c r="G537" t="s">
        <v>57</v>
      </c>
      <c r="H537">
        <v>4</v>
      </c>
      <c r="I537" t="s">
        <v>94</v>
      </c>
      <c r="J537" t="s">
        <v>59</v>
      </c>
      <c r="L537" t="s">
        <v>71</v>
      </c>
      <c r="M537" t="s">
        <v>64</v>
      </c>
      <c r="N537" t="s">
        <v>1812</v>
      </c>
      <c r="O537" t="s">
        <v>1812</v>
      </c>
    </row>
    <row r="538" spans="1:19" hidden="1" x14ac:dyDescent="0.3">
      <c r="A538" t="s">
        <v>55</v>
      </c>
      <c r="B538" t="s">
        <v>55</v>
      </c>
      <c r="C538" t="s">
        <v>1016</v>
      </c>
      <c r="D538">
        <v>22110435502</v>
      </c>
      <c r="E538" t="s">
        <v>1342</v>
      </c>
      <c r="F538" t="s">
        <v>98</v>
      </c>
      <c r="G538" t="s">
        <v>57</v>
      </c>
      <c r="H538">
        <v>1</v>
      </c>
      <c r="I538" t="s">
        <v>58</v>
      </c>
      <c r="J538" t="s">
        <v>59</v>
      </c>
      <c r="L538" t="s">
        <v>71</v>
      </c>
      <c r="M538" t="s">
        <v>64</v>
      </c>
      <c r="N538" t="s">
        <v>1812</v>
      </c>
      <c r="O538" t="s">
        <v>1812</v>
      </c>
    </row>
    <row r="539" spans="1:19" hidden="1" x14ac:dyDescent="0.3">
      <c r="A539" t="s">
        <v>55</v>
      </c>
      <c r="B539" t="s">
        <v>55</v>
      </c>
      <c r="C539" t="s">
        <v>1016</v>
      </c>
      <c r="D539">
        <v>22110435502</v>
      </c>
      <c r="E539" t="s">
        <v>1342</v>
      </c>
      <c r="F539" t="s">
        <v>98</v>
      </c>
      <c r="G539" t="s">
        <v>57</v>
      </c>
      <c r="H539">
        <v>2</v>
      </c>
      <c r="I539" t="s">
        <v>94</v>
      </c>
      <c r="J539" t="s">
        <v>59</v>
      </c>
      <c r="L539" t="s">
        <v>71</v>
      </c>
      <c r="M539" t="s">
        <v>64</v>
      </c>
      <c r="N539" t="s">
        <v>1812</v>
      </c>
      <c r="O539" t="s">
        <v>1812</v>
      </c>
    </row>
    <row r="540" spans="1:19" hidden="1" x14ac:dyDescent="0.3">
      <c r="A540" t="s">
        <v>55</v>
      </c>
      <c r="B540" t="s">
        <v>55</v>
      </c>
      <c r="C540" t="s">
        <v>1347</v>
      </c>
      <c r="D540">
        <v>22110436401</v>
      </c>
      <c r="E540" t="s">
        <v>1348</v>
      </c>
      <c r="F540" t="s">
        <v>56</v>
      </c>
      <c r="G540" t="s">
        <v>57</v>
      </c>
      <c r="H540">
        <v>1</v>
      </c>
      <c r="I540" t="s">
        <v>74</v>
      </c>
      <c r="J540" t="s">
        <v>59</v>
      </c>
      <c r="L540" t="s">
        <v>62</v>
      </c>
      <c r="M540" t="s">
        <v>64</v>
      </c>
      <c r="N540" t="s">
        <v>64</v>
      </c>
      <c r="O540" t="s">
        <v>64</v>
      </c>
      <c r="P540">
        <v>1</v>
      </c>
      <c r="R540">
        <v>1</v>
      </c>
    </row>
    <row r="541" spans="1:19" hidden="1" x14ac:dyDescent="0.3">
      <c r="A541" t="s">
        <v>55</v>
      </c>
      <c r="B541" t="s">
        <v>55</v>
      </c>
      <c r="C541" t="s">
        <v>1347</v>
      </c>
      <c r="D541">
        <v>22110436401</v>
      </c>
      <c r="E541" t="s">
        <v>1348</v>
      </c>
      <c r="F541" t="s">
        <v>56</v>
      </c>
      <c r="G541" t="s">
        <v>57</v>
      </c>
      <c r="H541">
        <v>2</v>
      </c>
      <c r="I541" t="s">
        <v>74</v>
      </c>
      <c r="J541" t="s">
        <v>59</v>
      </c>
      <c r="L541" t="s">
        <v>71</v>
      </c>
      <c r="M541" t="s">
        <v>64</v>
      </c>
      <c r="N541" t="s">
        <v>64</v>
      </c>
      <c r="O541" t="s">
        <v>64</v>
      </c>
    </row>
    <row r="542" spans="1:19" hidden="1" x14ac:dyDescent="0.3">
      <c r="A542" t="s">
        <v>55</v>
      </c>
      <c r="B542" t="s">
        <v>55</v>
      </c>
      <c r="C542" t="s">
        <v>1347</v>
      </c>
      <c r="D542">
        <v>22110436401</v>
      </c>
      <c r="E542" t="s">
        <v>1348</v>
      </c>
      <c r="F542" t="s">
        <v>56</v>
      </c>
      <c r="G542" t="s">
        <v>57</v>
      </c>
      <c r="H542">
        <v>3</v>
      </c>
      <c r="I542" t="s">
        <v>72</v>
      </c>
      <c r="J542" t="s">
        <v>59</v>
      </c>
      <c r="K542" t="s">
        <v>1349</v>
      </c>
      <c r="L542" t="s">
        <v>62</v>
      </c>
      <c r="M542" t="s">
        <v>64</v>
      </c>
      <c r="N542" t="s">
        <v>64</v>
      </c>
      <c r="O542" t="s">
        <v>64</v>
      </c>
    </row>
    <row r="543" spans="1:19" hidden="1" x14ac:dyDescent="0.3">
      <c r="A543" t="s">
        <v>55</v>
      </c>
      <c r="B543" t="s">
        <v>55</v>
      </c>
      <c r="C543" t="s">
        <v>1347</v>
      </c>
      <c r="D543">
        <v>22110436401</v>
      </c>
      <c r="E543" t="s">
        <v>1348</v>
      </c>
      <c r="F543" t="s">
        <v>56</v>
      </c>
      <c r="G543" t="s">
        <v>57</v>
      </c>
      <c r="H543">
        <v>4</v>
      </c>
      <c r="I543" t="s">
        <v>94</v>
      </c>
      <c r="J543" t="s">
        <v>59</v>
      </c>
      <c r="K543" t="s">
        <v>1350</v>
      </c>
      <c r="L543" t="s">
        <v>62</v>
      </c>
      <c r="M543" t="s">
        <v>64</v>
      </c>
      <c r="N543" t="s">
        <v>1812</v>
      </c>
      <c r="O543" t="s">
        <v>1812</v>
      </c>
    </row>
    <row r="544" spans="1:19" hidden="1" x14ac:dyDescent="0.3">
      <c r="A544" t="s">
        <v>55</v>
      </c>
      <c r="B544" t="s">
        <v>55</v>
      </c>
      <c r="C544" t="s">
        <v>1347</v>
      </c>
      <c r="D544">
        <v>22110436401</v>
      </c>
      <c r="E544" t="s">
        <v>1348</v>
      </c>
      <c r="F544" t="s">
        <v>56</v>
      </c>
      <c r="G544" t="s">
        <v>57</v>
      </c>
      <c r="H544">
        <v>5</v>
      </c>
      <c r="I544" t="s">
        <v>94</v>
      </c>
      <c r="J544" t="s">
        <v>59</v>
      </c>
      <c r="K544" t="s">
        <v>1352</v>
      </c>
      <c r="L544" t="s">
        <v>62</v>
      </c>
      <c r="M544" t="s">
        <v>64</v>
      </c>
      <c r="N544" t="s">
        <v>1812</v>
      </c>
      <c r="O544" t="s">
        <v>1812</v>
      </c>
    </row>
    <row r="545" spans="1:19" hidden="1" x14ac:dyDescent="0.3">
      <c r="A545" t="s">
        <v>55</v>
      </c>
      <c r="B545" t="s">
        <v>55</v>
      </c>
      <c r="C545" t="s">
        <v>1347</v>
      </c>
      <c r="D545">
        <v>22110436402</v>
      </c>
      <c r="E545" t="s">
        <v>1354</v>
      </c>
      <c r="F545" t="s">
        <v>98</v>
      </c>
      <c r="G545" t="s">
        <v>57</v>
      </c>
      <c r="H545">
        <v>1</v>
      </c>
      <c r="I545" t="s">
        <v>58</v>
      </c>
      <c r="J545" t="s">
        <v>59</v>
      </c>
      <c r="L545" t="s">
        <v>62</v>
      </c>
      <c r="M545" t="s">
        <v>64</v>
      </c>
      <c r="N545" t="s">
        <v>64</v>
      </c>
      <c r="O545" t="s">
        <v>64</v>
      </c>
      <c r="P545">
        <v>1</v>
      </c>
      <c r="R545">
        <v>1</v>
      </c>
    </row>
    <row r="546" spans="1:19" hidden="1" x14ac:dyDescent="0.3">
      <c r="A546" t="s">
        <v>55</v>
      </c>
      <c r="B546" t="s">
        <v>55</v>
      </c>
      <c r="C546" t="s">
        <v>1347</v>
      </c>
      <c r="D546">
        <v>22110436402</v>
      </c>
      <c r="E546" t="s">
        <v>1354</v>
      </c>
      <c r="F546" t="s">
        <v>98</v>
      </c>
      <c r="G546" t="s">
        <v>57</v>
      </c>
      <c r="H546">
        <v>2</v>
      </c>
      <c r="I546" t="s">
        <v>96</v>
      </c>
      <c r="J546" t="s">
        <v>59</v>
      </c>
      <c r="L546" t="s">
        <v>62</v>
      </c>
      <c r="M546" t="s">
        <v>64</v>
      </c>
      <c r="N546" t="s">
        <v>64</v>
      </c>
      <c r="O546" t="s">
        <v>64</v>
      </c>
    </row>
    <row r="547" spans="1:19" hidden="1" x14ac:dyDescent="0.3">
      <c r="A547" t="s">
        <v>55</v>
      </c>
      <c r="B547" t="s">
        <v>55</v>
      </c>
      <c r="C547" t="s">
        <v>1347</v>
      </c>
      <c r="D547">
        <v>22110436402</v>
      </c>
      <c r="E547" t="s">
        <v>1354</v>
      </c>
      <c r="F547" t="s">
        <v>98</v>
      </c>
      <c r="G547" t="s">
        <v>57</v>
      </c>
      <c r="H547">
        <v>3</v>
      </c>
      <c r="I547" t="s">
        <v>94</v>
      </c>
      <c r="J547" t="s">
        <v>59</v>
      </c>
      <c r="L547" t="s">
        <v>62</v>
      </c>
      <c r="M547" t="s">
        <v>1812</v>
      </c>
      <c r="N547" t="s">
        <v>1812</v>
      </c>
      <c r="O547" t="s">
        <v>1812</v>
      </c>
    </row>
    <row r="548" spans="1:19" hidden="1" x14ac:dyDescent="0.3">
      <c r="A548" t="s">
        <v>55</v>
      </c>
      <c r="B548" t="s">
        <v>55</v>
      </c>
      <c r="C548" t="s">
        <v>1347</v>
      </c>
      <c r="D548">
        <v>22110436402</v>
      </c>
      <c r="E548" t="s">
        <v>1354</v>
      </c>
      <c r="F548" t="s">
        <v>98</v>
      </c>
      <c r="G548" t="s">
        <v>57</v>
      </c>
      <c r="H548">
        <v>4</v>
      </c>
      <c r="I548" t="s">
        <v>58</v>
      </c>
      <c r="J548" t="s">
        <v>59</v>
      </c>
      <c r="L548" t="s">
        <v>62</v>
      </c>
      <c r="M548" t="s">
        <v>64</v>
      </c>
      <c r="N548" t="s">
        <v>64</v>
      </c>
      <c r="O548" t="s">
        <v>64</v>
      </c>
      <c r="P548">
        <v>1</v>
      </c>
    </row>
    <row r="549" spans="1:19" hidden="1" x14ac:dyDescent="0.3">
      <c r="A549" t="s">
        <v>55</v>
      </c>
      <c r="B549" t="s">
        <v>55</v>
      </c>
      <c r="C549" t="s">
        <v>1347</v>
      </c>
      <c r="D549">
        <v>22110436402</v>
      </c>
      <c r="E549" t="s">
        <v>1354</v>
      </c>
      <c r="F549" t="s">
        <v>98</v>
      </c>
      <c r="G549" t="s">
        <v>57</v>
      </c>
      <c r="H549">
        <v>5</v>
      </c>
      <c r="I549" t="s">
        <v>94</v>
      </c>
      <c r="J549" t="s">
        <v>1774</v>
      </c>
      <c r="K549" t="s">
        <v>1619</v>
      </c>
      <c r="M549" t="s">
        <v>64</v>
      </c>
      <c r="N549" t="s">
        <v>1812</v>
      </c>
      <c r="O549" t="s">
        <v>1812</v>
      </c>
    </row>
    <row r="550" spans="1:19" hidden="1" x14ac:dyDescent="0.3">
      <c r="A550" t="s">
        <v>55</v>
      </c>
      <c r="B550" t="s">
        <v>55</v>
      </c>
      <c r="C550" t="s">
        <v>1421</v>
      </c>
      <c r="D550">
        <v>22110436404</v>
      </c>
      <c r="E550" t="s">
        <v>1620</v>
      </c>
      <c r="F550" t="s">
        <v>56</v>
      </c>
      <c r="G550" t="s">
        <v>57</v>
      </c>
      <c r="H550">
        <v>1</v>
      </c>
      <c r="I550" t="s">
        <v>58</v>
      </c>
      <c r="J550" t="s">
        <v>59</v>
      </c>
      <c r="K550" t="s">
        <v>1782</v>
      </c>
      <c r="L550" t="s">
        <v>71</v>
      </c>
      <c r="M550" t="s">
        <v>64</v>
      </c>
      <c r="N550" t="s">
        <v>64</v>
      </c>
      <c r="O550" t="s">
        <v>1812</v>
      </c>
      <c r="P550">
        <v>1</v>
      </c>
      <c r="Q550">
        <v>0</v>
      </c>
      <c r="R550">
        <v>1</v>
      </c>
    </row>
    <row r="551" spans="1:19" hidden="1" x14ac:dyDescent="0.3">
      <c r="A551" t="s">
        <v>55</v>
      </c>
      <c r="B551" t="s">
        <v>55</v>
      </c>
      <c r="C551" t="s">
        <v>1421</v>
      </c>
      <c r="D551">
        <v>22110436404</v>
      </c>
      <c r="E551" t="s">
        <v>1620</v>
      </c>
      <c r="F551" t="s">
        <v>56</v>
      </c>
      <c r="G551" t="s">
        <v>57</v>
      </c>
      <c r="H551">
        <v>2</v>
      </c>
      <c r="I551" t="s">
        <v>94</v>
      </c>
      <c r="J551" t="s">
        <v>59</v>
      </c>
      <c r="L551" t="s">
        <v>71</v>
      </c>
      <c r="M551" t="s">
        <v>64</v>
      </c>
      <c r="N551" t="s">
        <v>1812</v>
      </c>
      <c r="O551" t="s">
        <v>1812</v>
      </c>
      <c r="R551">
        <v>1</v>
      </c>
    </row>
    <row r="552" spans="1:19" hidden="1" x14ac:dyDescent="0.3">
      <c r="A552" t="s">
        <v>55</v>
      </c>
      <c r="B552" t="s">
        <v>55</v>
      </c>
      <c r="C552" t="s">
        <v>1421</v>
      </c>
      <c r="D552">
        <v>22110436404</v>
      </c>
      <c r="E552" t="s">
        <v>1620</v>
      </c>
      <c r="F552" t="s">
        <v>56</v>
      </c>
      <c r="G552" t="s">
        <v>57</v>
      </c>
      <c r="H552">
        <v>3</v>
      </c>
      <c r="I552" t="s">
        <v>94</v>
      </c>
      <c r="J552" t="s">
        <v>59</v>
      </c>
      <c r="K552" t="s">
        <v>1814</v>
      </c>
      <c r="L552" t="s">
        <v>62</v>
      </c>
      <c r="M552" t="s">
        <v>64</v>
      </c>
      <c r="N552" t="s">
        <v>1812</v>
      </c>
      <c r="O552" t="s">
        <v>1812</v>
      </c>
      <c r="P552">
        <v>1</v>
      </c>
      <c r="R552">
        <v>1</v>
      </c>
      <c r="S552">
        <v>0</v>
      </c>
    </row>
    <row r="553" spans="1:19" hidden="1" x14ac:dyDescent="0.3">
      <c r="A553" t="s">
        <v>55</v>
      </c>
      <c r="B553" t="s">
        <v>55</v>
      </c>
      <c r="C553" t="s">
        <v>1421</v>
      </c>
      <c r="D553">
        <v>22110436404</v>
      </c>
      <c r="E553" t="s">
        <v>1620</v>
      </c>
      <c r="F553" t="s">
        <v>56</v>
      </c>
      <c r="G553" t="s">
        <v>57</v>
      </c>
      <c r="H553">
        <v>4</v>
      </c>
      <c r="I553" t="s">
        <v>74</v>
      </c>
      <c r="J553" t="s">
        <v>59</v>
      </c>
      <c r="L553" t="s">
        <v>71</v>
      </c>
      <c r="M553" t="s">
        <v>64</v>
      </c>
      <c r="N553" t="s">
        <v>64</v>
      </c>
      <c r="O553" t="s">
        <v>64</v>
      </c>
    </row>
    <row r="554" spans="1:19" hidden="1" x14ac:dyDescent="0.3">
      <c r="A554" t="s">
        <v>55</v>
      </c>
      <c r="B554" t="s">
        <v>55</v>
      </c>
      <c r="C554" t="s">
        <v>1421</v>
      </c>
      <c r="D554">
        <v>22110436404</v>
      </c>
      <c r="E554" t="s">
        <v>1620</v>
      </c>
      <c r="F554" t="s">
        <v>56</v>
      </c>
      <c r="G554" t="s">
        <v>57</v>
      </c>
      <c r="H554">
        <v>5</v>
      </c>
      <c r="I554" t="s">
        <v>74</v>
      </c>
      <c r="J554" t="s">
        <v>59</v>
      </c>
      <c r="L554" t="s">
        <v>71</v>
      </c>
      <c r="M554" t="s">
        <v>64</v>
      </c>
      <c r="N554" t="s">
        <v>64</v>
      </c>
      <c r="O554" t="s">
        <v>64</v>
      </c>
      <c r="P554">
        <v>1</v>
      </c>
      <c r="R554">
        <v>1</v>
      </c>
    </row>
    <row r="555" spans="1:19" hidden="1" x14ac:dyDescent="0.3">
      <c r="A555" t="s">
        <v>55</v>
      </c>
      <c r="B555" t="s">
        <v>55</v>
      </c>
      <c r="C555" t="s">
        <v>1421</v>
      </c>
      <c r="D555">
        <v>22110436404</v>
      </c>
      <c r="E555" t="s">
        <v>1620</v>
      </c>
      <c r="F555" t="s">
        <v>56</v>
      </c>
      <c r="G555" t="s">
        <v>57</v>
      </c>
      <c r="H555">
        <v>6</v>
      </c>
      <c r="J555" t="s">
        <v>93</v>
      </c>
      <c r="M555" t="s">
        <v>64</v>
      </c>
      <c r="N555" t="s">
        <v>1812</v>
      </c>
      <c r="O555" t="s">
        <v>1812</v>
      </c>
    </row>
    <row r="556" spans="1:19" hidden="1" x14ac:dyDescent="0.3">
      <c r="A556" t="s">
        <v>55</v>
      </c>
      <c r="B556" t="s">
        <v>55</v>
      </c>
      <c r="C556" t="s">
        <v>973</v>
      </c>
      <c r="D556">
        <v>22110437102</v>
      </c>
      <c r="E556" t="s">
        <v>1361</v>
      </c>
      <c r="F556" t="s">
        <v>98</v>
      </c>
      <c r="G556" t="s">
        <v>57</v>
      </c>
      <c r="H556">
        <v>1</v>
      </c>
      <c r="I556" t="s">
        <v>58</v>
      </c>
      <c r="J556" t="s">
        <v>59</v>
      </c>
      <c r="K556" t="s">
        <v>1362</v>
      </c>
      <c r="L556" t="s">
        <v>62</v>
      </c>
      <c r="M556" t="s">
        <v>64</v>
      </c>
      <c r="N556" t="s">
        <v>64</v>
      </c>
      <c r="O556" t="s">
        <v>1812</v>
      </c>
      <c r="P556">
        <v>1</v>
      </c>
      <c r="Q556">
        <v>1</v>
      </c>
    </row>
    <row r="557" spans="1:19" hidden="1" x14ac:dyDescent="0.3">
      <c r="A557" t="s">
        <v>55</v>
      </c>
      <c r="B557" t="s">
        <v>55</v>
      </c>
      <c r="C557" t="s">
        <v>973</v>
      </c>
      <c r="D557">
        <v>22110437102</v>
      </c>
      <c r="E557" t="s">
        <v>1361</v>
      </c>
      <c r="F557" t="s">
        <v>98</v>
      </c>
      <c r="G557" t="s">
        <v>57</v>
      </c>
      <c r="H557">
        <v>2</v>
      </c>
      <c r="I557" t="s">
        <v>94</v>
      </c>
      <c r="J557" t="s">
        <v>59</v>
      </c>
      <c r="K557" t="s">
        <v>1621</v>
      </c>
      <c r="L557" t="s">
        <v>71</v>
      </c>
      <c r="M557" t="s">
        <v>64</v>
      </c>
      <c r="N557" t="s">
        <v>64</v>
      </c>
      <c r="O557" t="s">
        <v>1812</v>
      </c>
    </row>
    <row r="558" spans="1:19" hidden="1" x14ac:dyDescent="0.3">
      <c r="A558" t="s">
        <v>55</v>
      </c>
      <c r="B558" t="s">
        <v>55</v>
      </c>
      <c r="C558" t="s">
        <v>973</v>
      </c>
      <c r="D558">
        <v>22110437102</v>
      </c>
      <c r="E558" t="s">
        <v>1361</v>
      </c>
      <c r="F558" t="s">
        <v>98</v>
      </c>
      <c r="G558" t="s">
        <v>57</v>
      </c>
      <c r="H558">
        <v>3</v>
      </c>
      <c r="I558" t="s">
        <v>58</v>
      </c>
      <c r="J558" t="s">
        <v>59</v>
      </c>
      <c r="K558" t="s">
        <v>1366</v>
      </c>
      <c r="M558" t="s">
        <v>64</v>
      </c>
      <c r="N558" t="s">
        <v>1812</v>
      </c>
      <c r="O558" t="s">
        <v>1812</v>
      </c>
    </row>
    <row r="559" spans="1:19" hidden="1" x14ac:dyDescent="0.3">
      <c r="A559" t="s">
        <v>55</v>
      </c>
      <c r="B559" t="s">
        <v>55</v>
      </c>
      <c r="C559" t="s">
        <v>934</v>
      </c>
      <c r="D559">
        <v>22110437302</v>
      </c>
      <c r="E559" t="s">
        <v>1367</v>
      </c>
      <c r="F559" t="s">
        <v>106</v>
      </c>
      <c r="G559" t="s">
        <v>57</v>
      </c>
      <c r="H559">
        <v>1</v>
      </c>
      <c r="I559" t="s">
        <v>58</v>
      </c>
      <c r="J559" t="s">
        <v>59</v>
      </c>
      <c r="K559" t="s">
        <v>1368</v>
      </c>
      <c r="L559" t="s">
        <v>62</v>
      </c>
      <c r="M559" t="s">
        <v>64</v>
      </c>
      <c r="N559" t="s">
        <v>1812</v>
      </c>
      <c r="O559" t="s">
        <v>1812</v>
      </c>
      <c r="P559">
        <v>1</v>
      </c>
      <c r="R559">
        <v>1</v>
      </c>
    </row>
    <row r="560" spans="1:19" hidden="1" x14ac:dyDescent="0.3">
      <c r="A560" t="s">
        <v>55</v>
      </c>
      <c r="B560" t="s">
        <v>55</v>
      </c>
      <c r="C560" t="s">
        <v>934</v>
      </c>
      <c r="D560">
        <v>22110437302</v>
      </c>
      <c r="E560" t="s">
        <v>1367</v>
      </c>
      <c r="F560" t="s">
        <v>106</v>
      </c>
      <c r="G560" t="s">
        <v>57</v>
      </c>
      <c r="H560">
        <v>2</v>
      </c>
      <c r="I560" t="s">
        <v>58</v>
      </c>
      <c r="J560" t="s">
        <v>59</v>
      </c>
      <c r="L560" t="s">
        <v>62</v>
      </c>
      <c r="M560" t="s">
        <v>64</v>
      </c>
      <c r="N560" t="s">
        <v>1812</v>
      </c>
      <c r="O560" t="s">
        <v>1812</v>
      </c>
      <c r="P560">
        <v>1</v>
      </c>
      <c r="Q560">
        <v>1</v>
      </c>
      <c r="R560">
        <v>1</v>
      </c>
    </row>
    <row r="561" spans="1:18" hidden="1" x14ac:dyDescent="0.3">
      <c r="A561" t="s">
        <v>55</v>
      </c>
      <c r="B561" t="s">
        <v>55</v>
      </c>
      <c r="C561" t="s">
        <v>934</v>
      </c>
      <c r="D561">
        <v>22110437302</v>
      </c>
      <c r="E561" t="s">
        <v>1367</v>
      </c>
      <c r="F561" t="s">
        <v>106</v>
      </c>
      <c r="G561" t="s">
        <v>57</v>
      </c>
      <c r="H561">
        <v>3</v>
      </c>
      <c r="I561" t="s">
        <v>72</v>
      </c>
      <c r="J561" t="s">
        <v>59</v>
      </c>
      <c r="L561" t="s">
        <v>62</v>
      </c>
      <c r="M561" t="s">
        <v>64</v>
      </c>
      <c r="N561" t="s">
        <v>64</v>
      </c>
      <c r="O561" t="s">
        <v>64</v>
      </c>
      <c r="Q561">
        <v>0</v>
      </c>
      <c r="R561">
        <v>1</v>
      </c>
    </row>
    <row r="562" spans="1:18" hidden="1" x14ac:dyDescent="0.3">
      <c r="A562" t="s">
        <v>55</v>
      </c>
      <c r="B562" t="s">
        <v>55</v>
      </c>
      <c r="C562" t="s">
        <v>934</v>
      </c>
      <c r="D562">
        <v>22110437302</v>
      </c>
      <c r="E562" t="s">
        <v>1367</v>
      </c>
      <c r="F562" t="s">
        <v>106</v>
      </c>
      <c r="G562" t="s">
        <v>57</v>
      </c>
      <c r="H562">
        <v>4</v>
      </c>
      <c r="I562" t="s">
        <v>74</v>
      </c>
      <c r="J562" t="s">
        <v>59</v>
      </c>
      <c r="K562" t="s">
        <v>1379</v>
      </c>
      <c r="L562" t="s">
        <v>62</v>
      </c>
      <c r="M562" t="s">
        <v>64</v>
      </c>
      <c r="N562" t="s">
        <v>64</v>
      </c>
      <c r="O562" t="s">
        <v>64</v>
      </c>
      <c r="R562">
        <v>1</v>
      </c>
    </row>
    <row r="563" spans="1:18" hidden="1" x14ac:dyDescent="0.3">
      <c r="A563" t="s">
        <v>55</v>
      </c>
      <c r="B563" t="s">
        <v>55</v>
      </c>
      <c r="C563" t="s">
        <v>625</v>
      </c>
      <c r="D563">
        <v>22110439402</v>
      </c>
      <c r="E563" t="s">
        <v>1383</v>
      </c>
      <c r="F563" t="s">
        <v>56</v>
      </c>
      <c r="G563" t="s">
        <v>57</v>
      </c>
      <c r="H563">
        <v>1</v>
      </c>
      <c r="I563" t="s">
        <v>58</v>
      </c>
      <c r="J563" t="s">
        <v>59</v>
      </c>
      <c r="K563" t="s">
        <v>1384</v>
      </c>
      <c r="L563" t="s">
        <v>71</v>
      </c>
      <c r="M563" t="s">
        <v>64</v>
      </c>
      <c r="N563" t="s">
        <v>64</v>
      </c>
      <c r="O563" t="s">
        <v>64</v>
      </c>
      <c r="P563">
        <v>1</v>
      </c>
    </row>
    <row r="564" spans="1:18" hidden="1" x14ac:dyDescent="0.3">
      <c r="A564" t="s">
        <v>55</v>
      </c>
      <c r="B564" t="s">
        <v>55</v>
      </c>
      <c r="C564" t="s">
        <v>625</v>
      </c>
      <c r="D564">
        <v>22110439402</v>
      </c>
      <c r="E564" t="s">
        <v>1383</v>
      </c>
      <c r="F564" t="s">
        <v>56</v>
      </c>
      <c r="G564" t="s">
        <v>57</v>
      </c>
      <c r="H564">
        <v>2</v>
      </c>
      <c r="J564" t="s">
        <v>93</v>
      </c>
      <c r="K564" t="s">
        <v>1622</v>
      </c>
      <c r="M564" t="s">
        <v>64</v>
      </c>
      <c r="N564" t="s">
        <v>1812</v>
      </c>
      <c r="O564" t="s">
        <v>1812</v>
      </c>
    </row>
    <row r="565" spans="1:18" hidden="1" x14ac:dyDescent="0.3">
      <c r="A565" t="s">
        <v>55</v>
      </c>
      <c r="B565" t="s">
        <v>55</v>
      </c>
      <c r="C565" t="s">
        <v>148</v>
      </c>
      <c r="D565">
        <v>22110439602</v>
      </c>
      <c r="E565" t="s">
        <v>1387</v>
      </c>
      <c r="F565" t="s">
        <v>106</v>
      </c>
      <c r="G565" t="s">
        <v>57</v>
      </c>
      <c r="H565">
        <v>1</v>
      </c>
      <c r="I565" t="s">
        <v>58</v>
      </c>
      <c r="J565" t="s">
        <v>59</v>
      </c>
      <c r="L565" t="s">
        <v>62</v>
      </c>
      <c r="M565" t="s">
        <v>64</v>
      </c>
      <c r="N565" t="s">
        <v>1812</v>
      </c>
      <c r="O565" t="s">
        <v>1812</v>
      </c>
    </row>
    <row r="566" spans="1:18" hidden="1" x14ac:dyDescent="0.3">
      <c r="A566" t="s">
        <v>55</v>
      </c>
      <c r="B566" t="s">
        <v>55</v>
      </c>
      <c r="C566" t="s">
        <v>148</v>
      </c>
      <c r="D566">
        <v>22110439602</v>
      </c>
      <c r="E566" t="s">
        <v>1387</v>
      </c>
      <c r="F566" t="s">
        <v>106</v>
      </c>
      <c r="G566" t="s">
        <v>57</v>
      </c>
      <c r="H566">
        <v>2</v>
      </c>
      <c r="I566" t="s">
        <v>94</v>
      </c>
      <c r="J566" t="s">
        <v>59</v>
      </c>
      <c r="K566" t="s">
        <v>1623</v>
      </c>
      <c r="L566" t="s">
        <v>62</v>
      </c>
      <c r="M566" t="s">
        <v>64</v>
      </c>
      <c r="N566" t="s">
        <v>1812</v>
      </c>
      <c r="O566" t="s">
        <v>1812</v>
      </c>
      <c r="P566">
        <v>0</v>
      </c>
      <c r="Q566">
        <v>0</v>
      </c>
    </row>
    <row r="567" spans="1:18" hidden="1" x14ac:dyDescent="0.3">
      <c r="A567" t="s">
        <v>55</v>
      </c>
      <c r="B567" t="s">
        <v>55</v>
      </c>
      <c r="C567" t="s">
        <v>148</v>
      </c>
      <c r="D567">
        <v>22110439602</v>
      </c>
      <c r="E567" t="s">
        <v>1387</v>
      </c>
      <c r="F567" t="s">
        <v>106</v>
      </c>
      <c r="G567" t="s">
        <v>57</v>
      </c>
      <c r="H567">
        <v>3</v>
      </c>
      <c r="I567" t="s">
        <v>58</v>
      </c>
      <c r="J567" t="s">
        <v>59</v>
      </c>
      <c r="L567" t="s">
        <v>62</v>
      </c>
      <c r="M567" t="s">
        <v>64</v>
      </c>
      <c r="N567" t="s">
        <v>64</v>
      </c>
      <c r="O567" t="s">
        <v>64</v>
      </c>
      <c r="P567">
        <v>1</v>
      </c>
      <c r="Q567">
        <v>1</v>
      </c>
      <c r="R567">
        <v>1</v>
      </c>
    </row>
    <row r="568" spans="1:18" hidden="1" x14ac:dyDescent="0.3">
      <c r="A568" t="s">
        <v>55</v>
      </c>
      <c r="B568" t="s">
        <v>55</v>
      </c>
      <c r="C568" t="s">
        <v>148</v>
      </c>
      <c r="D568">
        <v>22110439602</v>
      </c>
      <c r="E568" t="s">
        <v>1387</v>
      </c>
      <c r="F568" t="s">
        <v>106</v>
      </c>
      <c r="G568" t="s">
        <v>57</v>
      </c>
      <c r="H568">
        <v>4</v>
      </c>
      <c r="I568" t="s">
        <v>94</v>
      </c>
      <c r="J568" t="s">
        <v>59</v>
      </c>
      <c r="L568" t="s">
        <v>62</v>
      </c>
    </row>
    <row r="569" spans="1:18" hidden="1" x14ac:dyDescent="0.3">
      <c r="A569" t="s">
        <v>55</v>
      </c>
      <c r="B569" t="s">
        <v>55</v>
      </c>
      <c r="C569" t="s">
        <v>746</v>
      </c>
      <c r="D569">
        <v>22110439801</v>
      </c>
      <c r="E569" t="s">
        <v>1401</v>
      </c>
      <c r="F569" t="s">
        <v>56</v>
      </c>
      <c r="G569" t="s">
        <v>57</v>
      </c>
      <c r="H569">
        <v>1</v>
      </c>
      <c r="I569" t="s">
        <v>58</v>
      </c>
      <c r="J569" t="s">
        <v>59</v>
      </c>
      <c r="K569" t="s">
        <v>1402</v>
      </c>
      <c r="L569" t="s">
        <v>83</v>
      </c>
      <c r="M569" t="s">
        <v>64</v>
      </c>
      <c r="N569" t="s">
        <v>1812</v>
      </c>
      <c r="O569" t="s">
        <v>1812</v>
      </c>
    </row>
    <row r="570" spans="1:18" hidden="1" x14ac:dyDescent="0.3">
      <c r="A570" t="s">
        <v>55</v>
      </c>
      <c r="B570" t="s">
        <v>55</v>
      </c>
      <c r="C570" t="s">
        <v>746</v>
      </c>
      <c r="D570">
        <v>22110439801</v>
      </c>
      <c r="E570" t="s">
        <v>1401</v>
      </c>
      <c r="F570" t="s">
        <v>56</v>
      </c>
      <c r="G570" t="s">
        <v>57</v>
      </c>
      <c r="H570">
        <v>2</v>
      </c>
      <c r="I570" t="s">
        <v>94</v>
      </c>
      <c r="J570" t="s">
        <v>59</v>
      </c>
      <c r="L570" t="s">
        <v>62</v>
      </c>
      <c r="M570" t="s">
        <v>64</v>
      </c>
      <c r="N570" t="s">
        <v>1812</v>
      </c>
      <c r="O570" t="s">
        <v>1812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0899D-0442-4D07-AABD-F29273ACF9A8}">
  <dimension ref="A1:BC1880"/>
  <sheetViews>
    <sheetView topLeftCell="N1856" workbookViewId="0">
      <selection activeCell="H1" sqref="H1"/>
    </sheetView>
  </sheetViews>
  <sheetFormatPr defaultRowHeight="14.4" x14ac:dyDescent="0.3"/>
  <cols>
    <col min="1" max="1" width="11.6640625" bestFit="1" customWidth="1"/>
    <col min="2" max="2" width="15" customWidth="1"/>
    <col min="3" max="3" width="36.21875" bestFit="1" customWidth="1"/>
    <col min="4" max="4" width="13.21875" bestFit="1" customWidth="1"/>
    <col min="5" max="5" width="102.6640625" bestFit="1" customWidth="1"/>
    <col min="6" max="6" width="21.33203125" bestFit="1" customWidth="1"/>
    <col min="7" max="7" width="23.5546875" bestFit="1" customWidth="1"/>
    <col min="8" max="8" width="18.109375" customWidth="1"/>
    <col min="9" max="9" width="18.88671875" customWidth="1"/>
    <col min="10" max="10" width="24" bestFit="1" customWidth="1"/>
    <col min="11" max="11" width="255.77734375" bestFit="1" customWidth="1"/>
    <col min="12" max="12" width="15.6640625" bestFit="1" customWidth="1"/>
    <col min="13" max="13" width="255.77734375" bestFit="1" customWidth="1"/>
    <col min="14" max="14" width="10.77734375" bestFit="1" customWidth="1"/>
    <col min="15" max="15" width="21.88671875" bestFit="1" customWidth="1"/>
    <col min="16" max="16" width="17.44140625" bestFit="1" customWidth="1"/>
    <col min="17" max="17" width="14.88671875" bestFit="1" customWidth="1"/>
    <col min="18" max="18" width="12.88671875" bestFit="1" customWidth="1"/>
    <col min="19" max="19" width="12.33203125" bestFit="1" customWidth="1"/>
    <col min="20" max="20" width="17.33203125" bestFit="1" customWidth="1"/>
    <col min="21" max="21" width="255.77734375" bestFit="1" customWidth="1"/>
    <col min="22" max="22" width="20.44140625" bestFit="1" customWidth="1"/>
    <col min="23" max="23" width="21.109375" bestFit="1" customWidth="1"/>
    <col min="24" max="24" width="15.109375" bestFit="1" customWidth="1"/>
    <col min="25" max="25" width="23.77734375" customWidth="1"/>
    <col min="26" max="26" width="27.21875" customWidth="1"/>
    <col min="27" max="27" width="28.6640625" customWidth="1"/>
    <col min="28" max="28" width="23.77734375" customWidth="1"/>
    <col min="29" max="29" width="21.5546875" bestFit="1" customWidth="1"/>
    <col min="30" max="30" width="21.6640625" customWidth="1"/>
    <col min="31" max="31" width="31" customWidth="1"/>
    <col min="32" max="32" width="35.5546875" customWidth="1"/>
    <col min="33" max="33" width="31.44140625" bestFit="1" customWidth="1"/>
    <col min="34" max="34" width="27.21875" customWidth="1"/>
    <col min="35" max="35" width="21.6640625" customWidth="1"/>
    <col min="36" max="36" width="20.6640625" customWidth="1"/>
    <col min="37" max="37" width="23.44140625" customWidth="1"/>
    <col min="38" max="38" width="27.44140625" customWidth="1"/>
    <col min="39" max="39" width="27.33203125" customWidth="1"/>
    <col min="40" max="40" width="29.6640625" customWidth="1"/>
    <col min="41" max="41" width="29.88671875" customWidth="1"/>
    <col min="42" max="42" width="30.6640625" customWidth="1"/>
    <col min="43" max="43" width="29.77734375" customWidth="1"/>
    <col min="44" max="44" width="31.109375" customWidth="1"/>
    <col min="45" max="45" width="31" customWidth="1"/>
    <col min="46" max="46" width="28.44140625" customWidth="1"/>
    <col min="47" max="47" width="28.33203125" customWidth="1"/>
    <col min="48" max="48" width="21" bestFit="1" customWidth="1"/>
    <col min="49" max="49" width="19.109375" bestFit="1" customWidth="1"/>
    <col min="50" max="50" width="18.33203125" bestFit="1" customWidth="1"/>
    <col min="51" max="51" width="16.77734375" bestFit="1" customWidth="1"/>
    <col min="52" max="52" width="26.21875" bestFit="1" customWidth="1"/>
    <col min="53" max="53" width="30.77734375" bestFit="1" customWidth="1"/>
    <col min="54" max="54" width="24" bestFit="1" customWidth="1"/>
    <col min="55" max="55" width="31.88671875" bestFit="1" customWidth="1"/>
  </cols>
  <sheetData>
    <row r="1" spans="1:55"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3">
      <c r="A2" t="s">
        <v>55</v>
      </c>
      <c r="B2" t="s">
        <v>55</v>
      </c>
      <c r="C2" t="s">
        <v>152</v>
      </c>
      <c r="D2">
        <v>22110402201</v>
      </c>
      <c r="E2" t="s">
        <v>153</v>
      </c>
      <c r="F2" t="s">
        <v>56</v>
      </c>
      <c r="G2" t="s">
        <v>57</v>
      </c>
      <c r="H2">
        <v>1</v>
      </c>
      <c r="I2" t="s">
        <v>74</v>
      </c>
      <c r="J2" t="s">
        <v>59</v>
      </c>
      <c r="L2">
        <v>1</v>
      </c>
      <c r="M2" t="s">
        <v>154</v>
      </c>
      <c r="N2">
        <v>1</v>
      </c>
      <c r="O2" t="s">
        <v>66</v>
      </c>
      <c r="P2">
        <v>4</v>
      </c>
      <c r="Q2" t="s">
        <v>76</v>
      </c>
      <c r="R2">
        <v>2</v>
      </c>
      <c r="S2">
        <v>2</v>
      </c>
      <c r="T2" t="s">
        <v>61</v>
      </c>
      <c r="V2">
        <v>2</v>
      </c>
      <c r="W2">
        <v>2</v>
      </c>
      <c r="X2">
        <v>1</v>
      </c>
      <c r="Y2" t="s">
        <v>71</v>
      </c>
      <c r="Z2" t="s">
        <v>62</v>
      </c>
      <c r="AA2" t="s">
        <v>62</v>
      </c>
      <c r="AB2" t="s">
        <v>90</v>
      </c>
      <c r="AC2" t="s">
        <v>77</v>
      </c>
      <c r="AD2">
        <v>2</v>
      </c>
      <c r="AE2">
        <v>1</v>
      </c>
      <c r="AF2">
        <v>0</v>
      </c>
      <c r="AG2">
        <v>0</v>
      </c>
      <c r="AH2">
        <v>0</v>
      </c>
      <c r="AI2">
        <v>0</v>
      </c>
      <c r="AJ2">
        <v>0</v>
      </c>
      <c r="AK2">
        <v>0</v>
      </c>
      <c r="AL2">
        <v>0</v>
      </c>
      <c r="AM2">
        <v>0</v>
      </c>
      <c r="AN2">
        <v>0</v>
      </c>
      <c r="AO2">
        <v>0</v>
      </c>
      <c r="AP2">
        <v>0</v>
      </c>
      <c r="AQ2">
        <v>0</v>
      </c>
      <c r="AR2">
        <v>0</v>
      </c>
      <c r="AS2">
        <v>0</v>
      </c>
      <c r="AT2">
        <v>0</v>
      </c>
      <c r="AU2">
        <v>0</v>
      </c>
      <c r="AV2">
        <v>0</v>
      </c>
      <c r="AW2">
        <v>2</v>
      </c>
      <c r="AX2">
        <v>2</v>
      </c>
      <c r="AY2">
        <v>0</v>
      </c>
      <c r="AZ2">
        <v>0</v>
      </c>
      <c r="BA2" t="s">
        <v>63</v>
      </c>
      <c r="BB2" t="s">
        <v>63</v>
      </c>
      <c r="BC2" t="s">
        <v>64</v>
      </c>
    </row>
    <row r="3" spans="1:55" x14ac:dyDescent="0.3">
      <c r="A3" t="s">
        <v>55</v>
      </c>
      <c r="B3" t="s">
        <v>55</v>
      </c>
      <c r="C3" t="s">
        <v>152</v>
      </c>
      <c r="D3">
        <v>22110402202</v>
      </c>
      <c r="E3" t="s">
        <v>155</v>
      </c>
      <c r="F3" t="s">
        <v>98</v>
      </c>
      <c r="G3" t="s">
        <v>57</v>
      </c>
      <c r="H3">
        <v>1</v>
      </c>
      <c r="I3" t="s">
        <v>58</v>
      </c>
      <c r="J3" t="s">
        <v>59</v>
      </c>
      <c r="L3">
        <v>1</v>
      </c>
      <c r="M3" t="s">
        <v>156</v>
      </c>
      <c r="N3">
        <v>1</v>
      </c>
      <c r="O3" t="s">
        <v>65</v>
      </c>
      <c r="P3" t="s">
        <v>144</v>
      </c>
      <c r="Q3" t="s">
        <v>151</v>
      </c>
      <c r="R3">
        <v>1</v>
      </c>
      <c r="S3">
        <v>2</v>
      </c>
      <c r="T3" t="s">
        <v>61</v>
      </c>
      <c r="V3">
        <v>2</v>
      </c>
      <c r="W3">
        <v>2</v>
      </c>
      <c r="X3">
        <v>1</v>
      </c>
      <c r="Y3" t="s">
        <v>83</v>
      </c>
      <c r="Z3" t="s">
        <v>83</v>
      </c>
      <c r="AA3" t="s">
        <v>83</v>
      </c>
      <c r="AB3" t="s">
        <v>83</v>
      </c>
      <c r="AD3">
        <v>0</v>
      </c>
      <c r="AE3">
        <v>0</v>
      </c>
      <c r="AF3">
        <v>0</v>
      </c>
      <c r="AG3">
        <v>0</v>
      </c>
      <c r="AH3">
        <v>0</v>
      </c>
      <c r="AI3">
        <v>5</v>
      </c>
      <c r="AJ3">
        <v>1</v>
      </c>
      <c r="AK3">
        <v>0</v>
      </c>
      <c r="AL3">
        <v>1</v>
      </c>
      <c r="AM3">
        <v>1</v>
      </c>
      <c r="AN3">
        <v>3</v>
      </c>
      <c r="AO3">
        <v>0</v>
      </c>
      <c r="AP3">
        <v>0</v>
      </c>
      <c r="AQ3">
        <v>0</v>
      </c>
      <c r="AR3">
        <v>0</v>
      </c>
      <c r="AS3">
        <v>0</v>
      </c>
      <c r="AT3">
        <v>0</v>
      </c>
      <c r="AU3">
        <v>0</v>
      </c>
      <c r="AV3">
        <v>0</v>
      </c>
      <c r="AW3">
        <v>4</v>
      </c>
      <c r="AX3">
        <v>2</v>
      </c>
      <c r="AY3">
        <v>0</v>
      </c>
      <c r="AZ3">
        <v>0</v>
      </c>
      <c r="BA3" t="s">
        <v>63</v>
      </c>
      <c r="BB3" t="s">
        <v>63</v>
      </c>
      <c r="BC3" t="s">
        <v>64</v>
      </c>
    </row>
    <row r="4" spans="1:55" x14ac:dyDescent="0.3">
      <c r="A4" t="s">
        <v>55</v>
      </c>
      <c r="B4" t="s">
        <v>55</v>
      </c>
      <c r="C4" t="s">
        <v>264</v>
      </c>
      <c r="D4">
        <v>22110404301</v>
      </c>
      <c r="E4" t="s">
        <v>265</v>
      </c>
      <c r="F4" t="s">
        <v>56</v>
      </c>
      <c r="G4" t="s">
        <v>57</v>
      </c>
      <c r="H4">
        <v>1</v>
      </c>
      <c r="I4" t="s">
        <v>58</v>
      </c>
      <c r="J4" t="s">
        <v>59</v>
      </c>
      <c r="K4" t="s">
        <v>266</v>
      </c>
      <c r="L4">
        <v>1</v>
      </c>
      <c r="M4" t="s">
        <v>267</v>
      </c>
      <c r="N4">
        <v>1</v>
      </c>
      <c r="O4" t="s">
        <v>66</v>
      </c>
      <c r="P4">
        <v>4</v>
      </c>
      <c r="Q4" t="s">
        <v>76</v>
      </c>
      <c r="R4">
        <v>37</v>
      </c>
      <c r="S4">
        <v>17</v>
      </c>
      <c r="T4" t="s">
        <v>61</v>
      </c>
      <c r="U4" t="s">
        <v>268</v>
      </c>
      <c r="V4">
        <v>5</v>
      </c>
      <c r="W4">
        <v>6</v>
      </c>
      <c r="X4">
        <v>1</v>
      </c>
      <c r="Y4" t="s">
        <v>71</v>
      </c>
      <c r="Z4" t="s">
        <v>71</v>
      </c>
      <c r="AB4" t="s">
        <v>62</v>
      </c>
      <c r="AC4" t="s">
        <v>77</v>
      </c>
      <c r="AD4">
        <v>1</v>
      </c>
      <c r="AE4">
        <v>1</v>
      </c>
      <c r="AF4">
        <v>0</v>
      </c>
      <c r="AG4">
        <v>0</v>
      </c>
      <c r="AH4">
        <v>0</v>
      </c>
      <c r="AI4">
        <v>0</v>
      </c>
      <c r="AJ4">
        <v>1</v>
      </c>
      <c r="AK4">
        <v>0</v>
      </c>
      <c r="AL4">
        <v>0</v>
      </c>
      <c r="AM4">
        <v>0</v>
      </c>
      <c r="AN4">
        <v>0</v>
      </c>
      <c r="AO4">
        <v>0</v>
      </c>
      <c r="AP4">
        <v>0</v>
      </c>
      <c r="AQ4">
        <v>0</v>
      </c>
      <c r="AR4">
        <v>0</v>
      </c>
      <c r="AS4">
        <v>0</v>
      </c>
      <c r="AT4">
        <v>0</v>
      </c>
      <c r="AU4">
        <v>0</v>
      </c>
      <c r="AV4">
        <v>0</v>
      </c>
      <c r="AW4">
        <v>4</v>
      </c>
      <c r="AX4">
        <v>2</v>
      </c>
      <c r="AY4">
        <v>0</v>
      </c>
      <c r="AZ4">
        <v>0</v>
      </c>
      <c r="BA4" t="s">
        <v>63</v>
      </c>
      <c r="BB4" t="s">
        <v>63</v>
      </c>
      <c r="BC4" t="s">
        <v>64</v>
      </c>
    </row>
    <row r="5" spans="1:55" x14ac:dyDescent="0.3">
      <c r="A5" t="s">
        <v>55</v>
      </c>
      <c r="B5" t="s">
        <v>55</v>
      </c>
      <c r="C5" t="s">
        <v>264</v>
      </c>
      <c r="D5">
        <v>22110404301</v>
      </c>
      <c r="E5" t="s">
        <v>265</v>
      </c>
      <c r="F5" t="s">
        <v>56</v>
      </c>
      <c r="G5" t="s">
        <v>57</v>
      </c>
      <c r="H5">
        <v>1</v>
      </c>
      <c r="I5" t="s">
        <v>58</v>
      </c>
      <c r="J5" t="s">
        <v>59</v>
      </c>
      <c r="K5" t="s">
        <v>266</v>
      </c>
      <c r="L5">
        <v>1</v>
      </c>
      <c r="M5" t="s">
        <v>267</v>
      </c>
      <c r="N5">
        <v>2</v>
      </c>
      <c r="O5" t="s">
        <v>66</v>
      </c>
      <c r="P5">
        <v>3</v>
      </c>
      <c r="Q5" t="s">
        <v>78</v>
      </c>
      <c r="R5">
        <v>14</v>
      </c>
      <c r="S5">
        <v>12</v>
      </c>
      <c r="T5" t="s">
        <v>61</v>
      </c>
      <c r="U5" t="s">
        <v>269</v>
      </c>
      <c r="V5">
        <v>5</v>
      </c>
      <c r="W5">
        <v>6</v>
      </c>
      <c r="X5">
        <v>1</v>
      </c>
      <c r="Y5" t="s">
        <v>62</v>
      </c>
      <c r="Z5" t="s">
        <v>62</v>
      </c>
      <c r="AA5" t="s">
        <v>90</v>
      </c>
      <c r="AB5" t="s">
        <v>62</v>
      </c>
      <c r="AC5" t="s">
        <v>77</v>
      </c>
      <c r="AD5">
        <v>1</v>
      </c>
      <c r="AE5">
        <v>1</v>
      </c>
      <c r="AF5">
        <v>0</v>
      </c>
      <c r="AG5">
        <v>0</v>
      </c>
      <c r="AH5">
        <v>0</v>
      </c>
      <c r="AI5">
        <v>0</v>
      </c>
      <c r="AJ5">
        <v>1</v>
      </c>
      <c r="AK5">
        <v>0</v>
      </c>
      <c r="AL5">
        <v>0</v>
      </c>
      <c r="AM5">
        <v>0</v>
      </c>
      <c r="AN5">
        <v>0</v>
      </c>
      <c r="AO5">
        <v>0</v>
      </c>
      <c r="AP5">
        <v>0</v>
      </c>
      <c r="AQ5">
        <v>0</v>
      </c>
      <c r="AR5">
        <v>0</v>
      </c>
      <c r="AS5">
        <v>0</v>
      </c>
      <c r="AT5">
        <v>0</v>
      </c>
      <c r="AU5">
        <v>0</v>
      </c>
      <c r="AV5">
        <v>0</v>
      </c>
      <c r="AW5">
        <v>3</v>
      </c>
      <c r="AX5">
        <v>3</v>
      </c>
      <c r="AY5">
        <v>0</v>
      </c>
      <c r="AZ5">
        <v>0</v>
      </c>
      <c r="BA5" t="s">
        <v>63</v>
      </c>
      <c r="BB5" t="s">
        <v>63</v>
      </c>
      <c r="BC5" t="s">
        <v>64</v>
      </c>
    </row>
    <row r="6" spans="1:55" x14ac:dyDescent="0.3">
      <c r="A6" t="s">
        <v>55</v>
      </c>
      <c r="B6" t="s">
        <v>55</v>
      </c>
      <c r="C6" t="s">
        <v>264</v>
      </c>
      <c r="D6">
        <v>22110404301</v>
      </c>
      <c r="E6" t="s">
        <v>265</v>
      </c>
      <c r="F6" t="s">
        <v>56</v>
      </c>
      <c r="G6" t="s">
        <v>57</v>
      </c>
      <c r="H6">
        <v>1</v>
      </c>
      <c r="I6" t="s">
        <v>58</v>
      </c>
      <c r="J6" t="s">
        <v>59</v>
      </c>
      <c r="K6" t="s">
        <v>266</v>
      </c>
      <c r="L6">
        <v>1</v>
      </c>
      <c r="M6" t="s">
        <v>267</v>
      </c>
      <c r="N6">
        <v>3</v>
      </c>
      <c r="O6" t="s">
        <v>136</v>
      </c>
      <c r="R6">
        <v>0</v>
      </c>
      <c r="S6">
        <v>0</v>
      </c>
      <c r="T6" t="s">
        <v>61</v>
      </c>
      <c r="U6" t="s">
        <v>270</v>
      </c>
      <c r="V6">
        <v>5</v>
      </c>
      <c r="W6">
        <v>6</v>
      </c>
      <c r="X6">
        <v>1</v>
      </c>
      <c r="Y6" t="s">
        <v>71</v>
      </c>
      <c r="Z6" t="s">
        <v>62</v>
      </c>
      <c r="AB6" t="s">
        <v>62</v>
      </c>
      <c r="AD6">
        <v>0</v>
      </c>
      <c r="AE6">
        <v>0</v>
      </c>
      <c r="AF6">
        <v>0</v>
      </c>
      <c r="AG6">
        <v>0</v>
      </c>
      <c r="AH6">
        <v>0</v>
      </c>
      <c r="AI6">
        <v>0</v>
      </c>
      <c r="AJ6">
        <v>1</v>
      </c>
      <c r="AK6">
        <v>0</v>
      </c>
      <c r="AL6">
        <v>0</v>
      </c>
      <c r="AM6">
        <v>0</v>
      </c>
      <c r="AN6">
        <v>0</v>
      </c>
      <c r="AO6">
        <v>0</v>
      </c>
      <c r="AP6">
        <v>0</v>
      </c>
      <c r="AQ6">
        <v>0</v>
      </c>
      <c r="AR6">
        <v>6</v>
      </c>
      <c r="AS6">
        <v>3</v>
      </c>
      <c r="AT6">
        <v>0</v>
      </c>
      <c r="AU6">
        <v>0</v>
      </c>
      <c r="AV6">
        <v>0</v>
      </c>
      <c r="AW6">
        <v>3</v>
      </c>
      <c r="AX6">
        <v>3</v>
      </c>
      <c r="AY6">
        <v>0</v>
      </c>
      <c r="AZ6">
        <v>0</v>
      </c>
      <c r="BA6" t="s">
        <v>63</v>
      </c>
      <c r="BB6" t="s">
        <v>63</v>
      </c>
      <c r="BC6" t="s">
        <v>64</v>
      </c>
    </row>
    <row r="7" spans="1:55" x14ac:dyDescent="0.3">
      <c r="A7" t="s">
        <v>55</v>
      </c>
      <c r="B7" t="s">
        <v>55</v>
      </c>
      <c r="C7" t="s">
        <v>264</v>
      </c>
      <c r="D7">
        <v>22110404301</v>
      </c>
      <c r="E7" t="s">
        <v>265</v>
      </c>
      <c r="F7" t="s">
        <v>56</v>
      </c>
      <c r="G7" t="s">
        <v>57</v>
      </c>
      <c r="H7">
        <v>1</v>
      </c>
      <c r="I7" t="s">
        <v>58</v>
      </c>
      <c r="J7" t="s">
        <v>59</v>
      </c>
      <c r="K7" t="s">
        <v>266</v>
      </c>
      <c r="L7">
        <v>1</v>
      </c>
      <c r="M7" t="s">
        <v>267</v>
      </c>
      <c r="N7">
        <v>4</v>
      </c>
      <c r="O7" t="s">
        <v>70</v>
      </c>
      <c r="R7">
        <v>0</v>
      </c>
      <c r="S7">
        <v>0</v>
      </c>
      <c r="T7" t="s">
        <v>61</v>
      </c>
      <c r="U7" t="s">
        <v>271</v>
      </c>
      <c r="V7">
        <v>5</v>
      </c>
      <c r="W7">
        <v>6</v>
      </c>
      <c r="X7">
        <v>1</v>
      </c>
      <c r="Y7" t="s">
        <v>71</v>
      </c>
      <c r="AA7" t="s">
        <v>90</v>
      </c>
      <c r="AB7" t="s">
        <v>71</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t="s">
        <v>63</v>
      </c>
      <c r="BB7" t="s">
        <v>63</v>
      </c>
      <c r="BC7" t="s">
        <v>64</v>
      </c>
    </row>
    <row r="8" spans="1:55" x14ac:dyDescent="0.3">
      <c r="A8" t="s">
        <v>55</v>
      </c>
      <c r="B8" t="s">
        <v>55</v>
      </c>
      <c r="C8" t="s">
        <v>264</v>
      </c>
      <c r="D8">
        <v>22110404301</v>
      </c>
      <c r="E8" t="s">
        <v>265</v>
      </c>
      <c r="F8" t="s">
        <v>56</v>
      </c>
      <c r="G8" t="s">
        <v>57</v>
      </c>
      <c r="H8">
        <v>1</v>
      </c>
      <c r="I8" t="s">
        <v>58</v>
      </c>
      <c r="J8" t="s">
        <v>59</v>
      </c>
      <c r="K8" t="s">
        <v>266</v>
      </c>
      <c r="L8">
        <v>1</v>
      </c>
      <c r="M8" t="s">
        <v>267</v>
      </c>
      <c r="N8">
        <v>5</v>
      </c>
      <c r="O8" t="s">
        <v>70</v>
      </c>
      <c r="R8">
        <v>0</v>
      </c>
      <c r="S8">
        <v>0</v>
      </c>
      <c r="T8" t="s">
        <v>1772</v>
      </c>
      <c r="U8" t="s">
        <v>272</v>
      </c>
      <c r="V8">
        <v>5</v>
      </c>
      <c r="W8">
        <v>6</v>
      </c>
      <c r="X8">
        <v>1</v>
      </c>
      <c r="Y8" t="s">
        <v>71</v>
      </c>
      <c r="Z8" t="s">
        <v>71</v>
      </c>
      <c r="AA8" t="s">
        <v>90</v>
      </c>
      <c r="AB8" t="s">
        <v>71</v>
      </c>
      <c r="AD8">
        <v>0</v>
      </c>
      <c r="AE8">
        <v>0</v>
      </c>
      <c r="AF8">
        <v>0</v>
      </c>
      <c r="AG8">
        <v>0</v>
      </c>
      <c r="AH8">
        <v>0</v>
      </c>
      <c r="AI8">
        <v>0</v>
      </c>
      <c r="AJ8">
        <v>0</v>
      </c>
      <c r="AK8">
        <v>0</v>
      </c>
      <c r="AL8">
        <v>0</v>
      </c>
      <c r="AM8">
        <v>0</v>
      </c>
      <c r="AN8">
        <v>0</v>
      </c>
      <c r="AO8">
        <v>0</v>
      </c>
      <c r="AP8">
        <v>0</v>
      </c>
      <c r="AQ8">
        <v>0</v>
      </c>
      <c r="AR8">
        <v>0</v>
      </c>
      <c r="AS8">
        <v>0</v>
      </c>
      <c r="AT8">
        <v>0</v>
      </c>
      <c r="AU8">
        <v>0</v>
      </c>
      <c r="AV8">
        <v>0</v>
      </c>
      <c r="AW8">
        <v>1</v>
      </c>
      <c r="AX8">
        <v>1</v>
      </c>
      <c r="AY8">
        <v>0</v>
      </c>
      <c r="AZ8">
        <v>0</v>
      </c>
      <c r="BA8" t="s">
        <v>63</v>
      </c>
      <c r="BB8" t="s">
        <v>63</v>
      </c>
      <c r="BC8" t="s">
        <v>64</v>
      </c>
    </row>
    <row r="9" spans="1:55" x14ac:dyDescent="0.3">
      <c r="A9" t="s">
        <v>55</v>
      </c>
      <c r="B9" t="s">
        <v>55</v>
      </c>
      <c r="C9" t="s">
        <v>264</v>
      </c>
      <c r="D9">
        <v>22110404301</v>
      </c>
      <c r="E9" t="s">
        <v>265</v>
      </c>
      <c r="F9" t="s">
        <v>56</v>
      </c>
      <c r="G9" t="s">
        <v>57</v>
      </c>
      <c r="H9">
        <v>1</v>
      </c>
      <c r="I9" t="s">
        <v>58</v>
      </c>
      <c r="J9" t="s">
        <v>59</v>
      </c>
      <c r="K9" t="s">
        <v>266</v>
      </c>
      <c r="L9">
        <v>1</v>
      </c>
      <c r="M9" t="s">
        <v>267</v>
      </c>
      <c r="N9">
        <v>6</v>
      </c>
      <c r="O9" t="s">
        <v>101</v>
      </c>
      <c r="R9">
        <v>0</v>
      </c>
      <c r="S9">
        <v>0</v>
      </c>
      <c r="T9" t="s">
        <v>1772</v>
      </c>
      <c r="U9" t="s">
        <v>273</v>
      </c>
      <c r="V9">
        <v>5</v>
      </c>
      <c r="W9">
        <v>6</v>
      </c>
      <c r="X9">
        <v>1</v>
      </c>
      <c r="Y9" t="s">
        <v>71</v>
      </c>
      <c r="Z9" t="s">
        <v>71</v>
      </c>
      <c r="AA9" t="s">
        <v>90</v>
      </c>
      <c r="AB9" t="s">
        <v>71</v>
      </c>
      <c r="AD9">
        <v>1</v>
      </c>
      <c r="AE9">
        <v>0</v>
      </c>
      <c r="AF9">
        <v>0</v>
      </c>
      <c r="AG9">
        <v>0</v>
      </c>
      <c r="AH9">
        <v>0</v>
      </c>
      <c r="AI9">
        <v>1</v>
      </c>
      <c r="AJ9">
        <v>0</v>
      </c>
      <c r="AK9">
        <v>0</v>
      </c>
      <c r="AL9">
        <v>0</v>
      </c>
      <c r="AM9">
        <v>0</v>
      </c>
      <c r="AN9">
        <v>0</v>
      </c>
      <c r="AO9">
        <v>0</v>
      </c>
      <c r="AP9">
        <v>0</v>
      </c>
      <c r="AQ9">
        <v>0</v>
      </c>
      <c r="AR9">
        <v>0</v>
      </c>
      <c r="AS9">
        <v>0</v>
      </c>
      <c r="AT9">
        <v>0</v>
      </c>
      <c r="AU9">
        <v>0</v>
      </c>
      <c r="AV9">
        <v>0</v>
      </c>
      <c r="AW9">
        <v>1</v>
      </c>
      <c r="AX9">
        <v>1</v>
      </c>
      <c r="AY9">
        <v>0</v>
      </c>
      <c r="AZ9">
        <v>0</v>
      </c>
      <c r="BA9" t="s">
        <v>63</v>
      </c>
      <c r="BB9" t="s">
        <v>63</v>
      </c>
      <c r="BC9" t="s">
        <v>64</v>
      </c>
    </row>
    <row r="10" spans="1:55" x14ac:dyDescent="0.3">
      <c r="A10" t="s">
        <v>55</v>
      </c>
      <c r="B10" t="s">
        <v>55</v>
      </c>
      <c r="C10" t="s">
        <v>264</v>
      </c>
      <c r="D10">
        <v>22110404301</v>
      </c>
      <c r="E10" t="s">
        <v>265</v>
      </c>
      <c r="F10" t="s">
        <v>56</v>
      </c>
      <c r="G10" t="s">
        <v>57</v>
      </c>
      <c r="H10">
        <v>2</v>
      </c>
      <c r="I10" t="s">
        <v>58</v>
      </c>
      <c r="J10" t="s">
        <v>59</v>
      </c>
      <c r="K10" t="s">
        <v>274</v>
      </c>
      <c r="L10">
        <v>1</v>
      </c>
      <c r="M10" t="s">
        <v>275</v>
      </c>
      <c r="N10">
        <v>1</v>
      </c>
      <c r="O10" t="s">
        <v>95</v>
      </c>
      <c r="R10">
        <v>0</v>
      </c>
      <c r="S10">
        <v>0</v>
      </c>
      <c r="T10" t="s">
        <v>61</v>
      </c>
      <c r="U10" t="s">
        <v>276</v>
      </c>
      <c r="V10">
        <v>3</v>
      </c>
      <c r="W10">
        <v>4</v>
      </c>
      <c r="X10">
        <v>1</v>
      </c>
      <c r="Y10" t="s">
        <v>62</v>
      </c>
      <c r="AA10" t="s">
        <v>90</v>
      </c>
      <c r="AB10" t="s">
        <v>62</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t="s">
        <v>63</v>
      </c>
      <c r="BB10" t="s">
        <v>63</v>
      </c>
      <c r="BC10" t="s">
        <v>64</v>
      </c>
    </row>
    <row r="11" spans="1:55" x14ac:dyDescent="0.3">
      <c r="A11" t="s">
        <v>55</v>
      </c>
      <c r="B11" t="s">
        <v>55</v>
      </c>
      <c r="C11" t="s">
        <v>264</v>
      </c>
      <c r="D11">
        <v>22110404301</v>
      </c>
      <c r="E11" t="s">
        <v>265</v>
      </c>
      <c r="F11" t="s">
        <v>56</v>
      </c>
      <c r="G11" t="s">
        <v>57</v>
      </c>
      <c r="H11">
        <v>2</v>
      </c>
      <c r="I11" t="s">
        <v>58</v>
      </c>
      <c r="J11" t="s">
        <v>59</v>
      </c>
      <c r="K11" t="s">
        <v>274</v>
      </c>
      <c r="L11">
        <v>1</v>
      </c>
      <c r="M11" t="s">
        <v>275</v>
      </c>
      <c r="N11">
        <v>2</v>
      </c>
      <c r="O11" t="s">
        <v>79</v>
      </c>
      <c r="R11">
        <v>0</v>
      </c>
      <c r="S11">
        <v>0</v>
      </c>
      <c r="T11" t="s">
        <v>1772</v>
      </c>
      <c r="U11" t="s">
        <v>277</v>
      </c>
      <c r="V11">
        <v>3</v>
      </c>
      <c r="W11">
        <v>4</v>
      </c>
      <c r="X11">
        <v>1</v>
      </c>
      <c r="Y11" t="s">
        <v>90</v>
      </c>
      <c r="Z11" t="s">
        <v>71</v>
      </c>
      <c r="AB11" t="s">
        <v>71</v>
      </c>
      <c r="AD11">
        <v>0</v>
      </c>
      <c r="AE11">
        <v>0</v>
      </c>
      <c r="AF11">
        <v>0</v>
      </c>
      <c r="AG11">
        <v>0</v>
      </c>
      <c r="AH11">
        <v>0</v>
      </c>
      <c r="AI11">
        <v>0</v>
      </c>
      <c r="AJ11">
        <v>0</v>
      </c>
      <c r="AK11">
        <v>0</v>
      </c>
      <c r="AL11">
        <v>0</v>
      </c>
      <c r="AM11">
        <v>0</v>
      </c>
      <c r="AN11">
        <v>0</v>
      </c>
      <c r="AO11">
        <v>0</v>
      </c>
      <c r="AP11">
        <v>0</v>
      </c>
      <c r="AQ11">
        <v>0</v>
      </c>
      <c r="AR11">
        <v>0</v>
      </c>
      <c r="AS11">
        <v>0</v>
      </c>
      <c r="AT11">
        <v>0</v>
      </c>
      <c r="AU11">
        <v>3</v>
      </c>
      <c r="AV11">
        <v>0</v>
      </c>
      <c r="AW11">
        <v>2</v>
      </c>
      <c r="AX11">
        <v>1</v>
      </c>
      <c r="AY11">
        <v>0</v>
      </c>
      <c r="AZ11">
        <v>0</v>
      </c>
      <c r="BA11" t="s">
        <v>63</v>
      </c>
      <c r="BB11" t="s">
        <v>63</v>
      </c>
    </row>
    <row r="12" spans="1:55" x14ac:dyDescent="0.3">
      <c r="A12" t="s">
        <v>55</v>
      </c>
      <c r="B12" t="s">
        <v>55</v>
      </c>
      <c r="C12" t="s">
        <v>264</v>
      </c>
      <c r="D12">
        <v>22110404301</v>
      </c>
      <c r="E12" t="s">
        <v>265</v>
      </c>
      <c r="F12" t="s">
        <v>56</v>
      </c>
      <c r="G12" t="s">
        <v>57</v>
      </c>
      <c r="H12">
        <v>3</v>
      </c>
      <c r="I12" t="s">
        <v>58</v>
      </c>
      <c r="J12" t="s">
        <v>59</v>
      </c>
      <c r="K12" t="s">
        <v>278</v>
      </c>
      <c r="L12">
        <v>1</v>
      </c>
      <c r="M12" t="s">
        <v>279</v>
      </c>
      <c r="N12">
        <v>1</v>
      </c>
      <c r="O12" t="s">
        <v>60</v>
      </c>
      <c r="R12">
        <v>0</v>
      </c>
      <c r="S12">
        <v>0</v>
      </c>
      <c r="T12" t="s">
        <v>1773</v>
      </c>
      <c r="U12" t="s">
        <v>280</v>
      </c>
      <c r="V12">
        <v>0</v>
      </c>
      <c r="W12">
        <v>0</v>
      </c>
      <c r="X12">
        <v>0</v>
      </c>
      <c r="Y12" t="s">
        <v>71</v>
      </c>
      <c r="Z12" t="s">
        <v>62</v>
      </c>
      <c r="AA12" t="s">
        <v>62</v>
      </c>
      <c r="AB12" t="s">
        <v>62</v>
      </c>
      <c r="AD12">
        <v>2</v>
      </c>
      <c r="AE12">
        <v>0</v>
      </c>
      <c r="AF12">
        <v>0</v>
      </c>
      <c r="AG12">
        <v>0</v>
      </c>
      <c r="AH12">
        <v>0</v>
      </c>
      <c r="AI12">
        <v>6</v>
      </c>
      <c r="AJ12">
        <v>1</v>
      </c>
      <c r="AK12">
        <v>0</v>
      </c>
      <c r="AL12">
        <v>0</v>
      </c>
      <c r="AM12">
        <v>0</v>
      </c>
      <c r="AN12">
        <v>0</v>
      </c>
      <c r="AO12">
        <v>0</v>
      </c>
      <c r="AP12">
        <v>0</v>
      </c>
      <c r="AQ12">
        <v>0</v>
      </c>
      <c r="AR12">
        <v>0</v>
      </c>
      <c r="AS12">
        <v>0</v>
      </c>
      <c r="AT12">
        <v>0</v>
      </c>
      <c r="AU12">
        <v>0</v>
      </c>
      <c r="AV12">
        <v>0</v>
      </c>
      <c r="AW12">
        <v>1</v>
      </c>
      <c r="AX12">
        <v>3</v>
      </c>
      <c r="AY12">
        <v>0</v>
      </c>
      <c r="AZ12">
        <v>0</v>
      </c>
      <c r="BA12" t="s">
        <v>63</v>
      </c>
      <c r="BB12" t="s">
        <v>63</v>
      </c>
      <c r="BC12" t="s">
        <v>64</v>
      </c>
    </row>
    <row r="13" spans="1:55" x14ac:dyDescent="0.3">
      <c r="A13" t="s">
        <v>55</v>
      </c>
      <c r="B13" t="s">
        <v>55</v>
      </c>
      <c r="C13" t="s">
        <v>264</v>
      </c>
      <c r="D13">
        <v>22110404301</v>
      </c>
      <c r="E13" t="s">
        <v>265</v>
      </c>
      <c r="F13" t="s">
        <v>56</v>
      </c>
      <c r="G13" t="s">
        <v>57</v>
      </c>
      <c r="H13">
        <v>4</v>
      </c>
      <c r="I13" t="s">
        <v>94</v>
      </c>
      <c r="J13" t="s">
        <v>59</v>
      </c>
      <c r="K13" t="s">
        <v>281</v>
      </c>
      <c r="L13">
        <v>1</v>
      </c>
      <c r="M13" t="s">
        <v>282</v>
      </c>
      <c r="N13">
        <v>1</v>
      </c>
      <c r="O13" t="s">
        <v>95</v>
      </c>
      <c r="R13">
        <v>0</v>
      </c>
      <c r="S13">
        <v>0</v>
      </c>
      <c r="T13" t="s">
        <v>1772</v>
      </c>
      <c r="U13" t="s">
        <v>283</v>
      </c>
      <c r="V13">
        <v>6</v>
      </c>
      <c r="W13">
        <v>10</v>
      </c>
      <c r="X13">
        <v>2</v>
      </c>
      <c r="Y13" t="s">
        <v>71</v>
      </c>
      <c r="AB13" t="s">
        <v>71</v>
      </c>
      <c r="AD13">
        <v>0</v>
      </c>
      <c r="AE13">
        <v>0</v>
      </c>
      <c r="AF13">
        <v>0</v>
      </c>
      <c r="AG13">
        <v>0</v>
      </c>
      <c r="AH13">
        <v>0</v>
      </c>
      <c r="AI13">
        <v>0</v>
      </c>
      <c r="AJ13">
        <v>0</v>
      </c>
      <c r="AK13">
        <v>0</v>
      </c>
      <c r="AL13">
        <v>0</v>
      </c>
      <c r="AM13">
        <v>0</v>
      </c>
      <c r="AN13">
        <v>0</v>
      </c>
      <c r="AO13">
        <v>0</v>
      </c>
      <c r="AP13">
        <v>0</v>
      </c>
      <c r="AQ13">
        <v>0</v>
      </c>
      <c r="AR13">
        <v>0</v>
      </c>
      <c r="AS13">
        <v>0</v>
      </c>
      <c r="AT13">
        <v>0</v>
      </c>
      <c r="AU13">
        <v>0</v>
      </c>
      <c r="AV13">
        <v>0</v>
      </c>
      <c r="AW13">
        <v>1</v>
      </c>
      <c r="AX13">
        <v>0</v>
      </c>
      <c r="AY13">
        <v>0</v>
      </c>
      <c r="AZ13">
        <v>0</v>
      </c>
      <c r="BA13" t="s">
        <v>63</v>
      </c>
      <c r="BB13" t="s">
        <v>63</v>
      </c>
      <c r="BC13" t="s">
        <v>64</v>
      </c>
    </row>
    <row r="14" spans="1:55" x14ac:dyDescent="0.3">
      <c r="A14" t="s">
        <v>55</v>
      </c>
      <c r="B14" t="s">
        <v>55</v>
      </c>
      <c r="C14" t="s">
        <v>264</v>
      </c>
      <c r="D14">
        <v>22110404301</v>
      </c>
      <c r="E14" t="s">
        <v>265</v>
      </c>
      <c r="F14" t="s">
        <v>56</v>
      </c>
      <c r="G14" t="s">
        <v>57</v>
      </c>
      <c r="H14">
        <v>4</v>
      </c>
      <c r="I14" t="s">
        <v>94</v>
      </c>
      <c r="J14" t="s">
        <v>59</v>
      </c>
      <c r="K14" t="s">
        <v>281</v>
      </c>
      <c r="L14">
        <v>1</v>
      </c>
      <c r="M14" t="s">
        <v>282</v>
      </c>
      <c r="N14">
        <v>2</v>
      </c>
      <c r="O14" t="s">
        <v>95</v>
      </c>
      <c r="R14">
        <v>0</v>
      </c>
      <c r="S14">
        <v>0</v>
      </c>
      <c r="T14" t="s">
        <v>93</v>
      </c>
      <c r="U14" t="s">
        <v>284</v>
      </c>
      <c r="V14">
        <v>6</v>
      </c>
      <c r="W14">
        <v>10</v>
      </c>
      <c r="X14">
        <v>2</v>
      </c>
      <c r="Y14" t="s">
        <v>71</v>
      </c>
      <c r="AA14" t="s">
        <v>90</v>
      </c>
      <c r="AB14" t="s">
        <v>71</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t="s">
        <v>63</v>
      </c>
      <c r="BB14" t="s">
        <v>63</v>
      </c>
      <c r="BC14" t="s">
        <v>64</v>
      </c>
    </row>
    <row r="15" spans="1:55" x14ac:dyDescent="0.3">
      <c r="A15" t="s">
        <v>55</v>
      </c>
      <c r="B15" t="s">
        <v>55</v>
      </c>
      <c r="C15" t="s">
        <v>264</v>
      </c>
      <c r="D15">
        <v>22110404301</v>
      </c>
      <c r="E15" t="s">
        <v>265</v>
      </c>
      <c r="F15" t="s">
        <v>56</v>
      </c>
      <c r="G15" t="s">
        <v>57</v>
      </c>
      <c r="H15">
        <v>5</v>
      </c>
      <c r="I15" t="s">
        <v>74</v>
      </c>
      <c r="J15" t="s">
        <v>59</v>
      </c>
      <c r="K15" t="s">
        <v>285</v>
      </c>
      <c r="L15">
        <v>1</v>
      </c>
      <c r="M15" t="s">
        <v>286</v>
      </c>
      <c r="N15">
        <v>1</v>
      </c>
      <c r="O15" t="s">
        <v>66</v>
      </c>
      <c r="P15">
        <v>2</v>
      </c>
      <c r="Q15" t="s">
        <v>69</v>
      </c>
      <c r="R15">
        <v>17</v>
      </c>
      <c r="S15">
        <v>17</v>
      </c>
      <c r="T15" t="s">
        <v>61</v>
      </c>
      <c r="U15" t="s">
        <v>287</v>
      </c>
      <c r="V15">
        <v>0</v>
      </c>
      <c r="W15">
        <v>0</v>
      </c>
      <c r="X15">
        <v>0</v>
      </c>
      <c r="Y15" t="s">
        <v>62</v>
      </c>
      <c r="Z15" t="s">
        <v>90</v>
      </c>
      <c r="AA15" t="s">
        <v>90</v>
      </c>
      <c r="AB15" t="s">
        <v>62</v>
      </c>
      <c r="AC15" t="s">
        <v>77</v>
      </c>
      <c r="AD15">
        <v>0</v>
      </c>
      <c r="AE15">
        <v>0</v>
      </c>
      <c r="AF15">
        <v>0</v>
      </c>
      <c r="AG15">
        <v>0</v>
      </c>
      <c r="AH15">
        <v>0</v>
      </c>
      <c r="AI15">
        <v>0</v>
      </c>
      <c r="AJ15">
        <v>0</v>
      </c>
      <c r="AK15">
        <v>0</v>
      </c>
      <c r="AL15">
        <v>0</v>
      </c>
      <c r="AM15">
        <v>0</v>
      </c>
      <c r="AN15">
        <v>0</v>
      </c>
      <c r="AO15">
        <v>0</v>
      </c>
      <c r="AP15">
        <v>0</v>
      </c>
      <c r="AQ15">
        <v>0</v>
      </c>
      <c r="AR15">
        <v>0</v>
      </c>
      <c r="AS15">
        <v>0</v>
      </c>
      <c r="AT15">
        <v>0</v>
      </c>
      <c r="AU15">
        <v>0</v>
      </c>
      <c r="AV15">
        <v>0</v>
      </c>
      <c r="AW15">
        <v>2</v>
      </c>
      <c r="AX15">
        <v>2</v>
      </c>
      <c r="AY15">
        <v>0</v>
      </c>
      <c r="AZ15">
        <v>0</v>
      </c>
      <c r="BA15" t="s">
        <v>63</v>
      </c>
      <c r="BB15" t="s">
        <v>63</v>
      </c>
      <c r="BC15" t="s">
        <v>84</v>
      </c>
    </row>
    <row r="16" spans="1:55" x14ac:dyDescent="0.3">
      <c r="A16" t="s">
        <v>55</v>
      </c>
      <c r="B16" t="s">
        <v>55</v>
      </c>
      <c r="C16" t="s">
        <v>264</v>
      </c>
      <c r="D16">
        <v>22110404301</v>
      </c>
      <c r="E16" t="s">
        <v>265</v>
      </c>
      <c r="F16" t="s">
        <v>56</v>
      </c>
      <c r="G16" t="s">
        <v>57</v>
      </c>
      <c r="H16">
        <v>5</v>
      </c>
      <c r="I16" t="s">
        <v>74</v>
      </c>
      <c r="J16" t="s">
        <v>59</v>
      </c>
      <c r="K16" t="s">
        <v>285</v>
      </c>
      <c r="L16">
        <v>1</v>
      </c>
      <c r="M16" t="s">
        <v>286</v>
      </c>
      <c r="N16">
        <v>2</v>
      </c>
      <c r="O16" t="s">
        <v>66</v>
      </c>
      <c r="P16">
        <v>1</v>
      </c>
      <c r="Q16" t="s">
        <v>67</v>
      </c>
      <c r="R16">
        <v>5</v>
      </c>
      <c r="S16">
        <v>6</v>
      </c>
      <c r="T16" t="s">
        <v>61</v>
      </c>
      <c r="U16" t="s">
        <v>288</v>
      </c>
      <c r="V16">
        <v>0</v>
      </c>
      <c r="W16">
        <v>0</v>
      </c>
      <c r="X16">
        <v>0</v>
      </c>
      <c r="Y16" t="s">
        <v>62</v>
      </c>
      <c r="Z16" t="s">
        <v>62</v>
      </c>
      <c r="AA16" t="s">
        <v>62</v>
      </c>
      <c r="AB16" t="s">
        <v>62</v>
      </c>
      <c r="AC16" t="s">
        <v>77</v>
      </c>
      <c r="AD16">
        <v>1</v>
      </c>
      <c r="AE16">
        <v>1</v>
      </c>
      <c r="AF16">
        <v>0</v>
      </c>
      <c r="AG16">
        <v>0</v>
      </c>
      <c r="AH16">
        <v>0</v>
      </c>
      <c r="AI16">
        <v>0</v>
      </c>
      <c r="AJ16">
        <v>0</v>
      </c>
      <c r="AK16">
        <v>0</v>
      </c>
      <c r="AL16">
        <v>0</v>
      </c>
      <c r="AM16">
        <v>0</v>
      </c>
      <c r="AN16">
        <v>0</v>
      </c>
      <c r="AO16">
        <v>0</v>
      </c>
      <c r="AP16">
        <v>0</v>
      </c>
      <c r="AQ16">
        <v>0</v>
      </c>
      <c r="AR16">
        <v>0</v>
      </c>
      <c r="AS16">
        <v>0</v>
      </c>
      <c r="AT16">
        <v>0</v>
      </c>
      <c r="AU16">
        <v>0</v>
      </c>
      <c r="AV16">
        <v>0</v>
      </c>
      <c r="AW16">
        <v>2</v>
      </c>
      <c r="AX16">
        <v>2</v>
      </c>
      <c r="AY16">
        <v>0</v>
      </c>
      <c r="AZ16">
        <v>0</v>
      </c>
      <c r="BA16" t="s">
        <v>63</v>
      </c>
      <c r="BB16" t="s">
        <v>63</v>
      </c>
    </row>
    <row r="17" spans="1:55" ht="28.8" x14ac:dyDescent="0.3">
      <c r="A17" t="s">
        <v>55</v>
      </c>
      <c r="B17" t="s">
        <v>80</v>
      </c>
      <c r="C17" t="s">
        <v>460</v>
      </c>
      <c r="D17">
        <v>22110407001</v>
      </c>
      <c r="E17" t="s">
        <v>461</v>
      </c>
      <c r="F17" t="s">
        <v>56</v>
      </c>
      <c r="G17" t="s">
        <v>57</v>
      </c>
      <c r="H17">
        <v>1</v>
      </c>
      <c r="I17" t="s">
        <v>74</v>
      </c>
      <c r="J17" t="s">
        <v>59</v>
      </c>
      <c r="K17" t="s">
        <v>462</v>
      </c>
      <c r="L17">
        <v>1</v>
      </c>
      <c r="M17" s="40" t="s">
        <v>463</v>
      </c>
      <c r="N17">
        <v>1</v>
      </c>
      <c r="O17" t="s">
        <v>66</v>
      </c>
      <c r="P17">
        <v>5</v>
      </c>
      <c r="Q17" t="s">
        <v>75</v>
      </c>
      <c r="R17">
        <v>25</v>
      </c>
      <c r="S17">
        <v>18</v>
      </c>
      <c r="T17" t="s">
        <v>61</v>
      </c>
      <c r="U17" t="s">
        <v>464</v>
      </c>
      <c r="V17">
        <v>0</v>
      </c>
      <c r="W17">
        <v>1</v>
      </c>
      <c r="X17">
        <v>1</v>
      </c>
      <c r="Y17" t="s">
        <v>62</v>
      </c>
      <c r="Z17" t="s">
        <v>62</v>
      </c>
      <c r="AB17" t="s">
        <v>62</v>
      </c>
      <c r="AC17" t="s">
        <v>77</v>
      </c>
      <c r="AD17">
        <v>0</v>
      </c>
      <c r="AE17">
        <v>1</v>
      </c>
      <c r="AF17">
        <v>0</v>
      </c>
      <c r="AG17">
        <v>0</v>
      </c>
      <c r="AH17">
        <v>0</v>
      </c>
      <c r="AI17">
        <v>0</v>
      </c>
      <c r="AJ17">
        <v>0</v>
      </c>
      <c r="AK17">
        <v>0</v>
      </c>
      <c r="AL17">
        <v>0</v>
      </c>
      <c r="AM17">
        <v>0</v>
      </c>
      <c r="AN17">
        <v>0</v>
      </c>
      <c r="AO17">
        <v>0</v>
      </c>
      <c r="AP17">
        <v>0</v>
      </c>
      <c r="AQ17">
        <v>0</v>
      </c>
      <c r="AR17">
        <v>0</v>
      </c>
      <c r="AS17">
        <v>0</v>
      </c>
      <c r="AT17">
        <v>0</v>
      </c>
      <c r="AU17">
        <v>0</v>
      </c>
      <c r="AV17">
        <v>0</v>
      </c>
      <c r="AW17">
        <v>1</v>
      </c>
      <c r="AX17">
        <v>4</v>
      </c>
      <c r="AY17">
        <v>0</v>
      </c>
      <c r="AZ17">
        <v>0</v>
      </c>
      <c r="BA17" t="s">
        <v>63</v>
      </c>
      <c r="BB17" t="s">
        <v>63</v>
      </c>
    </row>
    <row r="18" spans="1:55" ht="28.8" x14ac:dyDescent="0.3">
      <c r="A18" t="s">
        <v>55</v>
      </c>
      <c r="B18" t="s">
        <v>80</v>
      </c>
      <c r="C18" t="s">
        <v>460</v>
      </c>
      <c r="D18">
        <v>22110407001</v>
      </c>
      <c r="E18" t="s">
        <v>461</v>
      </c>
      <c r="F18" t="s">
        <v>56</v>
      </c>
      <c r="G18" t="s">
        <v>57</v>
      </c>
      <c r="H18">
        <v>1</v>
      </c>
      <c r="I18" t="s">
        <v>74</v>
      </c>
      <c r="J18" t="s">
        <v>59</v>
      </c>
      <c r="K18" t="s">
        <v>462</v>
      </c>
      <c r="L18">
        <v>1</v>
      </c>
      <c r="M18" s="40" t="s">
        <v>463</v>
      </c>
      <c r="N18">
        <v>2</v>
      </c>
      <c r="O18" t="s">
        <v>66</v>
      </c>
      <c r="P18">
        <v>4</v>
      </c>
      <c r="Q18" t="s">
        <v>76</v>
      </c>
      <c r="R18">
        <v>42</v>
      </c>
      <c r="S18">
        <v>30</v>
      </c>
      <c r="T18" t="s">
        <v>61</v>
      </c>
      <c r="V18">
        <v>0</v>
      </c>
      <c r="W18">
        <v>1</v>
      </c>
      <c r="X18">
        <v>1</v>
      </c>
      <c r="Y18" t="s">
        <v>62</v>
      </c>
      <c r="Z18" t="s">
        <v>62</v>
      </c>
      <c r="AB18" t="s">
        <v>62</v>
      </c>
      <c r="AC18" t="s">
        <v>77</v>
      </c>
      <c r="AD18">
        <v>0</v>
      </c>
      <c r="AE18">
        <v>1</v>
      </c>
      <c r="AF18">
        <v>0</v>
      </c>
      <c r="AG18">
        <v>0</v>
      </c>
      <c r="AH18">
        <v>0</v>
      </c>
      <c r="AI18">
        <v>0</v>
      </c>
      <c r="AJ18">
        <v>0</v>
      </c>
      <c r="AK18">
        <v>0</v>
      </c>
      <c r="AL18">
        <v>0</v>
      </c>
      <c r="AM18">
        <v>0</v>
      </c>
      <c r="AN18">
        <v>0</v>
      </c>
      <c r="AO18">
        <v>0</v>
      </c>
      <c r="AP18">
        <v>0</v>
      </c>
      <c r="AQ18">
        <v>0</v>
      </c>
      <c r="AR18">
        <v>0</v>
      </c>
      <c r="AS18">
        <v>0</v>
      </c>
      <c r="AT18">
        <v>0</v>
      </c>
      <c r="AU18">
        <v>0</v>
      </c>
      <c r="AV18">
        <v>0</v>
      </c>
      <c r="AW18">
        <v>2</v>
      </c>
      <c r="AX18">
        <v>4</v>
      </c>
      <c r="AY18">
        <v>0</v>
      </c>
      <c r="AZ18">
        <v>0</v>
      </c>
      <c r="BA18" t="s">
        <v>63</v>
      </c>
      <c r="BB18" t="s">
        <v>120</v>
      </c>
      <c r="BC18" t="s">
        <v>84</v>
      </c>
    </row>
    <row r="19" spans="1:55" ht="28.8" x14ac:dyDescent="0.3">
      <c r="A19" t="s">
        <v>55</v>
      </c>
      <c r="B19" t="s">
        <v>80</v>
      </c>
      <c r="C19" t="s">
        <v>460</v>
      </c>
      <c r="D19">
        <v>22110407001</v>
      </c>
      <c r="E19" t="s">
        <v>461</v>
      </c>
      <c r="F19" t="s">
        <v>56</v>
      </c>
      <c r="G19" t="s">
        <v>57</v>
      </c>
      <c r="H19">
        <v>1</v>
      </c>
      <c r="I19" t="s">
        <v>74</v>
      </c>
      <c r="J19" t="s">
        <v>59</v>
      </c>
      <c r="K19" t="s">
        <v>462</v>
      </c>
      <c r="L19">
        <v>1</v>
      </c>
      <c r="M19" s="40" t="s">
        <v>463</v>
      </c>
      <c r="N19">
        <v>3</v>
      </c>
      <c r="O19" t="s">
        <v>66</v>
      </c>
      <c r="P19">
        <v>3</v>
      </c>
      <c r="Q19" t="s">
        <v>78</v>
      </c>
      <c r="R19">
        <v>33</v>
      </c>
      <c r="S19">
        <v>25</v>
      </c>
      <c r="T19" t="s">
        <v>61</v>
      </c>
      <c r="V19">
        <v>0</v>
      </c>
      <c r="W19">
        <v>1</v>
      </c>
      <c r="X19">
        <v>1</v>
      </c>
      <c r="Y19" t="s">
        <v>62</v>
      </c>
      <c r="Z19" t="s">
        <v>62</v>
      </c>
      <c r="AB19" t="s">
        <v>62</v>
      </c>
      <c r="AC19" t="s">
        <v>68</v>
      </c>
      <c r="AD19">
        <v>0</v>
      </c>
      <c r="AE19">
        <v>1</v>
      </c>
      <c r="AF19">
        <v>0</v>
      </c>
      <c r="AG19">
        <v>0</v>
      </c>
      <c r="AH19">
        <v>0</v>
      </c>
      <c r="AI19">
        <v>0</v>
      </c>
      <c r="AJ19">
        <v>0</v>
      </c>
      <c r="AK19">
        <v>0</v>
      </c>
      <c r="AL19">
        <v>0</v>
      </c>
      <c r="AM19">
        <v>0</v>
      </c>
      <c r="AN19">
        <v>0</v>
      </c>
      <c r="AO19">
        <v>0</v>
      </c>
      <c r="AP19">
        <v>0</v>
      </c>
      <c r="AQ19">
        <v>0</v>
      </c>
      <c r="AR19">
        <v>0</v>
      </c>
      <c r="AS19">
        <v>0</v>
      </c>
      <c r="AT19">
        <v>0</v>
      </c>
      <c r="AU19">
        <v>0</v>
      </c>
      <c r="AV19">
        <v>0</v>
      </c>
      <c r="AW19">
        <v>1</v>
      </c>
      <c r="AX19">
        <v>4</v>
      </c>
      <c r="AY19">
        <v>0</v>
      </c>
      <c r="AZ19">
        <v>0</v>
      </c>
      <c r="BA19" t="s">
        <v>63</v>
      </c>
      <c r="BB19" t="s">
        <v>63</v>
      </c>
    </row>
    <row r="20" spans="1:55" ht="28.8" x14ac:dyDescent="0.3">
      <c r="A20" t="s">
        <v>55</v>
      </c>
      <c r="B20" t="s">
        <v>80</v>
      </c>
      <c r="C20" t="s">
        <v>460</v>
      </c>
      <c r="D20">
        <v>22110407001</v>
      </c>
      <c r="E20" t="s">
        <v>461</v>
      </c>
      <c r="F20" t="s">
        <v>56</v>
      </c>
      <c r="G20" t="s">
        <v>57</v>
      </c>
      <c r="H20">
        <v>1</v>
      </c>
      <c r="I20" t="s">
        <v>74</v>
      </c>
      <c r="J20" t="s">
        <v>59</v>
      </c>
      <c r="K20" t="s">
        <v>462</v>
      </c>
      <c r="L20">
        <v>1</v>
      </c>
      <c r="M20" s="40" t="s">
        <v>463</v>
      </c>
      <c r="N20">
        <v>4</v>
      </c>
      <c r="O20" t="s">
        <v>66</v>
      </c>
      <c r="P20">
        <v>2</v>
      </c>
      <c r="Q20" t="s">
        <v>69</v>
      </c>
      <c r="R20">
        <v>25</v>
      </c>
      <c r="S20">
        <v>26</v>
      </c>
      <c r="T20" t="s">
        <v>61</v>
      </c>
      <c r="V20">
        <v>0</v>
      </c>
      <c r="W20">
        <v>1</v>
      </c>
      <c r="X20">
        <v>1</v>
      </c>
      <c r="Y20" t="s">
        <v>62</v>
      </c>
      <c r="Z20" t="s">
        <v>62</v>
      </c>
      <c r="AB20" t="s">
        <v>62</v>
      </c>
      <c r="AC20" t="s">
        <v>68</v>
      </c>
      <c r="AD20">
        <v>0</v>
      </c>
      <c r="AE20">
        <v>1</v>
      </c>
      <c r="AF20">
        <v>0</v>
      </c>
      <c r="AG20">
        <v>0</v>
      </c>
      <c r="AH20">
        <v>0</v>
      </c>
      <c r="AI20">
        <v>0</v>
      </c>
      <c r="AJ20">
        <v>0</v>
      </c>
      <c r="AK20">
        <v>0</v>
      </c>
      <c r="AL20">
        <v>0</v>
      </c>
      <c r="AM20">
        <v>0</v>
      </c>
      <c r="AN20">
        <v>0</v>
      </c>
      <c r="AO20">
        <v>0</v>
      </c>
      <c r="AP20">
        <v>0</v>
      </c>
      <c r="AQ20">
        <v>0</v>
      </c>
      <c r="AR20">
        <v>0</v>
      </c>
      <c r="AS20">
        <v>0</v>
      </c>
      <c r="AT20">
        <v>0</v>
      </c>
      <c r="AU20">
        <v>0</v>
      </c>
      <c r="AV20">
        <v>0</v>
      </c>
      <c r="AW20">
        <v>1</v>
      </c>
      <c r="AX20">
        <v>4</v>
      </c>
      <c r="AY20">
        <v>0</v>
      </c>
      <c r="AZ20">
        <v>0</v>
      </c>
      <c r="BA20" t="s">
        <v>63</v>
      </c>
      <c r="BB20" t="s">
        <v>63</v>
      </c>
    </row>
    <row r="21" spans="1:55" x14ac:dyDescent="0.3">
      <c r="A21" t="s">
        <v>55</v>
      </c>
      <c r="B21" t="s">
        <v>80</v>
      </c>
      <c r="C21" t="s">
        <v>460</v>
      </c>
      <c r="D21">
        <v>22110407001</v>
      </c>
      <c r="E21" t="s">
        <v>461</v>
      </c>
      <c r="F21" t="s">
        <v>56</v>
      </c>
      <c r="G21" t="s">
        <v>57</v>
      </c>
      <c r="H21">
        <v>2</v>
      </c>
      <c r="I21" t="s">
        <v>94</v>
      </c>
      <c r="J21" t="s">
        <v>59</v>
      </c>
      <c r="K21" t="s">
        <v>465</v>
      </c>
      <c r="L21">
        <v>1</v>
      </c>
      <c r="M21" t="s">
        <v>466</v>
      </c>
      <c r="N21">
        <v>1</v>
      </c>
      <c r="O21" t="s">
        <v>95</v>
      </c>
      <c r="R21">
        <v>0</v>
      </c>
      <c r="S21">
        <v>0</v>
      </c>
      <c r="T21" t="s">
        <v>93</v>
      </c>
      <c r="V21">
        <v>0</v>
      </c>
      <c r="W21">
        <v>1</v>
      </c>
      <c r="X21">
        <v>1</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row>
    <row r="22" spans="1:55" x14ac:dyDescent="0.3">
      <c r="A22" t="s">
        <v>55</v>
      </c>
      <c r="B22" t="s">
        <v>80</v>
      </c>
      <c r="C22" t="s">
        <v>460</v>
      </c>
      <c r="D22">
        <v>22110407001</v>
      </c>
      <c r="E22" t="s">
        <v>461</v>
      </c>
      <c r="F22" t="s">
        <v>56</v>
      </c>
      <c r="G22" t="s">
        <v>57</v>
      </c>
      <c r="H22">
        <v>2</v>
      </c>
      <c r="I22" t="s">
        <v>94</v>
      </c>
      <c r="J22" t="s">
        <v>59</v>
      </c>
      <c r="K22" t="s">
        <v>465</v>
      </c>
      <c r="L22">
        <v>1</v>
      </c>
      <c r="M22" t="s">
        <v>466</v>
      </c>
      <c r="N22">
        <v>2</v>
      </c>
      <c r="O22" t="s">
        <v>95</v>
      </c>
      <c r="R22">
        <v>0</v>
      </c>
      <c r="S22">
        <v>0</v>
      </c>
      <c r="T22" t="s">
        <v>61</v>
      </c>
      <c r="V22">
        <v>0</v>
      </c>
      <c r="W22">
        <v>1</v>
      </c>
      <c r="X22">
        <v>1</v>
      </c>
      <c r="Y22" t="s">
        <v>62</v>
      </c>
      <c r="Z22" t="s">
        <v>90</v>
      </c>
      <c r="AA22" t="s">
        <v>62</v>
      </c>
      <c r="AB22" t="s">
        <v>71</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t="s">
        <v>63</v>
      </c>
      <c r="BB22" t="s">
        <v>63</v>
      </c>
      <c r="BC22" t="s">
        <v>64</v>
      </c>
    </row>
    <row r="23" spans="1:55" x14ac:dyDescent="0.3">
      <c r="A23" t="s">
        <v>55</v>
      </c>
      <c r="B23" t="s">
        <v>80</v>
      </c>
      <c r="C23" t="s">
        <v>460</v>
      </c>
      <c r="D23">
        <v>22110407001</v>
      </c>
      <c r="E23" t="s">
        <v>461</v>
      </c>
      <c r="F23" t="s">
        <v>56</v>
      </c>
      <c r="G23" t="s">
        <v>57</v>
      </c>
      <c r="H23">
        <v>2</v>
      </c>
      <c r="I23" t="s">
        <v>94</v>
      </c>
      <c r="J23" t="s">
        <v>59</v>
      </c>
      <c r="K23" t="s">
        <v>465</v>
      </c>
      <c r="L23">
        <v>1</v>
      </c>
      <c r="M23" t="s">
        <v>466</v>
      </c>
      <c r="N23">
        <v>3</v>
      </c>
      <c r="O23" t="s">
        <v>95</v>
      </c>
      <c r="R23">
        <v>0</v>
      </c>
      <c r="S23">
        <v>0</v>
      </c>
      <c r="T23" t="s">
        <v>61</v>
      </c>
      <c r="V23">
        <v>0</v>
      </c>
      <c r="W23">
        <v>1</v>
      </c>
      <c r="X23">
        <v>1</v>
      </c>
      <c r="Y23" t="s">
        <v>62</v>
      </c>
      <c r="Z23" t="s">
        <v>90</v>
      </c>
      <c r="AA23" t="s">
        <v>62</v>
      </c>
      <c r="AB23" t="s">
        <v>71</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t="s">
        <v>63</v>
      </c>
      <c r="BB23" t="s">
        <v>63</v>
      </c>
    </row>
    <row r="24" spans="1:55" x14ac:dyDescent="0.3">
      <c r="A24" t="s">
        <v>55</v>
      </c>
      <c r="B24" t="s">
        <v>80</v>
      </c>
      <c r="C24" t="s">
        <v>460</v>
      </c>
      <c r="D24">
        <v>22110407001</v>
      </c>
      <c r="E24" t="s">
        <v>461</v>
      </c>
      <c r="F24" t="s">
        <v>56</v>
      </c>
      <c r="G24" t="s">
        <v>57</v>
      </c>
      <c r="H24">
        <v>2</v>
      </c>
      <c r="I24" t="s">
        <v>94</v>
      </c>
      <c r="J24" t="s">
        <v>59</v>
      </c>
      <c r="K24" t="s">
        <v>465</v>
      </c>
      <c r="L24">
        <v>1</v>
      </c>
      <c r="M24" t="s">
        <v>466</v>
      </c>
      <c r="N24">
        <v>4</v>
      </c>
      <c r="O24" t="s">
        <v>95</v>
      </c>
      <c r="R24">
        <v>0</v>
      </c>
      <c r="S24">
        <v>0</v>
      </c>
      <c r="T24" t="s">
        <v>61</v>
      </c>
      <c r="U24" t="s">
        <v>467</v>
      </c>
      <c r="V24">
        <v>0</v>
      </c>
      <c r="W24">
        <v>1</v>
      </c>
      <c r="X24">
        <v>1</v>
      </c>
      <c r="Y24" t="s">
        <v>62</v>
      </c>
      <c r="Z24" t="s">
        <v>90</v>
      </c>
      <c r="AA24" t="s">
        <v>62</v>
      </c>
      <c r="AB24" t="s">
        <v>71</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row>
    <row r="25" spans="1:55" x14ac:dyDescent="0.3">
      <c r="A25" t="s">
        <v>55</v>
      </c>
      <c r="B25" t="s">
        <v>80</v>
      </c>
      <c r="C25" t="s">
        <v>460</v>
      </c>
      <c r="D25">
        <v>22110407001</v>
      </c>
      <c r="E25" t="s">
        <v>461</v>
      </c>
      <c r="F25" t="s">
        <v>56</v>
      </c>
      <c r="G25" t="s">
        <v>57</v>
      </c>
      <c r="H25">
        <v>3</v>
      </c>
      <c r="I25" t="s">
        <v>96</v>
      </c>
      <c r="J25" t="s">
        <v>59</v>
      </c>
      <c r="L25">
        <v>1</v>
      </c>
      <c r="N25">
        <v>1</v>
      </c>
      <c r="O25" t="s">
        <v>60</v>
      </c>
      <c r="R25">
        <v>0</v>
      </c>
      <c r="S25">
        <v>0</v>
      </c>
      <c r="T25" t="s">
        <v>61</v>
      </c>
      <c r="V25">
        <v>0</v>
      </c>
      <c r="W25">
        <v>0</v>
      </c>
      <c r="X25">
        <v>2</v>
      </c>
      <c r="Y25" t="s">
        <v>62</v>
      </c>
      <c r="Z25" t="s">
        <v>62</v>
      </c>
      <c r="AA25" t="s">
        <v>62</v>
      </c>
      <c r="AB25" t="s">
        <v>62</v>
      </c>
      <c r="AD25">
        <v>1</v>
      </c>
      <c r="AE25">
        <v>0</v>
      </c>
      <c r="AF25">
        <v>0</v>
      </c>
      <c r="AG25">
        <v>0</v>
      </c>
      <c r="AH25">
        <v>0</v>
      </c>
      <c r="AI25">
        <v>5</v>
      </c>
      <c r="AJ25">
        <v>1</v>
      </c>
      <c r="AK25">
        <v>0</v>
      </c>
      <c r="AL25">
        <v>0</v>
      </c>
      <c r="AM25">
        <v>0</v>
      </c>
      <c r="AN25">
        <v>0</v>
      </c>
      <c r="AO25">
        <v>0</v>
      </c>
      <c r="AP25">
        <v>0</v>
      </c>
      <c r="AQ25">
        <v>0</v>
      </c>
      <c r="AR25">
        <v>0</v>
      </c>
      <c r="AS25">
        <v>0</v>
      </c>
      <c r="AT25">
        <v>0</v>
      </c>
      <c r="AU25">
        <v>0</v>
      </c>
      <c r="AV25">
        <v>0</v>
      </c>
      <c r="AW25">
        <v>1</v>
      </c>
      <c r="AX25">
        <v>2</v>
      </c>
      <c r="AY25">
        <v>0</v>
      </c>
      <c r="AZ25">
        <v>0</v>
      </c>
      <c r="BA25" t="s">
        <v>63</v>
      </c>
      <c r="BB25" t="s">
        <v>63</v>
      </c>
      <c r="BC25" t="s">
        <v>64</v>
      </c>
    </row>
    <row r="26" spans="1:55" ht="43.2" x14ac:dyDescent="0.3">
      <c r="A26" t="s">
        <v>55</v>
      </c>
      <c r="B26" t="s">
        <v>80</v>
      </c>
      <c r="C26" t="s">
        <v>460</v>
      </c>
      <c r="D26">
        <v>22110407001</v>
      </c>
      <c r="E26" t="s">
        <v>461</v>
      </c>
      <c r="F26" t="s">
        <v>56</v>
      </c>
      <c r="G26" t="s">
        <v>57</v>
      </c>
      <c r="H26">
        <v>4</v>
      </c>
      <c r="I26" t="s">
        <v>58</v>
      </c>
      <c r="J26" t="s">
        <v>59</v>
      </c>
      <c r="K26" s="40" t="s">
        <v>468</v>
      </c>
      <c r="L26">
        <v>1</v>
      </c>
      <c r="M26" t="s">
        <v>469</v>
      </c>
      <c r="N26">
        <v>1</v>
      </c>
      <c r="O26" t="s">
        <v>70</v>
      </c>
      <c r="R26">
        <v>0</v>
      </c>
      <c r="S26">
        <v>0</v>
      </c>
      <c r="T26" t="s">
        <v>1772</v>
      </c>
      <c r="V26" t="s">
        <v>80</v>
      </c>
      <c r="W26" t="s">
        <v>80</v>
      </c>
      <c r="X26" t="s">
        <v>80</v>
      </c>
      <c r="Y26" t="s">
        <v>71</v>
      </c>
      <c r="Z26" t="s">
        <v>62</v>
      </c>
      <c r="AA26" t="s">
        <v>62</v>
      </c>
      <c r="AB26" t="s">
        <v>62</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t="s">
        <v>63</v>
      </c>
      <c r="BB26" t="s">
        <v>63</v>
      </c>
      <c r="BC26" t="s">
        <v>64</v>
      </c>
    </row>
    <row r="27" spans="1:55" ht="43.2" x14ac:dyDescent="0.3">
      <c r="A27" t="s">
        <v>55</v>
      </c>
      <c r="B27" t="s">
        <v>80</v>
      </c>
      <c r="C27" t="s">
        <v>460</v>
      </c>
      <c r="D27">
        <v>22110407001</v>
      </c>
      <c r="E27" t="s">
        <v>461</v>
      </c>
      <c r="F27" t="s">
        <v>56</v>
      </c>
      <c r="G27" t="s">
        <v>57</v>
      </c>
      <c r="H27">
        <v>4</v>
      </c>
      <c r="I27" t="s">
        <v>58</v>
      </c>
      <c r="J27" t="s">
        <v>59</v>
      </c>
      <c r="K27" s="40" t="s">
        <v>468</v>
      </c>
      <c r="L27">
        <v>1</v>
      </c>
      <c r="M27" t="s">
        <v>469</v>
      </c>
      <c r="N27">
        <v>2</v>
      </c>
      <c r="O27" t="s">
        <v>97</v>
      </c>
      <c r="R27">
        <v>0</v>
      </c>
      <c r="S27">
        <v>0</v>
      </c>
      <c r="T27" t="s">
        <v>1772</v>
      </c>
      <c r="U27" t="s">
        <v>470</v>
      </c>
      <c r="V27" t="s">
        <v>80</v>
      </c>
      <c r="W27" t="s">
        <v>80</v>
      </c>
      <c r="X27" t="s">
        <v>80</v>
      </c>
      <c r="Y27" t="s">
        <v>62</v>
      </c>
      <c r="Z27" t="s">
        <v>62</v>
      </c>
      <c r="AA27" t="s">
        <v>62</v>
      </c>
      <c r="AB27" t="s">
        <v>62</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t="s">
        <v>63</v>
      </c>
      <c r="BB27" t="s">
        <v>63</v>
      </c>
      <c r="BC27" t="s">
        <v>64</v>
      </c>
    </row>
    <row r="28" spans="1:55" x14ac:dyDescent="0.3">
      <c r="A28" t="s">
        <v>55</v>
      </c>
      <c r="B28" t="s">
        <v>80</v>
      </c>
      <c r="C28" t="s">
        <v>460</v>
      </c>
      <c r="D28">
        <v>22110407001</v>
      </c>
      <c r="E28" t="s">
        <v>461</v>
      </c>
      <c r="F28" t="s">
        <v>56</v>
      </c>
      <c r="G28" t="s">
        <v>57</v>
      </c>
      <c r="H28">
        <v>5</v>
      </c>
      <c r="I28" t="s">
        <v>72</v>
      </c>
      <c r="J28" t="s">
        <v>59</v>
      </c>
      <c r="L28">
        <v>1</v>
      </c>
      <c r="M28" t="s">
        <v>471</v>
      </c>
      <c r="N28">
        <v>1</v>
      </c>
      <c r="O28" t="s">
        <v>79</v>
      </c>
      <c r="R28">
        <v>0</v>
      </c>
      <c r="S28">
        <v>0</v>
      </c>
      <c r="T28" t="s">
        <v>61</v>
      </c>
      <c r="V28" t="s">
        <v>80</v>
      </c>
      <c r="W28" t="s">
        <v>80</v>
      </c>
      <c r="X28" t="s">
        <v>80</v>
      </c>
      <c r="Y28" t="s">
        <v>62</v>
      </c>
      <c r="Z28" t="s">
        <v>62</v>
      </c>
      <c r="AA28" t="s">
        <v>62</v>
      </c>
      <c r="AB28" t="s">
        <v>62</v>
      </c>
      <c r="AD28">
        <v>0</v>
      </c>
      <c r="AE28">
        <v>0</v>
      </c>
      <c r="AF28">
        <v>0</v>
      </c>
      <c r="AG28">
        <v>0</v>
      </c>
      <c r="AH28">
        <v>0</v>
      </c>
      <c r="AI28">
        <v>0</v>
      </c>
      <c r="AJ28">
        <v>0</v>
      </c>
      <c r="AK28">
        <v>0</v>
      </c>
      <c r="AL28">
        <v>0</v>
      </c>
      <c r="AM28">
        <v>0</v>
      </c>
      <c r="AN28">
        <v>0</v>
      </c>
      <c r="AO28">
        <v>0</v>
      </c>
      <c r="AP28">
        <v>0</v>
      </c>
      <c r="AQ28">
        <v>0</v>
      </c>
      <c r="AR28">
        <v>6</v>
      </c>
      <c r="AS28">
        <v>6</v>
      </c>
      <c r="AT28">
        <v>0</v>
      </c>
      <c r="AU28">
        <v>0</v>
      </c>
      <c r="AV28">
        <v>0</v>
      </c>
      <c r="AW28">
        <v>1</v>
      </c>
      <c r="AX28">
        <v>2</v>
      </c>
      <c r="AY28">
        <v>0</v>
      </c>
      <c r="AZ28">
        <v>0</v>
      </c>
      <c r="BA28" t="s">
        <v>63</v>
      </c>
      <c r="BB28" t="s">
        <v>63</v>
      </c>
    </row>
    <row r="29" spans="1:55" x14ac:dyDescent="0.3">
      <c r="A29" t="s">
        <v>55</v>
      </c>
      <c r="B29" t="s">
        <v>80</v>
      </c>
      <c r="C29" t="s">
        <v>460</v>
      </c>
      <c r="D29">
        <v>22110407001</v>
      </c>
      <c r="E29" t="s">
        <v>461</v>
      </c>
      <c r="F29" t="s">
        <v>56</v>
      </c>
      <c r="G29" t="s">
        <v>57</v>
      </c>
      <c r="H29">
        <v>6</v>
      </c>
      <c r="I29" t="s">
        <v>74</v>
      </c>
      <c r="J29" t="s">
        <v>59</v>
      </c>
      <c r="K29" t="s">
        <v>472</v>
      </c>
      <c r="L29">
        <v>1</v>
      </c>
      <c r="N29">
        <v>1</v>
      </c>
      <c r="O29" t="s">
        <v>70</v>
      </c>
      <c r="P29">
        <v>5</v>
      </c>
      <c r="Q29" t="s">
        <v>75</v>
      </c>
      <c r="R29">
        <v>0</v>
      </c>
      <c r="S29">
        <v>0</v>
      </c>
      <c r="T29" t="s">
        <v>61</v>
      </c>
      <c r="U29" t="s">
        <v>473</v>
      </c>
      <c r="V29" t="s">
        <v>80</v>
      </c>
      <c r="W29" t="s">
        <v>80</v>
      </c>
      <c r="X29" t="s">
        <v>80</v>
      </c>
      <c r="Y29" t="s">
        <v>71</v>
      </c>
      <c r="Z29" t="s">
        <v>71</v>
      </c>
      <c r="AA29" t="s">
        <v>71</v>
      </c>
      <c r="AB29" t="s">
        <v>71</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t="s">
        <v>63</v>
      </c>
      <c r="BB29" t="s">
        <v>63</v>
      </c>
      <c r="BC29" t="s">
        <v>64</v>
      </c>
    </row>
    <row r="30" spans="1:55" x14ac:dyDescent="0.3">
      <c r="A30" t="s">
        <v>55</v>
      </c>
      <c r="B30" t="s">
        <v>80</v>
      </c>
      <c r="C30" t="s">
        <v>460</v>
      </c>
      <c r="D30">
        <v>22110407001</v>
      </c>
      <c r="E30" t="s">
        <v>461</v>
      </c>
      <c r="F30" t="s">
        <v>56</v>
      </c>
      <c r="G30" t="s">
        <v>57</v>
      </c>
      <c r="H30">
        <v>7</v>
      </c>
      <c r="I30" t="s">
        <v>94</v>
      </c>
      <c r="J30" t="s">
        <v>59</v>
      </c>
      <c r="K30" t="s">
        <v>474</v>
      </c>
      <c r="L30">
        <v>1</v>
      </c>
      <c r="M30" t="s">
        <v>475</v>
      </c>
      <c r="N30">
        <v>1</v>
      </c>
      <c r="O30" t="s">
        <v>95</v>
      </c>
      <c r="R30">
        <v>0</v>
      </c>
      <c r="S30">
        <v>0</v>
      </c>
      <c r="T30" t="s">
        <v>61</v>
      </c>
      <c r="V30">
        <v>3</v>
      </c>
      <c r="W30">
        <v>2</v>
      </c>
      <c r="X30">
        <v>2</v>
      </c>
      <c r="Y30" t="s">
        <v>62</v>
      </c>
      <c r="AB30" t="s">
        <v>62</v>
      </c>
      <c r="AD30">
        <v>0</v>
      </c>
      <c r="AE30">
        <v>0</v>
      </c>
      <c r="AF30">
        <v>0</v>
      </c>
      <c r="AG30">
        <v>0</v>
      </c>
      <c r="AH30">
        <v>0</v>
      </c>
      <c r="AI30">
        <v>0</v>
      </c>
      <c r="AJ30">
        <v>0</v>
      </c>
      <c r="AK30">
        <v>0</v>
      </c>
      <c r="AL30">
        <v>0</v>
      </c>
      <c r="AM30">
        <v>0</v>
      </c>
      <c r="AN30">
        <v>0</v>
      </c>
      <c r="AO30">
        <v>0</v>
      </c>
      <c r="AP30">
        <v>0</v>
      </c>
      <c r="AQ30">
        <v>0</v>
      </c>
      <c r="AR30">
        <v>0</v>
      </c>
      <c r="AS30">
        <v>0</v>
      </c>
      <c r="AT30">
        <v>0</v>
      </c>
      <c r="AU30">
        <v>0</v>
      </c>
      <c r="AV30">
        <v>0</v>
      </c>
      <c r="AW30">
        <v>1</v>
      </c>
      <c r="AX30">
        <v>0</v>
      </c>
      <c r="AY30">
        <v>0</v>
      </c>
      <c r="AZ30">
        <v>0</v>
      </c>
      <c r="BA30" t="s">
        <v>63</v>
      </c>
      <c r="BB30" t="s">
        <v>63</v>
      </c>
      <c r="BC30" t="s">
        <v>64</v>
      </c>
    </row>
    <row r="31" spans="1:55" ht="43.2" x14ac:dyDescent="0.3">
      <c r="A31" t="s">
        <v>55</v>
      </c>
      <c r="B31" t="s">
        <v>80</v>
      </c>
      <c r="C31" t="s">
        <v>460</v>
      </c>
      <c r="D31">
        <v>22110407001</v>
      </c>
      <c r="E31" t="s">
        <v>461</v>
      </c>
      <c r="F31" t="s">
        <v>56</v>
      </c>
      <c r="G31" t="s">
        <v>57</v>
      </c>
      <c r="H31">
        <v>7</v>
      </c>
      <c r="I31" t="s">
        <v>94</v>
      </c>
      <c r="J31" t="s">
        <v>59</v>
      </c>
      <c r="K31" t="s">
        <v>474</v>
      </c>
      <c r="L31">
        <v>1</v>
      </c>
      <c r="M31" t="s">
        <v>475</v>
      </c>
      <c r="N31">
        <v>2</v>
      </c>
      <c r="O31" t="s">
        <v>95</v>
      </c>
      <c r="R31">
        <v>0</v>
      </c>
      <c r="S31">
        <v>0</v>
      </c>
      <c r="T31" t="s">
        <v>61</v>
      </c>
      <c r="U31" s="40" t="s">
        <v>476</v>
      </c>
      <c r="V31">
        <v>3</v>
      </c>
      <c r="W31">
        <v>2</v>
      </c>
      <c r="X31">
        <v>2</v>
      </c>
      <c r="Y31" t="s">
        <v>62</v>
      </c>
      <c r="AA31" t="s">
        <v>71</v>
      </c>
      <c r="AB31" t="s">
        <v>71</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t="s">
        <v>63</v>
      </c>
      <c r="BB31" t="s">
        <v>63</v>
      </c>
      <c r="BC31" t="s">
        <v>64</v>
      </c>
    </row>
    <row r="32" spans="1:55" ht="28.8" x14ac:dyDescent="0.3">
      <c r="A32" t="s">
        <v>55</v>
      </c>
      <c r="B32" t="s">
        <v>80</v>
      </c>
      <c r="C32" t="s">
        <v>484</v>
      </c>
      <c r="D32">
        <v>22110407312</v>
      </c>
      <c r="E32" t="s">
        <v>518</v>
      </c>
      <c r="F32" t="s">
        <v>56</v>
      </c>
      <c r="G32" t="s">
        <v>57</v>
      </c>
      <c r="H32">
        <v>1</v>
      </c>
      <c r="I32" t="s">
        <v>74</v>
      </c>
      <c r="J32" t="s">
        <v>59</v>
      </c>
      <c r="K32" t="s">
        <v>519</v>
      </c>
      <c r="L32">
        <v>1</v>
      </c>
      <c r="M32" t="s">
        <v>520</v>
      </c>
      <c r="N32">
        <v>1</v>
      </c>
      <c r="O32" t="s">
        <v>66</v>
      </c>
      <c r="P32">
        <v>1</v>
      </c>
      <c r="Q32" t="s">
        <v>67</v>
      </c>
      <c r="R32">
        <v>21</v>
      </c>
      <c r="S32">
        <v>20</v>
      </c>
      <c r="T32" t="s">
        <v>1772</v>
      </c>
      <c r="U32" s="40" t="s">
        <v>521</v>
      </c>
      <c r="V32">
        <v>2</v>
      </c>
      <c r="W32">
        <v>2</v>
      </c>
      <c r="X32">
        <v>2</v>
      </c>
      <c r="Y32" t="s">
        <v>71</v>
      </c>
      <c r="Z32" t="s">
        <v>71</v>
      </c>
      <c r="AB32" t="s">
        <v>71</v>
      </c>
      <c r="AC32" t="s">
        <v>68</v>
      </c>
      <c r="AD32">
        <v>0</v>
      </c>
      <c r="AE32">
        <v>2</v>
      </c>
      <c r="AF32">
        <v>0</v>
      </c>
      <c r="AG32">
        <v>0</v>
      </c>
      <c r="AH32">
        <v>0</v>
      </c>
      <c r="AI32">
        <v>0</v>
      </c>
      <c r="AJ32">
        <v>1</v>
      </c>
      <c r="AK32">
        <v>0</v>
      </c>
      <c r="AL32">
        <v>0</v>
      </c>
      <c r="AM32">
        <v>0</v>
      </c>
      <c r="AN32">
        <v>0</v>
      </c>
      <c r="AO32">
        <v>0</v>
      </c>
      <c r="AP32">
        <v>0</v>
      </c>
      <c r="AQ32">
        <v>0</v>
      </c>
      <c r="AR32">
        <v>0</v>
      </c>
      <c r="AS32">
        <v>0</v>
      </c>
      <c r="AT32">
        <v>0</v>
      </c>
      <c r="AU32">
        <v>0</v>
      </c>
      <c r="AV32">
        <v>0</v>
      </c>
      <c r="AW32">
        <v>1</v>
      </c>
      <c r="AX32">
        <v>2</v>
      </c>
      <c r="AY32">
        <v>0</v>
      </c>
      <c r="AZ32">
        <v>0</v>
      </c>
      <c r="BA32" t="s">
        <v>63</v>
      </c>
      <c r="BB32" t="s">
        <v>63</v>
      </c>
      <c r="BC32" t="s">
        <v>64</v>
      </c>
    </row>
    <row r="33" spans="1:55" x14ac:dyDescent="0.3">
      <c r="A33" t="s">
        <v>55</v>
      </c>
      <c r="B33" t="s">
        <v>80</v>
      </c>
      <c r="C33" t="s">
        <v>484</v>
      </c>
      <c r="D33">
        <v>22110407312</v>
      </c>
      <c r="E33" t="s">
        <v>518</v>
      </c>
      <c r="F33" t="s">
        <v>56</v>
      </c>
      <c r="G33" t="s">
        <v>57</v>
      </c>
      <c r="H33">
        <v>1</v>
      </c>
      <c r="I33" t="s">
        <v>74</v>
      </c>
      <c r="J33" t="s">
        <v>59</v>
      </c>
      <c r="K33" t="s">
        <v>519</v>
      </c>
      <c r="L33">
        <v>1</v>
      </c>
      <c r="M33" t="s">
        <v>520</v>
      </c>
      <c r="N33">
        <v>2</v>
      </c>
      <c r="O33" t="s">
        <v>66</v>
      </c>
      <c r="P33">
        <v>3</v>
      </c>
      <c r="Q33" t="s">
        <v>78</v>
      </c>
      <c r="R33">
        <v>17</v>
      </c>
      <c r="S33">
        <v>26</v>
      </c>
      <c r="T33" t="s">
        <v>1772</v>
      </c>
      <c r="U33" t="s">
        <v>522</v>
      </c>
      <c r="V33">
        <v>2</v>
      </c>
      <c r="W33">
        <v>2</v>
      </c>
      <c r="X33">
        <v>2</v>
      </c>
      <c r="Y33" t="s">
        <v>71</v>
      </c>
      <c r="Z33" t="s">
        <v>71</v>
      </c>
      <c r="AB33" t="s">
        <v>71</v>
      </c>
      <c r="AC33" t="s">
        <v>68</v>
      </c>
      <c r="AD33">
        <v>0</v>
      </c>
      <c r="AE33">
        <v>1</v>
      </c>
      <c r="AF33">
        <v>0</v>
      </c>
      <c r="AG33">
        <v>0</v>
      </c>
      <c r="AH33">
        <v>0</v>
      </c>
      <c r="AI33">
        <v>3</v>
      </c>
      <c r="AJ33">
        <v>0</v>
      </c>
      <c r="AK33">
        <v>0</v>
      </c>
      <c r="AL33">
        <v>0</v>
      </c>
      <c r="AM33">
        <v>0</v>
      </c>
      <c r="AN33">
        <v>0</v>
      </c>
      <c r="AO33">
        <v>0</v>
      </c>
      <c r="AP33">
        <v>0</v>
      </c>
      <c r="AQ33">
        <v>0</v>
      </c>
      <c r="AR33">
        <v>0</v>
      </c>
      <c r="AS33">
        <v>0</v>
      </c>
      <c r="AT33">
        <v>0</v>
      </c>
      <c r="AU33">
        <v>0</v>
      </c>
      <c r="AV33">
        <v>0</v>
      </c>
      <c r="AW33">
        <v>3</v>
      </c>
      <c r="AX33">
        <v>2</v>
      </c>
      <c r="AY33">
        <v>0</v>
      </c>
      <c r="AZ33">
        <v>0</v>
      </c>
      <c r="BA33" t="s">
        <v>63</v>
      </c>
      <c r="BB33" t="s">
        <v>63</v>
      </c>
      <c r="BC33" t="s">
        <v>64</v>
      </c>
    </row>
    <row r="34" spans="1:55" x14ac:dyDescent="0.3">
      <c r="A34" t="s">
        <v>55</v>
      </c>
      <c r="B34" t="s">
        <v>80</v>
      </c>
      <c r="C34" t="s">
        <v>484</v>
      </c>
      <c r="D34">
        <v>22110407312</v>
      </c>
      <c r="E34" t="s">
        <v>518</v>
      </c>
      <c r="F34" t="s">
        <v>56</v>
      </c>
      <c r="G34" t="s">
        <v>57</v>
      </c>
      <c r="H34">
        <v>1</v>
      </c>
      <c r="I34" t="s">
        <v>74</v>
      </c>
      <c r="J34" t="s">
        <v>59</v>
      </c>
      <c r="K34" t="s">
        <v>519</v>
      </c>
      <c r="L34">
        <v>1</v>
      </c>
      <c r="M34" t="s">
        <v>520</v>
      </c>
      <c r="N34">
        <v>3</v>
      </c>
      <c r="O34" t="s">
        <v>66</v>
      </c>
      <c r="P34">
        <v>4</v>
      </c>
      <c r="Q34" t="s">
        <v>76</v>
      </c>
      <c r="R34">
        <v>25</v>
      </c>
      <c r="S34">
        <v>25</v>
      </c>
      <c r="T34" t="s">
        <v>1773</v>
      </c>
      <c r="U34" t="s">
        <v>523</v>
      </c>
      <c r="V34">
        <v>2</v>
      </c>
      <c r="W34">
        <v>2</v>
      </c>
      <c r="X34">
        <v>2</v>
      </c>
      <c r="Y34" t="s">
        <v>71</v>
      </c>
      <c r="Z34" t="s">
        <v>62</v>
      </c>
      <c r="AB34" t="s">
        <v>62</v>
      </c>
      <c r="AC34" t="s">
        <v>68</v>
      </c>
      <c r="AD34">
        <v>0</v>
      </c>
      <c r="AE34">
        <v>1</v>
      </c>
      <c r="AF34">
        <v>0</v>
      </c>
      <c r="AG34">
        <v>0</v>
      </c>
      <c r="AH34">
        <v>0</v>
      </c>
      <c r="AI34">
        <v>0</v>
      </c>
      <c r="AJ34">
        <v>3</v>
      </c>
      <c r="AK34">
        <v>0</v>
      </c>
      <c r="AL34">
        <v>0</v>
      </c>
      <c r="AM34">
        <v>0</v>
      </c>
      <c r="AN34">
        <v>0</v>
      </c>
      <c r="AO34">
        <v>0</v>
      </c>
      <c r="AP34">
        <v>0</v>
      </c>
      <c r="AQ34">
        <v>0</v>
      </c>
      <c r="AR34">
        <v>0</v>
      </c>
      <c r="AS34">
        <v>0</v>
      </c>
      <c r="AT34">
        <v>0</v>
      </c>
      <c r="AU34">
        <v>0</v>
      </c>
      <c r="AV34">
        <v>0</v>
      </c>
      <c r="AW34">
        <v>5</v>
      </c>
      <c r="AX34">
        <v>3</v>
      </c>
      <c r="AY34">
        <v>0</v>
      </c>
      <c r="AZ34">
        <v>0</v>
      </c>
      <c r="BA34" t="s">
        <v>63</v>
      </c>
      <c r="BB34" t="s">
        <v>63</v>
      </c>
      <c r="BC34" t="s">
        <v>64</v>
      </c>
    </row>
    <row r="35" spans="1:55" x14ac:dyDescent="0.3">
      <c r="A35" t="s">
        <v>55</v>
      </c>
      <c r="B35" t="s">
        <v>80</v>
      </c>
      <c r="C35" t="s">
        <v>460</v>
      </c>
      <c r="D35">
        <v>22110407001</v>
      </c>
      <c r="E35" t="s">
        <v>461</v>
      </c>
      <c r="F35" t="s">
        <v>56</v>
      </c>
      <c r="G35" t="s">
        <v>57</v>
      </c>
      <c r="H35">
        <v>8</v>
      </c>
      <c r="I35" t="s">
        <v>72</v>
      </c>
      <c r="J35" t="s">
        <v>59</v>
      </c>
      <c r="K35" t="s">
        <v>477</v>
      </c>
      <c r="L35">
        <v>1</v>
      </c>
      <c r="N35">
        <v>1</v>
      </c>
      <c r="O35" t="s">
        <v>66</v>
      </c>
      <c r="P35" t="s">
        <v>144</v>
      </c>
      <c r="Q35" t="s">
        <v>478</v>
      </c>
      <c r="R35">
        <v>55</v>
      </c>
      <c r="S35">
        <v>64</v>
      </c>
      <c r="T35" t="s">
        <v>61</v>
      </c>
      <c r="U35" t="s">
        <v>479</v>
      </c>
      <c r="V35" t="s">
        <v>80</v>
      </c>
      <c r="W35" t="s">
        <v>80</v>
      </c>
      <c r="X35" t="s">
        <v>80</v>
      </c>
      <c r="Y35" t="s">
        <v>62</v>
      </c>
      <c r="Z35" t="s">
        <v>62</v>
      </c>
      <c r="AA35" t="s">
        <v>62</v>
      </c>
      <c r="AB35" t="s">
        <v>62</v>
      </c>
      <c r="AD35">
        <v>0</v>
      </c>
      <c r="AE35">
        <v>2</v>
      </c>
      <c r="AF35">
        <v>0</v>
      </c>
      <c r="AG35">
        <v>0</v>
      </c>
      <c r="AH35">
        <v>0</v>
      </c>
      <c r="AI35">
        <v>0</v>
      </c>
      <c r="AJ35">
        <v>1</v>
      </c>
      <c r="AK35">
        <v>0</v>
      </c>
      <c r="AL35">
        <v>0</v>
      </c>
      <c r="AM35">
        <v>0</v>
      </c>
      <c r="AN35">
        <v>0</v>
      </c>
      <c r="AO35">
        <v>0</v>
      </c>
      <c r="AP35">
        <v>0</v>
      </c>
      <c r="AQ35">
        <v>0</v>
      </c>
      <c r="AR35">
        <v>0</v>
      </c>
      <c r="AS35">
        <v>0</v>
      </c>
      <c r="AT35">
        <v>0</v>
      </c>
      <c r="AU35">
        <v>0</v>
      </c>
      <c r="AV35">
        <v>0</v>
      </c>
      <c r="AW35">
        <v>0</v>
      </c>
      <c r="AX35">
        <v>0</v>
      </c>
      <c r="AY35">
        <v>0</v>
      </c>
      <c r="AZ35">
        <v>0</v>
      </c>
      <c r="BC35" t="s">
        <v>64</v>
      </c>
    </row>
    <row r="36" spans="1:55" x14ac:dyDescent="0.3">
      <c r="A36" t="s">
        <v>55</v>
      </c>
      <c r="B36" t="s">
        <v>80</v>
      </c>
      <c r="C36" t="s">
        <v>460</v>
      </c>
      <c r="D36">
        <v>22110407001</v>
      </c>
      <c r="E36" t="s">
        <v>461</v>
      </c>
      <c r="F36" t="s">
        <v>56</v>
      </c>
      <c r="G36" t="s">
        <v>57</v>
      </c>
      <c r="H36">
        <v>8</v>
      </c>
      <c r="I36" t="s">
        <v>72</v>
      </c>
      <c r="J36" t="s">
        <v>59</v>
      </c>
      <c r="K36" t="s">
        <v>477</v>
      </c>
      <c r="L36">
        <v>1</v>
      </c>
      <c r="N36">
        <v>2</v>
      </c>
      <c r="O36" t="s">
        <v>70</v>
      </c>
      <c r="R36">
        <v>0</v>
      </c>
      <c r="S36">
        <v>0</v>
      </c>
      <c r="T36" t="s">
        <v>61</v>
      </c>
      <c r="V36" t="s">
        <v>80</v>
      </c>
      <c r="W36" t="s">
        <v>80</v>
      </c>
      <c r="X36" t="s">
        <v>80</v>
      </c>
      <c r="Y36" t="s">
        <v>71</v>
      </c>
      <c r="Z36" t="s">
        <v>62</v>
      </c>
      <c r="AA36" t="s">
        <v>62</v>
      </c>
      <c r="AB36" t="s">
        <v>71</v>
      </c>
      <c r="AD36">
        <v>0</v>
      </c>
      <c r="AE36">
        <v>0</v>
      </c>
      <c r="AF36">
        <v>0</v>
      </c>
      <c r="AG36">
        <v>0</v>
      </c>
      <c r="AH36">
        <v>0</v>
      </c>
      <c r="AI36">
        <v>1</v>
      </c>
      <c r="AJ36">
        <v>0</v>
      </c>
      <c r="AK36">
        <v>0</v>
      </c>
      <c r="AL36">
        <v>0</v>
      </c>
      <c r="AM36">
        <v>0</v>
      </c>
      <c r="AN36">
        <v>0</v>
      </c>
      <c r="AO36">
        <v>0</v>
      </c>
      <c r="AP36">
        <v>0</v>
      </c>
      <c r="AQ36">
        <v>0</v>
      </c>
      <c r="AR36">
        <v>0</v>
      </c>
      <c r="AS36">
        <v>0</v>
      </c>
      <c r="AT36">
        <v>0</v>
      </c>
      <c r="AU36">
        <v>0</v>
      </c>
      <c r="AV36">
        <v>0</v>
      </c>
      <c r="AW36">
        <v>0</v>
      </c>
      <c r="AX36">
        <v>0</v>
      </c>
      <c r="AY36">
        <v>0</v>
      </c>
      <c r="AZ36">
        <v>0</v>
      </c>
      <c r="BC36" t="s">
        <v>64</v>
      </c>
    </row>
    <row r="37" spans="1:55" x14ac:dyDescent="0.3">
      <c r="A37" t="s">
        <v>55</v>
      </c>
      <c r="B37" t="s">
        <v>80</v>
      </c>
      <c r="C37" t="s">
        <v>460</v>
      </c>
      <c r="D37">
        <v>22110407001</v>
      </c>
      <c r="E37" t="s">
        <v>461</v>
      </c>
      <c r="F37" t="s">
        <v>56</v>
      </c>
      <c r="G37" t="s">
        <v>57</v>
      </c>
      <c r="H37">
        <v>8</v>
      </c>
      <c r="I37" t="s">
        <v>72</v>
      </c>
      <c r="J37" t="s">
        <v>59</v>
      </c>
      <c r="K37" t="s">
        <v>477</v>
      </c>
      <c r="L37">
        <v>1</v>
      </c>
      <c r="N37">
        <v>3</v>
      </c>
      <c r="O37" t="s">
        <v>95</v>
      </c>
      <c r="R37">
        <v>0</v>
      </c>
      <c r="S37">
        <v>0</v>
      </c>
      <c r="T37" t="s">
        <v>61</v>
      </c>
      <c r="V37" t="s">
        <v>80</v>
      </c>
      <c r="W37" t="s">
        <v>80</v>
      </c>
      <c r="X37" t="s">
        <v>80</v>
      </c>
      <c r="Y37" t="s">
        <v>62</v>
      </c>
      <c r="AA37" t="s">
        <v>71</v>
      </c>
      <c r="AB37" t="s">
        <v>62</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C37" t="s">
        <v>64</v>
      </c>
    </row>
    <row r="38" spans="1:55" x14ac:dyDescent="0.3">
      <c r="A38" t="s">
        <v>55</v>
      </c>
      <c r="B38" t="s">
        <v>80</v>
      </c>
      <c r="C38" t="s">
        <v>460</v>
      </c>
      <c r="D38">
        <v>22110407001</v>
      </c>
      <c r="E38" t="s">
        <v>461</v>
      </c>
      <c r="F38" t="s">
        <v>56</v>
      </c>
      <c r="G38" t="s">
        <v>57</v>
      </c>
      <c r="H38">
        <v>8</v>
      </c>
      <c r="I38" t="s">
        <v>72</v>
      </c>
      <c r="J38" t="s">
        <v>59</v>
      </c>
      <c r="K38" t="s">
        <v>477</v>
      </c>
      <c r="L38">
        <v>1</v>
      </c>
      <c r="N38">
        <v>4</v>
      </c>
      <c r="O38" t="s">
        <v>97</v>
      </c>
      <c r="R38">
        <v>0</v>
      </c>
      <c r="S38">
        <v>0</v>
      </c>
      <c r="T38" t="s">
        <v>61</v>
      </c>
      <c r="V38" t="s">
        <v>80</v>
      </c>
      <c r="W38" t="s">
        <v>80</v>
      </c>
      <c r="X38" t="s">
        <v>80</v>
      </c>
      <c r="Y38" t="s">
        <v>62</v>
      </c>
      <c r="Z38" t="s">
        <v>62</v>
      </c>
      <c r="AA38" t="s">
        <v>62</v>
      </c>
      <c r="AB38" t="s">
        <v>62</v>
      </c>
      <c r="AD38">
        <v>0</v>
      </c>
      <c r="AE38">
        <v>0</v>
      </c>
      <c r="AF38">
        <v>0</v>
      </c>
      <c r="AG38">
        <v>0</v>
      </c>
      <c r="AH38">
        <v>0</v>
      </c>
      <c r="AI38">
        <v>0</v>
      </c>
      <c r="AJ38">
        <v>1</v>
      </c>
      <c r="AK38">
        <v>0</v>
      </c>
      <c r="AL38">
        <v>0</v>
      </c>
      <c r="AM38">
        <v>0</v>
      </c>
      <c r="AN38">
        <v>0</v>
      </c>
      <c r="AO38">
        <v>0</v>
      </c>
      <c r="AP38">
        <v>0</v>
      </c>
      <c r="AQ38">
        <v>0</v>
      </c>
      <c r="AR38">
        <v>0</v>
      </c>
      <c r="AS38">
        <v>0</v>
      </c>
      <c r="AT38">
        <v>0</v>
      </c>
      <c r="AU38">
        <v>0</v>
      </c>
      <c r="AV38">
        <v>0</v>
      </c>
      <c r="AW38">
        <v>0</v>
      </c>
      <c r="AX38">
        <v>0</v>
      </c>
      <c r="AY38">
        <v>0</v>
      </c>
      <c r="AZ38">
        <v>0</v>
      </c>
      <c r="BC38" t="s">
        <v>64</v>
      </c>
    </row>
    <row r="39" spans="1:55" x14ac:dyDescent="0.3">
      <c r="A39" t="s">
        <v>55</v>
      </c>
      <c r="B39" t="s">
        <v>80</v>
      </c>
      <c r="C39" t="s">
        <v>484</v>
      </c>
      <c r="D39">
        <v>22110407312</v>
      </c>
      <c r="E39" t="s">
        <v>518</v>
      </c>
      <c r="F39" t="s">
        <v>56</v>
      </c>
      <c r="G39" t="s">
        <v>57</v>
      </c>
      <c r="H39">
        <v>2</v>
      </c>
      <c r="I39" t="s">
        <v>72</v>
      </c>
      <c r="J39" t="s">
        <v>59</v>
      </c>
      <c r="K39" t="s">
        <v>524</v>
      </c>
      <c r="L39">
        <v>1</v>
      </c>
      <c r="M39" t="s">
        <v>525</v>
      </c>
      <c r="N39">
        <v>1</v>
      </c>
      <c r="O39" t="s">
        <v>70</v>
      </c>
      <c r="R39">
        <v>0</v>
      </c>
      <c r="S39">
        <v>0</v>
      </c>
      <c r="T39" t="s">
        <v>1772</v>
      </c>
      <c r="U39" t="s">
        <v>526</v>
      </c>
      <c r="V39" t="s">
        <v>80</v>
      </c>
      <c r="W39" t="s">
        <v>80</v>
      </c>
      <c r="X39" t="s">
        <v>80</v>
      </c>
      <c r="Y39" t="s">
        <v>71</v>
      </c>
      <c r="Z39" t="s">
        <v>71</v>
      </c>
      <c r="AA39" t="s">
        <v>90</v>
      </c>
      <c r="AB39" t="s">
        <v>71</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t="s">
        <v>63</v>
      </c>
      <c r="BB39" t="s">
        <v>63</v>
      </c>
    </row>
    <row r="40" spans="1:55" x14ac:dyDescent="0.3">
      <c r="A40" t="s">
        <v>55</v>
      </c>
      <c r="B40" t="s">
        <v>80</v>
      </c>
      <c r="C40" t="s">
        <v>460</v>
      </c>
      <c r="D40">
        <v>22110407001</v>
      </c>
      <c r="E40" t="s">
        <v>461</v>
      </c>
      <c r="F40" t="s">
        <v>56</v>
      </c>
      <c r="G40" t="s">
        <v>57</v>
      </c>
      <c r="H40">
        <v>9</v>
      </c>
      <c r="I40" t="s">
        <v>72</v>
      </c>
      <c r="J40" t="s">
        <v>59</v>
      </c>
      <c r="K40" t="s">
        <v>480</v>
      </c>
      <c r="L40">
        <v>1</v>
      </c>
      <c r="M40" t="s">
        <v>481</v>
      </c>
      <c r="N40">
        <v>1</v>
      </c>
      <c r="O40" t="s">
        <v>66</v>
      </c>
      <c r="P40" t="s">
        <v>144</v>
      </c>
      <c r="Q40" t="s">
        <v>151</v>
      </c>
      <c r="R40">
        <v>5</v>
      </c>
      <c r="S40">
        <v>8</v>
      </c>
      <c r="T40" t="s">
        <v>1773</v>
      </c>
      <c r="U40" t="s">
        <v>482</v>
      </c>
      <c r="V40" t="s">
        <v>80</v>
      </c>
      <c r="W40" t="s">
        <v>80</v>
      </c>
      <c r="X40" t="s">
        <v>80</v>
      </c>
      <c r="Y40" t="s">
        <v>62</v>
      </c>
      <c r="Z40" t="s">
        <v>62</v>
      </c>
      <c r="AA40" t="s">
        <v>62</v>
      </c>
      <c r="AB40" t="s">
        <v>71</v>
      </c>
      <c r="AC40" t="s">
        <v>68</v>
      </c>
      <c r="AD40">
        <v>0</v>
      </c>
      <c r="AE40">
        <v>0</v>
      </c>
      <c r="AF40">
        <v>0</v>
      </c>
      <c r="AG40">
        <v>0</v>
      </c>
      <c r="AH40">
        <v>0</v>
      </c>
      <c r="AI40">
        <v>0</v>
      </c>
      <c r="AJ40">
        <v>0</v>
      </c>
      <c r="AK40">
        <v>0</v>
      </c>
      <c r="AL40">
        <v>0</v>
      </c>
      <c r="AM40">
        <v>0</v>
      </c>
      <c r="AN40">
        <v>0</v>
      </c>
      <c r="AO40">
        <v>0</v>
      </c>
      <c r="AP40">
        <v>0</v>
      </c>
      <c r="AQ40">
        <v>0</v>
      </c>
      <c r="AR40">
        <v>0</v>
      </c>
      <c r="AS40">
        <v>0</v>
      </c>
      <c r="AT40">
        <v>0</v>
      </c>
      <c r="AU40">
        <v>0</v>
      </c>
      <c r="AV40">
        <v>0</v>
      </c>
      <c r="AW40">
        <v>2</v>
      </c>
      <c r="AX40">
        <v>2</v>
      </c>
      <c r="AY40">
        <v>0</v>
      </c>
      <c r="AZ40">
        <v>0</v>
      </c>
      <c r="BA40" t="s">
        <v>63</v>
      </c>
      <c r="BB40" t="s">
        <v>63</v>
      </c>
      <c r="BC40" t="s">
        <v>64</v>
      </c>
    </row>
    <row r="41" spans="1:55" x14ac:dyDescent="0.3">
      <c r="A41" t="s">
        <v>55</v>
      </c>
      <c r="B41" t="s">
        <v>80</v>
      </c>
      <c r="C41" t="s">
        <v>484</v>
      </c>
      <c r="D41">
        <v>22110407312</v>
      </c>
      <c r="E41" t="s">
        <v>518</v>
      </c>
      <c r="F41" t="s">
        <v>56</v>
      </c>
      <c r="G41" t="s">
        <v>57</v>
      </c>
      <c r="H41">
        <v>3</v>
      </c>
      <c r="I41" t="s">
        <v>94</v>
      </c>
      <c r="J41" t="s">
        <v>1774</v>
      </c>
      <c r="K41" t="s">
        <v>527</v>
      </c>
      <c r="L41">
        <v>1</v>
      </c>
      <c r="M41" t="s">
        <v>528</v>
      </c>
      <c r="N41">
        <v>1</v>
      </c>
      <c r="O41" t="s">
        <v>95</v>
      </c>
      <c r="R41">
        <v>0</v>
      </c>
      <c r="S41">
        <v>0</v>
      </c>
      <c r="T41" t="s">
        <v>315</v>
      </c>
      <c r="U41" t="s">
        <v>529</v>
      </c>
      <c r="V41">
        <v>3</v>
      </c>
      <c r="W41">
        <v>2</v>
      </c>
      <c r="X41">
        <v>2</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C41" t="s">
        <v>64</v>
      </c>
    </row>
    <row r="42" spans="1:55" x14ac:dyDescent="0.3">
      <c r="A42" t="s">
        <v>55</v>
      </c>
      <c r="B42" t="s">
        <v>80</v>
      </c>
      <c r="C42" t="s">
        <v>484</v>
      </c>
      <c r="D42">
        <v>22110407312</v>
      </c>
      <c r="E42" t="s">
        <v>518</v>
      </c>
      <c r="F42" t="s">
        <v>56</v>
      </c>
      <c r="G42" t="s">
        <v>57</v>
      </c>
      <c r="H42">
        <v>3</v>
      </c>
      <c r="I42" t="s">
        <v>94</v>
      </c>
      <c r="J42" t="s">
        <v>1774</v>
      </c>
      <c r="K42" t="s">
        <v>527</v>
      </c>
      <c r="L42">
        <v>1</v>
      </c>
      <c r="M42" t="s">
        <v>528</v>
      </c>
      <c r="N42">
        <v>2</v>
      </c>
      <c r="O42" t="s">
        <v>95</v>
      </c>
      <c r="R42">
        <v>0</v>
      </c>
      <c r="S42">
        <v>0</v>
      </c>
      <c r="T42" t="s">
        <v>315</v>
      </c>
      <c r="U42" t="s">
        <v>530</v>
      </c>
      <c r="V42">
        <v>3</v>
      </c>
      <c r="W42">
        <v>2</v>
      </c>
      <c r="X42">
        <v>2</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C42" t="s">
        <v>64</v>
      </c>
    </row>
    <row r="43" spans="1:55" x14ac:dyDescent="0.3">
      <c r="A43" t="s">
        <v>55</v>
      </c>
      <c r="B43" t="s">
        <v>80</v>
      </c>
      <c r="C43" t="s">
        <v>484</v>
      </c>
      <c r="D43">
        <v>22110407312</v>
      </c>
      <c r="E43" t="s">
        <v>518</v>
      </c>
      <c r="F43" t="s">
        <v>56</v>
      </c>
      <c r="G43" t="s">
        <v>57</v>
      </c>
      <c r="H43">
        <v>4</v>
      </c>
      <c r="I43" t="s">
        <v>146</v>
      </c>
      <c r="J43" t="s">
        <v>59</v>
      </c>
      <c r="K43" t="s">
        <v>531</v>
      </c>
      <c r="L43">
        <v>1</v>
      </c>
      <c r="M43" t="s">
        <v>532</v>
      </c>
      <c r="N43">
        <v>1</v>
      </c>
      <c r="O43" t="s">
        <v>97</v>
      </c>
      <c r="R43">
        <v>0</v>
      </c>
      <c r="S43">
        <v>0</v>
      </c>
      <c r="T43" t="s">
        <v>1772</v>
      </c>
      <c r="U43" t="s">
        <v>533</v>
      </c>
      <c r="V43">
        <v>2</v>
      </c>
      <c r="W43">
        <v>2</v>
      </c>
      <c r="X43">
        <v>21</v>
      </c>
      <c r="Y43" t="s">
        <v>71</v>
      </c>
      <c r="Z43" t="s">
        <v>71</v>
      </c>
      <c r="AA43" t="s">
        <v>90</v>
      </c>
      <c r="AB43" t="s">
        <v>71</v>
      </c>
      <c r="AD43">
        <v>1</v>
      </c>
      <c r="AE43">
        <v>0</v>
      </c>
      <c r="AF43">
        <v>0</v>
      </c>
      <c r="AG43">
        <v>0</v>
      </c>
      <c r="AH43">
        <v>0</v>
      </c>
      <c r="AI43">
        <v>0</v>
      </c>
      <c r="AJ43">
        <v>0</v>
      </c>
      <c r="AK43">
        <v>0</v>
      </c>
      <c r="AL43">
        <v>0</v>
      </c>
      <c r="AM43">
        <v>0</v>
      </c>
      <c r="AN43">
        <v>0</v>
      </c>
      <c r="AO43">
        <v>0</v>
      </c>
      <c r="AP43">
        <v>0</v>
      </c>
      <c r="AQ43">
        <v>0</v>
      </c>
      <c r="AR43">
        <v>0</v>
      </c>
      <c r="AS43">
        <v>0</v>
      </c>
      <c r="AT43">
        <v>0</v>
      </c>
      <c r="AU43">
        <v>0</v>
      </c>
      <c r="AV43">
        <v>0</v>
      </c>
      <c r="AW43">
        <v>1</v>
      </c>
      <c r="AX43">
        <v>0</v>
      </c>
      <c r="AY43">
        <v>0</v>
      </c>
      <c r="AZ43">
        <v>0</v>
      </c>
      <c r="BA43" t="s">
        <v>63</v>
      </c>
      <c r="BB43" t="s">
        <v>63</v>
      </c>
      <c r="BC43" t="s">
        <v>64</v>
      </c>
    </row>
    <row r="44" spans="1:55" x14ac:dyDescent="0.3">
      <c r="A44" t="s">
        <v>55</v>
      </c>
      <c r="B44" t="s">
        <v>80</v>
      </c>
      <c r="C44" t="s">
        <v>460</v>
      </c>
      <c r="D44">
        <v>22110407001</v>
      </c>
      <c r="E44" t="s">
        <v>461</v>
      </c>
      <c r="F44" t="s">
        <v>56</v>
      </c>
      <c r="G44" t="s">
        <v>57</v>
      </c>
      <c r="H44">
        <v>10</v>
      </c>
      <c r="I44" t="s">
        <v>74</v>
      </c>
      <c r="J44" t="s">
        <v>59</v>
      </c>
      <c r="L44">
        <v>1</v>
      </c>
      <c r="N44">
        <v>1</v>
      </c>
      <c r="R44">
        <v>0</v>
      </c>
      <c r="S44">
        <v>0</v>
      </c>
      <c r="V44">
        <v>0</v>
      </c>
      <c r="W44">
        <v>0</v>
      </c>
      <c r="X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C44" t="s">
        <v>64</v>
      </c>
    </row>
    <row r="45" spans="1:55" x14ac:dyDescent="0.3">
      <c r="A45" t="s">
        <v>55</v>
      </c>
      <c r="B45" t="s">
        <v>80</v>
      </c>
      <c r="C45" t="s">
        <v>484</v>
      </c>
      <c r="D45">
        <v>22110407301</v>
      </c>
      <c r="E45" t="s">
        <v>485</v>
      </c>
      <c r="F45" t="s">
        <v>56</v>
      </c>
      <c r="G45" t="s">
        <v>57</v>
      </c>
      <c r="H45">
        <v>1</v>
      </c>
      <c r="I45" t="s">
        <v>58</v>
      </c>
      <c r="J45" t="s">
        <v>59</v>
      </c>
      <c r="K45" t="s">
        <v>486</v>
      </c>
      <c r="L45">
        <v>1</v>
      </c>
      <c r="M45" t="s">
        <v>487</v>
      </c>
      <c r="N45">
        <v>1</v>
      </c>
      <c r="O45" t="s">
        <v>66</v>
      </c>
      <c r="P45">
        <v>4</v>
      </c>
      <c r="Q45" t="s">
        <v>76</v>
      </c>
      <c r="R45">
        <v>19</v>
      </c>
      <c r="S45">
        <v>17</v>
      </c>
      <c r="T45" t="s">
        <v>61</v>
      </c>
      <c r="U45" t="s">
        <v>488</v>
      </c>
      <c r="V45">
        <v>5</v>
      </c>
      <c r="W45">
        <v>4</v>
      </c>
      <c r="X45">
        <v>0</v>
      </c>
      <c r="Y45" t="s">
        <v>71</v>
      </c>
      <c r="Z45" t="s">
        <v>71</v>
      </c>
      <c r="AA45" t="s">
        <v>90</v>
      </c>
      <c r="AB45" t="s">
        <v>62</v>
      </c>
      <c r="AC45" t="s">
        <v>68</v>
      </c>
      <c r="AD45">
        <v>0</v>
      </c>
      <c r="AE45">
        <v>0</v>
      </c>
      <c r="AF45">
        <v>0</v>
      </c>
      <c r="AG45">
        <v>0</v>
      </c>
      <c r="AH45">
        <v>0</v>
      </c>
      <c r="AI45">
        <v>0</v>
      </c>
      <c r="AJ45">
        <v>0</v>
      </c>
      <c r="AK45">
        <v>0</v>
      </c>
      <c r="AL45">
        <v>0</v>
      </c>
      <c r="AM45">
        <v>0</v>
      </c>
      <c r="AN45">
        <v>0</v>
      </c>
      <c r="AO45">
        <v>0</v>
      </c>
      <c r="AP45">
        <v>0</v>
      </c>
      <c r="AQ45">
        <v>0</v>
      </c>
      <c r="AR45">
        <v>0</v>
      </c>
      <c r="AS45">
        <v>0</v>
      </c>
      <c r="AT45">
        <v>0</v>
      </c>
      <c r="AU45">
        <v>0</v>
      </c>
      <c r="AV45">
        <v>0</v>
      </c>
      <c r="AW45">
        <v>1</v>
      </c>
      <c r="AX45">
        <v>1</v>
      </c>
      <c r="AY45">
        <v>0</v>
      </c>
      <c r="AZ45">
        <v>0</v>
      </c>
      <c r="BA45" t="s">
        <v>63</v>
      </c>
      <c r="BB45" t="s">
        <v>63</v>
      </c>
      <c r="BC45" t="s">
        <v>64</v>
      </c>
    </row>
    <row r="46" spans="1:55" x14ac:dyDescent="0.3">
      <c r="A46" t="s">
        <v>55</v>
      </c>
      <c r="B46" t="s">
        <v>80</v>
      </c>
      <c r="C46" t="s">
        <v>484</v>
      </c>
      <c r="D46">
        <v>22110407301</v>
      </c>
      <c r="E46" t="s">
        <v>485</v>
      </c>
      <c r="F46" t="s">
        <v>56</v>
      </c>
      <c r="G46" t="s">
        <v>57</v>
      </c>
      <c r="H46">
        <v>1</v>
      </c>
      <c r="I46" t="s">
        <v>58</v>
      </c>
      <c r="J46" t="s">
        <v>59</v>
      </c>
      <c r="K46" t="s">
        <v>486</v>
      </c>
      <c r="L46">
        <v>1</v>
      </c>
      <c r="M46" t="s">
        <v>487</v>
      </c>
      <c r="N46">
        <v>2</v>
      </c>
      <c r="O46" t="s">
        <v>66</v>
      </c>
      <c r="P46">
        <v>5</v>
      </c>
      <c r="Q46" t="s">
        <v>75</v>
      </c>
      <c r="R46">
        <v>14</v>
      </c>
      <c r="S46">
        <v>21</v>
      </c>
      <c r="T46" t="s">
        <v>61</v>
      </c>
      <c r="U46" t="s">
        <v>489</v>
      </c>
      <c r="V46">
        <v>5</v>
      </c>
      <c r="W46">
        <v>4</v>
      </c>
      <c r="X46">
        <v>0</v>
      </c>
      <c r="Y46" t="s">
        <v>71</v>
      </c>
      <c r="Z46" t="s">
        <v>71</v>
      </c>
      <c r="AA46" t="s">
        <v>90</v>
      </c>
      <c r="AB46" t="s">
        <v>62</v>
      </c>
      <c r="AC46" t="s">
        <v>68</v>
      </c>
      <c r="AD46">
        <v>0</v>
      </c>
      <c r="AE46">
        <v>0</v>
      </c>
      <c r="AF46">
        <v>0</v>
      </c>
      <c r="AG46">
        <v>0</v>
      </c>
      <c r="AH46">
        <v>0</v>
      </c>
      <c r="AI46">
        <v>0</v>
      </c>
      <c r="AJ46">
        <v>0</v>
      </c>
      <c r="AK46">
        <v>0</v>
      </c>
      <c r="AL46">
        <v>0</v>
      </c>
      <c r="AM46">
        <v>0</v>
      </c>
      <c r="AN46">
        <v>0</v>
      </c>
      <c r="AO46">
        <v>0</v>
      </c>
      <c r="AP46">
        <v>0</v>
      </c>
      <c r="AQ46">
        <v>0</v>
      </c>
      <c r="AR46">
        <v>0</v>
      </c>
      <c r="AS46">
        <v>0</v>
      </c>
      <c r="AT46">
        <v>0</v>
      </c>
      <c r="AU46">
        <v>0</v>
      </c>
      <c r="AV46">
        <v>0</v>
      </c>
      <c r="AW46">
        <v>1</v>
      </c>
      <c r="AX46">
        <v>2</v>
      </c>
      <c r="AY46">
        <v>0</v>
      </c>
      <c r="AZ46">
        <v>0</v>
      </c>
      <c r="BA46" t="s">
        <v>63</v>
      </c>
      <c r="BB46" t="s">
        <v>63</v>
      </c>
      <c r="BC46" t="s">
        <v>64</v>
      </c>
    </row>
    <row r="47" spans="1:55" x14ac:dyDescent="0.3">
      <c r="A47" t="s">
        <v>55</v>
      </c>
      <c r="B47" t="s">
        <v>80</v>
      </c>
      <c r="C47" t="s">
        <v>484</v>
      </c>
      <c r="D47">
        <v>22110407301</v>
      </c>
      <c r="E47" t="s">
        <v>485</v>
      </c>
      <c r="F47" t="s">
        <v>56</v>
      </c>
      <c r="G47" t="s">
        <v>57</v>
      </c>
      <c r="H47">
        <v>1</v>
      </c>
      <c r="I47" t="s">
        <v>58</v>
      </c>
      <c r="J47" t="s">
        <v>59</v>
      </c>
      <c r="K47" t="s">
        <v>486</v>
      </c>
      <c r="L47">
        <v>1</v>
      </c>
      <c r="M47" t="s">
        <v>487</v>
      </c>
      <c r="N47">
        <v>3</v>
      </c>
      <c r="O47" t="s">
        <v>107</v>
      </c>
      <c r="R47">
        <v>0</v>
      </c>
      <c r="S47">
        <v>0</v>
      </c>
      <c r="T47" t="s">
        <v>61</v>
      </c>
      <c r="U47" t="s">
        <v>490</v>
      </c>
      <c r="V47">
        <v>5</v>
      </c>
      <c r="W47">
        <v>4</v>
      </c>
      <c r="X47">
        <v>0</v>
      </c>
      <c r="Y47" t="s">
        <v>71</v>
      </c>
      <c r="Z47" t="s">
        <v>71</v>
      </c>
      <c r="AB47" t="s">
        <v>62</v>
      </c>
      <c r="AD47">
        <v>0</v>
      </c>
      <c r="AE47">
        <v>0</v>
      </c>
      <c r="AF47">
        <v>0</v>
      </c>
      <c r="AG47">
        <v>0</v>
      </c>
      <c r="AH47">
        <v>0</v>
      </c>
      <c r="AI47">
        <v>6</v>
      </c>
      <c r="AJ47">
        <v>1</v>
      </c>
      <c r="AK47">
        <v>0</v>
      </c>
      <c r="AL47">
        <v>0</v>
      </c>
      <c r="AM47">
        <v>0</v>
      </c>
      <c r="AN47">
        <v>0</v>
      </c>
      <c r="AO47">
        <v>0</v>
      </c>
      <c r="AP47">
        <v>0</v>
      </c>
      <c r="AQ47">
        <v>0</v>
      </c>
      <c r="AR47">
        <v>0</v>
      </c>
      <c r="AS47">
        <v>0</v>
      </c>
      <c r="AT47">
        <v>0</v>
      </c>
      <c r="AU47">
        <v>0</v>
      </c>
      <c r="AV47">
        <v>0</v>
      </c>
      <c r="AW47">
        <v>2</v>
      </c>
      <c r="AX47">
        <v>1</v>
      </c>
      <c r="AY47">
        <v>0</v>
      </c>
      <c r="AZ47">
        <v>0</v>
      </c>
      <c r="BA47" t="s">
        <v>63</v>
      </c>
      <c r="BB47" t="s">
        <v>63</v>
      </c>
      <c r="BC47" t="s">
        <v>64</v>
      </c>
    </row>
    <row r="48" spans="1:55" x14ac:dyDescent="0.3">
      <c r="A48" t="s">
        <v>55</v>
      </c>
      <c r="B48" t="s">
        <v>80</v>
      </c>
      <c r="C48" t="s">
        <v>484</v>
      </c>
      <c r="D48">
        <v>22110407301</v>
      </c>
      <c r="E48" t="s">
        <v>485</v>
      </c>
      <c r="F48" t="s">
        <v>56</v>
      </c>
      <c r="G48" t="s">
        <v>57</v>
      </c>
      <c r="H48">
        <v>2</v>
      </c>
      <c r="I48" t="s">
        <v>72</v>
      </c>
      <c r="J48" t="s">
        <v>59</v>
      </c>
      <c r="K48" t="s">
        <v>491</v>
      </c>
      <c r="L48">
        <v>1</v>
      </c>
      <c r="M48" t="s">
        <v>492</v>
      </c>
      <c r="N48">
        <v>1</v>
      </c>
      <c r="O48" t="s">
        <v>97</v>
      </c>
      <c r="R48">
        <v>0</v>
      </c>
      <c r="S48">
        <v>0</v>
      </c>
      <c r="T48" t="s">
        <v>1772</v>
      </c>
      <c r="U48" t="s">
        <v>493</v>
      </c>
      <c r="V48">
        <v>3</v>
      </c>
      <c r="W48">
        <v>4</v>
      </c>
      <c r="X48">
        <v>1</v>
      </c>
      <c r="Y48" t="s">
        <v>71</v>
      </c>
      <c r="Z48" t="s">
        <v>71</v>
      </c>
      <c r="AA48" t="s">
        <v>71</v>
      </c>
      <c r="AB48" t="s">
        <v>71</v>
      </c>
      <c r="AD48">
        <v>0</v>
      </c>
      <c r="AE48">
        <v>0</v>
      </c>
      <c r="AF48">
        <v>0</v>
      </c>
      <c r="AG48">
        <v>0</v>
      </c>
      <c r="AH48">
        <v>0</v>
      </c>
      <c r="AI48">
        <v>1</v>
      </c>
      <c r="AJ48">
        <v>0</v>
      </c>
      <c r="AK48">
        <v>0</v>
      </c>
      <c r="AL48">
        <v>0</v>
      </c>
      <c r="AM48">
        <v>0</v>
      </c>
      <c r="AN48">
        <v>0</v>
      </c>
      <c r="AO48">
        <v>0</v>
      </c>
      <c r="AP48">
        <v>0</v>
      </c>
      <c r="AQ48">
        <v>0</v>
      </c>
      <c r="AR48">
        <v>0</v>
      </c>
      <c r="AS48">
        <v>0</v>
      </c>
      <c r="AT48">
        <v>0</v>
      </c>
      <c r="AU48">
        <v>0</v>
      </c>
      <c r="AV48">
        <v>0</v>
      </c>
      <c r="AW48">
        <v>0</v>
      </c>
      <c r="AX48">
        <v>1</v>
      </c>
      <c r="AY48">
        <v>0</v>
      </c>
      <c r="AZ48">
        <v>0</v>
      </c>
      <c r="BA48" t="s">
        <v>63</v>
      </c>
      <c r="BB48" t="s">
        <v>63</v>
      </c>
      <c r="BC48" t="s">
        <v>64</v>
      </c>
    </row>
    <row r="49" spans="1:55" x14ac:dyDescent="0.3">
      <c r="A49" t="s">
        <v>55</v>
      </c>
      <c r="B49" t="s">
        <v>80</v>
      </c>
      <c r="C49" t="s">
        <v>484</v>
      </c>
      <c r="D49">
        <v>22110407301</v>
      </c>
      <c r="E49" t="s">
        <v>485</v>
      </c>
      <c r="F49" t="s">
        <v>56</v>
      </c>
      <c r="G49" t="s">
        <v>57</v>
      </c>
      <c r="H49">
        <v>2</v>
      </c>
      <c r="I49" t="s">
        <v>72</v>
      </c>
      <c r="J49" t="s">
        <v>59</v>
      </c>
      <c r="K49" t="s">
        <v>491</v>
      </c>
      <c r="L49">
        <v>1</v>
      </c>
      <c r="M49" t="s">
        <v>492</v>
      </c>
      <c r="N49">
        <v>2</v>
      </c>
      <c r="O49" t="s">
        <v>70</v>
      </c>
      <c r="R49">
        <v>0</v>
      </c>
      <c r="S49">
        <v>0</v>
      </c>
      <c r="T49" t="s">
        <v>1772</v>
      </c>
      <c r="U49" t="s">
        <v>494</v>
      </c>
      <c r="V49">
        <v>3</v>
      </c>
      <c r="W49">
        <v>4</v>
      </c>
      <c r="X49">
        <v>1</v>
      </c>
      <c r="Y49" t="s">
        <v>71</v>
      </c>
      <c r="Z49" t="s">
        <v>71</v>
      </c>
      <c r="AA49" t="s">
        <v>71</v>
      </c>
      <c r="AB49" t="s">
        <v>71</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t="s">
        <v>63</v>
      </c>
      <c r="BB49" t="s">
        <v>63</v>
      </c>
      <c r="BC49" t="s">
        <v>64</v>
      </c>
    </row>
    <row r="50" spans="1:55" x14ac:dyDescent="0.3">
      <c r="A50" t="s">
        <v>55</v>
      </c>
      <c r="B50" t="s">
        <v>80</v>
      </c>
      <c r="C50" t="s">
        <v>484</v>
      </c>
      <c r="D50">
        <v>22110407301</v>
      </c>
      <c r="E50" t="s">
        <v>485</v>
      </c>
      <c r="F50" t="s">
        <v>56</v>
      </c>
      <c r="G50" t="s">
        <v>57</v>
      </c>
      <c r="H50">
        <v>2</v>
      </c>
      <c r="I50" t="s">
        <v>72</v>
      </c>
      <c r="J50" t="s">
        <v>59</v>
      </c>
      <c r="K50" t="s">
        <v>491</v>
      </c>
      <c r="L50">
        <v>1</v>
      </c>
      <c r="M50" t="s">
        <v>492</v>
      </c>
      <c r="N50">
        <v>3</v>
      </c>
      <c r="O50" t="s">
        <v>97</v>
      </c>
      <c r="R50">
        <v>0</v>
      </c>
      <c r="S50">
        <v>0</v>
      </c>
      <c r="T50" t="s">
        <v>1772</v>
      </c>
      <c r="U50" t="s">
        <v>495</v>
      </c>
      <c r="V50">
        <v>3</v>
      </c>
      <c r="W50">
        <v>4</v>
      </c>
      <c r="X50">
        <v>1</v>
      </c>
      <c r="Y50" t="s">
        <v>71</v>
      </c>
      <c r="Z50" t="s">
        <v>71</v>
      </c>
      <c r="AA50" t="s">
        <v>71</v>
      </c>
      <c r="AB50" t="s">
        <v>71</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t="s">
        <v>63</v>
      </c>
      <c r="BB50" t="s">
        <v>63</v>
      </c>
      <c r="BC50" t="s">
        <v>64</v>
      </c>
    </row>
    <row r="51" spans="1:55" x14ac:dyDescent="0.3">
      <c r="A51" t="s">
        <v>55</v>
      </c>
      <c r="B51" t="s">
        <v>80</v>
      </c>
      <c r="C51" t="s">
        <v>484</v>
      </c>
      <c r="D51">
        <v>22110407301</v>
      </c>
      <c r="E51" t="s">
        <v>485</v>
      </c>
      <c r="F51" t="s">
        <v>56</v>
      </c>
      <c r="G51" t="s">
        <v>57</v>
      </c>
      <c r="H51">
        <v>3</v>
      </c>
      <c r="I51" t="s">
        <v>72</v>
      </c>
      <c r="J51" t="s">
        <v>59</v>
      </c>
      <c r="K51" t="s">
        <v>496</v>
      </c>
      <c r="L51">
        <v>1</v>
      </c>
      <c r="M51" t="s">
        <v>497</v>
      </c>
      <c r="N51">
        <v>1</v>
      </c>
      <c r="O51" t="s">
        <v>70</v>
      </c>
      <c r="R51">
        <v>0</v>
      </c>
      <c r="S51">
        <v>0</v>
      </c>
      <c r="T51" t="s">
        <v>1773</v>
      </c>
      <c r="U51" t="s">
        <v>498</v>
      </c>
      <c r="V51">
        <v>0</v>
      </c>
      <c r="W51">
        <v>5</v>
      </c>
      <c r="X51">
        <v>1</v>
      </c>
      <c r="Y51" t="s">
        <v>71</v>
      </c>
      <c r="Z51" t="s">
        <v>71</v>
      </c>
      <c r="AA51" t="s">
        <v>90</v>
      </c>
      <c r="AB51" t="s">
        <v>71</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t="s">
        <v>63</v>
      </c>
      <c r="BB51" t="s">
        <v>63</v>
      </c>
      <c r="BC51" t="s">
        <v>64</v>
      </c>
    </row>
    <row r="52" spans="1:55" x14ac:dyDescent="0.3">
      <c r="A52" t="s">
        <v>55</v>
      </c>
      <c r="B52" t="s">
        <v>80</v>
      </c>
      <c r="C52" t="s">
        <v>484</v>
      </c>
      <c r="D52">
        <v>22110407301</v>
      </c>
      <c r="E52" t="s">
        <v>485</v>
      </c>
      <c r="F52" t="s">
        <v>56</v>
      </c>
      <c r="G52" t="s">
        <v>57</v>
      </c>
      <c r="H52">
        <v>3</v>
      </c>
      <c r="I52" t="s">
        <v>72</v>
      </c>
      <c r="J52" t="s">
        <v>59</v>
      </c>
      <c r="K52" t="s">
        <v>496</v>
      </c>
      <c r="L52">
        <v>1</v>
      </c>
      <c r="M52" t="s">
        <v>497</v>
      </c>
      <c r="N52">
        <v>2</v>
      </c>
      <c r="O52" t="s">
        <v>70</v>
      </c>
      <c r="R52">
        <v>0</v>
      </c>
      <c r="S52">
        <v>0</v>
      </c>
      <c r="T52" t="s">
        <v>1772</v>
      </c>
      <c r="U52" t="s">
        <v>499</v>
      </c>
      <c r="V52">
        <v>0</v>
      </c>
      <c r="W52">
        <v>5</v>
      </c>
      <c r="X52">
        <v>1</v>
      </c>
      <c r="Y52" t="s">
        <v>71</v>
      </c>
      <c r="Z52" t="s">
        <v>71</v>
      </c>
      <c r="AA52" t="s">
        <v>71</v>
      </c>
      <c r="AB52" t="s">
        <v>71</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t="s">
        <v>63</v>
      </c>
      <c r="BB52" t="s">
        <v>63</v>
      </c>
      <c r="BC52" t="s">
        <v>64</v>
      </c>
    </row>
    <row r="53" spans="1:55" x14ac:dyDescent="0.3">
      <c r="A53" t="s">
        <v>55</v>
      </c>
      <c r="B53" t="s">
        <v>80</v>
      </c>
      <c r="C53" t="s">
        <v>484</v>
      </c>
      <c r="D53">
        <v>22110407301</v>
      </c>
      <c r="E53" t="s">
        <v>485</v>
      </c>
      <c r="F53" t="s">
        <v>56</v>
      </c>
      <c r="G53" t="s">
        <v>57</v>
      </c>
      <c r="H53">
        <v>4</v>
      </c>
      <c r="I53" t="s">
        <v>74</v>
      </c>
      <c r="J53" t="s">
        <v>59</v>
      </c>
      <c r="K53" t="s">
        <v>500</v>
      </c>
      <c r="L53">
        <v>1</v>
      </c>
      <c r="M53" t="s">
        <v>501</v>
      </c>
      <c r="N53">
        <v>1</v>
      </c>
      <c r="O53" t="s">
        <v>66</v>
      </c>
      <c r="P53">
        <v>3</v>
      </c>
      <c r="Q53" t="s">
        <v>78</v>
      </c>
      <c r="R53">
        <v>15</v>
      </c>
      <c r="S53">
        <v>17</v>
      </c>
      <c r="T53" t="s">
        <v>1773</v>
      </c>
      <c r="U53" t="s">
        <v>502</v>
      </c>
      <c r="V53">
        <v>4</v>
      </c>
      <c r="W53">
        <v>2</v>
      </c>
      <c r="X53">
        <v>2</v>
      </c>
      <c r="Y53" t="s">
        <v>71</v>
      </c>
      <c r="Z53" t="s">
        <v>62</v>
      </c>
      <c r="AA53" t="s">
        <v>83</v>
      </c>
      <c r="AB53" t="s">
        <v>71</v>
      </c>
      <c r="AC53" t="s">
        <v>68</v>
      </c>
      <c r="AD53">
        <v>0</v>
      </c>
      <c r="AE53">
        <v>1</v>
      </c>
      <c r="AF53">
        <v>0</v>
      </c>
      <c r="AG53">
        <v>0</v>
      </c>
      <c r="AH53">
        <v>0</v>
      </c>
      <c r="AI53">
        <v>0</v>
      </c>
      <c r="AJ53">
        <v>0</v>
      </c>
      <c r="AK53">
        <v>0</v>
      </c>
      <c r="AL53">
        <v>0</v>
      </c>
      <c r="AM53">
        <v>0</v>
      </c>
      <c r="AN53">
        <v>0</v>
      </c>
      <c r="AO53">
        <v>0</v>
      </c>
      <c r="AP53">
        <v>0</v>
      </c>
      <c r="AQ53">
        <v>0</v>
      </c>
      <c r="AR53">
        <v>0</v>
      </c>
      <c r="AS53">
        <v>0</v>
      </c>
      <c r="AT53">
        <v>0</v>
      </c>
      <c r="AU53">
        <v>0</v>
      </c>
      <c r="AV53">
        <v>0</v>
      </c>
      <c r="AW53">
        <v>0</v>
      </c>
      <c r="AX53">
        <v>2</v>
      </c>
      <c r="AY53">
        <v>0</v>
      </c>
      <c r="AZ53">
        <v>0</v>
      </c>
      <c r="BA53" t="s">
        <v>63</v>
      </c>
      <c r="BB53" t="s">
        <v>63</v>
      </c>
      <c r="BC53" t="s">
        <v>64</v>
      </c>
    </row>
    <row r="54" spans="1:55" x14ac:dyDescent="0.3">
      <c r="A54" t="s">
        <v>55</v>
      </c>
      <c r="B54" t="s">
        <v>80</v>
      </c>
      <c r="C54" t="s">
        <v>484</v>
      </c>
      <c r="D54">
        <v>22110407301</v>
      </c>
      <c r="E54" t="s">
        <v>485</v>
      </c>
      <c r="F54" t="s">
        <v>56</v>
      </c>
      <c r="G54" t="s">
        <v>57</v>
      </c>
      <c r="H54">
        <v>4</v>
      </c>
      <c r="I54" t="s">
        <v>74</v>
      </c>
      <c r="J54" t="s">
        <v>59</v>
      </c>
      <c r="K54" t="s">
        <v>500</v>
      </c>
      <c r="L54">
        <v>1</v>
      </c>
      <c r="M54" t="s">
        <v>501</v>
      </c>
      <c r="N54">
        <v>2</v>
      </c>
      <c r="O54" t="s">
        <v>66</v>
      </c>
      <c r="P54">
        <v>3</v>
      </c>
      <c r="Q54" t="s">
        <v>89</v>
      </c>
      <c r="R54">
        <v>10</v>
      </c>
      <c r="S54">
        <v>18</v>
      </c>
      <c r="T54" t="s">
        <v>61</v>
      </c>
      <c r="U54" t="s">
        <v>503</v>
      </c>
      <c r="V54">
        <v>4</v>
      </c>
      <c r="W54">
        <v>2</v>
      </c>
      <c r="X54">
        <v>2</v>
      </c>
      <c r="Y54" t="s">
        <v>71</v>
      </c>
      <c r="Z54" t="s">
        <v>62</v>
      </c>
      <c r="AA54" t="s">
        <v>83</v>
      </c>
      <c r="AB54" t="s">
        <v>71</v>
      </c>
      <c r="AC54" t="s">
        <v>68</v>
      </c>
      <c r="AD54">
        <v>0</v>
      </c>
      <c r="AE54">
        <v>1</v>
      </c>
      <c r="AF54">
        <v>0</v>
      </c>
      <c r="AG54">
        <v>0</v>
      </c>
      <c r="AH54">
        <v>0</v>
      </c>
      <c r="AI54">
        <v>0</v>
      </c>
      <c r="AJ54">
        <v>0</v>
      </c>
      <c r="AK54">
        <v>0</v>
      </c>
      <c r="AL54">
        <v>0</v>
      </c>
      <c r="AM54">
        <v>0</v>
      </c>
      <c r="AN54">
        <v>0</v>
      </c>
      <c r="AO54">
        <v>0</v>
      </c>
      <c r="AP54">
        <v>0</v>
      </c>
      <c r="AQ54">
        <v>0</v>
      </c>
      <c r="AR54">
        <v>0</v>
      </c>
      <c r="AS54">
        <v>0</v>
      </c>
      <c r="AT54">
        <v>0</v>
      </c>
      <c r="AU54">
        <v>0</v>
      </c>
      <c r="AV54">
        <v>0</v>
      </c>
      <c r="AW54">
        <v>0</v>
      </c>
      <c r="AX54">
        <v>2</v>
      </c>
      <c r="AY54">
        <v>0</v>
      </c>
      <c r="AZ54">
        <v>0</v>
      </c>
      <c r="BA54" t="s">
        <v>63</v>
      </c>
      <c r="BB54" t="s">
        <v>63</v>
      </c>
      <c r="BC54" t="s">
        <v>64</v>
      </c>
    </row>
    <row r="55" spans="1:55" x14ac:dyDescent="0.3">
      <c r="A55" t="s">
        <v>55</v>
      </c>
      <c r="B55" t="s">
        <v>80</v>
      </c>
      <c r="C55" t="s">
        <v>484</v>
      </c>
      <c r="D55">
        <v>22110407301</v>
      </c>
      <c r="E55" t="s">
        <v>485</v>
      </c>
      <c r="F55" t="s">
        <v>56</v>
      </c>
      <c r="G55" t="s">
        <v>57</v>
      </c>
      <c r="H55">
        <v>5</v>
      </c>
      <c r="I55" t="s">
        <v>72</v>
      </c>
      <c r="J55" t="s">
        <v>59</v>
      </c>
      <c r="K55" t="s">
        <v>504</v>
      </c>
      <c r="L55">
        <v>1</v>
      </c>
      <c r="M55" t="s">
        <v>505</v>
      </c>
      <c r="N55">
        <v>1</v>
      </c>
      <c r="O55" t="s">
        <v>70</v>
      </c>
      <c r="R55">
        <v>0</v>
      </c>
      <c r="S55">
        <v>0</v>
      </c>
      <c r="T55" t="s">
        <v>61</v>
      </c>
      <c r="U55" t="s">
        <v>506</v>
      </c>
      <c r="V55">
        <v>4</v>
      </c>
      <c r="W55">
        <v>2</v>
      </c>
      <c r="X55">
        <v>2</v>
      </c>
      <c r="Y55" t="s">
        <v>71</v>
      </c>
      <c r="Z55" t="s">
        <v>62</v>
      </c>
      <c r="AA55" t="s">
        <v>83</v>
      </c>
      <c r="AB55" t="s">
        <v>71</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t="s">
        <v>63</v>
      </c>
      <c r="BB55" t="s">
        <v>63</v>
      </c>
      <c r="BC55" t="s">
        <v>64</v>
      </c>
    </row>
    <row r="56" spans="1:55" x14ac:dyDescent="0.3">
      <c r="A56" t="s">
        <v>55</v>
      </c>
      <c r="B56" t="s">
        <v>80</v>
      </c>
      <c r="C56" t="s">
        <v>484</v>
      </c>
      <c r="D56">
        <v>22110407301</v>
      </c>
      <c r="E56" t="s">
        <v>485</v>
      </c>
      <c r="F56" t="s">
        <v>56</v>
      </c>
      <c r="G56" t="s">
        <v>57</v>
      </c>
      <c r="H56">
        <v>6</v>
      </c>
      <c r="I56" t="s">
        <v>94</v>
      </c>
      <c r="J56" t="s">
        <v>73</v>
      </c>
      <c r="K56" t="s">
        <v>507</v>
      </c>
      <c r="L56">
        <v>1</v>
      </c>
      <c r="M56" t="s">
        <v>508</v>
      </c>
      <c r="N56">
        <v>1</v>
      </c>
      <c r="O56" t="s">
        <v>95</v>
      </c>
      <c r="R56">
        <v>0</v>
      </c>
      <c r="S56">
        <v>0</v>
      </c>
      <c r="T56" t="s">
        <v>93</v>
      </c>
      <c r="U56" t="s">
        <v>509</v>
      </c>
      <c r="V56">
        <v>2</v>
      </c>
      <c r="W56">
        <v>2</v>
      </c>
      <c r="X56">
        <v>2</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C56" t="s">
        <v>64</v>
      </c>
    </row>
    <row r="57" spans="1:55" x14ac:dyDescent="0.3">
      <c r="A57" t="s">
        <v>55</v>
      </c>
      <c r="B57" t="s">
        <v>80</v>
      </c>
      <c r="C57" t="s">
        <v>484</v>
      </c>
      <c r="D57">
        <v>22110407301</v>
      </c>
      <c r="E57" t="s">
        <v>485</v>
      </c>
      <c r="F57" t="s">
        <v>56</v>
      </c>
      <c r="G57" t="s">
        <v>57</v>
      </c>
      <c r="H57">
        <v>6</v>
      </c>
      <c r="I57" t="s">
        <v>94</v>
      </c>
      <c r="J57" t="s">
        <v>73</v>
      </c>
      <c r="K57" t="s">
        <v>507</v>
      </c>
      <c r="L57">
        <v>1</v>
      </c>
      <c r="M57" t="s">
        <v>508</v>
      </c>
      <c r="N57">
        <v>2</v>
      </c>
      <c r="O57" t="s">
        <v>95</v>
      </c>
      <c r="R57">
        <v>0</v>
      </c>
      <c r="S57">
        <v>0</v>
      </c>
      <c r="T57" t="s">
        <v>1772</v>
      </c>
      <c r="U57" t="s">
        <v>510</v>
      </c>
      <c r="V57">
        <v>2</v>
      </c>
      <c r="W57">
        <v>2</v>
      </c>
      <c r="X57">
        <v>2</v>
      </c>
      <c r="Y57" t="s">
        <v>71</v>
      </c>
      <c r="Z57" t="s">
        <v>83</v>
      </c>
      <c r="AA57" t="s">
        <v>90</v>
      </c>
      <c r="AB57" t="s">
        <v>71</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t="s">
        <v>63</v>
      </c>
      <c r="BB57" t="s">
        <v>63</v>
      </c>
    </row>
    <row r="58" spans="1:55" x14ac:dyDescent="0.3">
      <c r="A58" t="s">
        <v>55</v>
      </c>
      <c r="B58" t="s">
        <v>80</v>
      </c>
      <c r="C58" t="s">
        <v>484</v>
      </c>
      <c r="D58">
        <v>22110407301</v>
      </c>
      <c r="E58" t="s">
        <v>485</v>
      </c>
      <c r="F58" t="s">
        <v>56</v>
      </c>
      <c r="G58" t="s">
        <v>57</v>
      </c>
      <c r="H58">
        <v>6</v>
      </c>
      <c r="I58" t="s">
        <v>94</v>
      </c>
      <c r="J58" t="s">
        <v>73</v>
      </c>
      <c r="K58" t="s">
        <v>507</v>
      </c>
      <c r="L58">
        <v>1</v>
      </c>
      <c r="M58" t="s">
        <v>508</v>
      </c>
      <c r="N58">
        <v>3</v>
      </c>
      <c r="O58" t="s">
        <v>95</v>
      </c>
      <c r="R58">
        <v>0</v>
      </c>
      <c r="S58">
        <v>0</v>
      </c>
      <c r="T58" t="s">
        <v>1772</v>
      </c>
      <c r="U58" t="s">
        <v>511</v>
      </c>
      <c r="V58">
        <v>2</v>
      </c>
      <c r="W58">
        <v>2</v>
      </c>
      <c r="X58">
        <v>2</v>
      </c>
      <c r="Y58" t="s">
        <v>71</v>
      </c>
      <c r="Z58" t="s">
        <v>83</v>
      </c>
      <c r="AA58" t="s">
        <v>71</v>
      </c>
      <c r="AB58" t="s">
        <v>71</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t="s">
        <v>63</v>
      </c>
      <c r="BB58" t="s">
        <v>63</v>
      </c>
      <c r="BC58" t="s">
        <v>64</v>
      </c>
    </row>
    <row r="59" spans="1:55" x14ac:dyDescent="0.3">
      <c r="A59" t="s">
        <v>55</v>
      </c>
      <c r="B59" t="s">
        <v>80</v>
      </c>
      <c r="C59" t="s">
        <v>484</v>
      </c>
      <c r="D59">
        <v>22110407301</v>
      </c>
      <c r="E59" t="s">
        <v>485</v>
      </c>
      <c r="F59" t="s">
        <v>56</v>
      </c>
      <c r="G59" t="s">
        <v>57</v>
      </c>
      <c r="H59">
        <v>6</v>
      </c>
      <c r="I59" t="s">
        <v>94</v>
      </c>
      <c r="J59" t="s">
        <v>73</v>
      </c>
      <c r="K59" t="s">
        <v>507</v>
      </c>
      <c r="L59">
        <v>1</v>
      </c>
      <c r="M59" t="s">
        <v>508</v>
      </c>
      <c r="N59">
        <v>4</v>
      </c>
      <c r="O59" t="s">
        <v>95</v>
      </c>
      <c r="R59">
        <v>0</v>
      </c>
      <c r="S59">
        <v>0</v>
      </c>
      <c r="T59" t="s">
        <v>93</v>
      </c>
      <c r="U59" t="s">
        <v>512</v>
      </c>
      <c r="V59">
        <v>2</v>
      </c>
      <c r="W59">
        <v>2</v>
      </c>
      <c r="X59">
        <v>2</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row>
    <row r="60" spans="1:55" x14ac:dyDescent="0.3">
      <c r="A60" t="s">
        <v>55</v>
      </c>
      <c r="B60" t="s">
        <v>80</v>
      </c>
      <c r="C60" t="s">
        <v>484</v>
      </c>
      <c r="D60">
        <v>22110407301</v>
      </c>
      <c r="E60" t="s">
        <v>485</v>
      </c>
      <c r="F60" t="s">
        <v>56</v>
      </c>
      <c r="G60" t="s">
        <v>57</v>
      </c>
      <c r="H60">
        <v>6</v>
      </c>
      <c r="I60" t="s">
        <v>94</v>
      </c>
      <c r="J60" t="s">
        <v>73</v>
      </c>
      <c r="K60" t="s">
        <v>507</v>
      </c>
      <c r="L60">
        <v>1</v>
      </c>
      <c r="M60" t="s">
        <v>508</v>
      </c>
      <c r="N60">
        <v>5</v>
      </c>
      <c r="O60" t="s">
        <v>95</v>
      </c>
      <c r="R60">
        <v>0</v>
      </c>
      <c r="S60">
        <v>0</v>
      </c>
      <c r="T60" t="s">
        <v>93</v>
      </c>
      <c r="U60" t="s">
        <v>513</v>
      </c>
      <c r="V60">
        <v>2</v>
      </c>
      <c r="W60">
        <v>2</v>
      </c>
      <c r="X60">
        <v>2</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C60" t="s">
        <v>64</v>
      </c>
    </row>
    <row r="61" spans="1:55" x14ac:dyDescent="0.3">
      <c r="A61" t="s">
        <v>55</v>
      </c>
      <c r="B61" t="s">
        <v>80</v>
      </c>
      <c r="C61" t="s">
        <v>484</v>
      </c>
      <c r="D61">
        <v>22110407301</v>
      </c>
      <c r="E61" t="s">
        <v>485</v>
      </c>
      <c r="F61" t="s">
        <v>56</v>
      </c>
      <c r="G61" t="s">
        <v>57</v>
      </c>
      <c r="H61">
        <v>6</v>
      </c>
      <c r="I61" t="s">
        <v>94</v>
      </c>
      <c r="J61" t="s">
        <v>73</v>
      </c>
      <c r="K61" t="s">
        <v>507</v>
      </c>
      <c r="L61">
        <v>1</v>
      </c>
      <c r="M61" t="s">
        <v>508</v>
      </c>
      <c r="N61">
        <v>6</v>
      </c>
      <c r="O61" t="s">
        <v>95</v>
      </c>
      <c r="R61">
        <v>0</v>
      </c>
      <c r="S61">
        <v>0</v>
      </c>
      <c r="T61" t="s">
        <v>93</v>
      </c>
      <c r="U61" t="s">
        <v>514</v>
      </c>
      <c r="V61">
        <v>2</v>
      </c>
      <c r="W61">
        <v>2</v>
      </c>
      <c r="X61">
        <v>2</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C61" t="s">
        <v>64</v>
      </c>
    </row>
    <row r="62" spans="1:55" x14ac:dyDescent="0.3">
      <c r="A62" t="s">
        <v>55</v>
      </c>
      <c r="B62" t="s">
        <v>80</v>
      </c>
      <c r="C62" t="s">
        <v>484</v>
      </c>
      <c r="D62">
        <v>22110407301</v>
      </c>
      <c r="E62" t="s">
        <v>485</v>
      </c>
      <c r="F62" t="s">
        <v>56</v>
      </c>
      <c r="G62" t="s">
        <v>57</v>
      </c>
      <c r="H62">
        <v>8</v>
      </c>
      <c r="I62" t="s">
        <v>74</v>
      </c>
      <c r="J62" t="s">
        <v>59</v>
      </c>
      <c r="K62" t="s">
        <v>515</v>
      </c>
      <c r="L62">
        <v>1</v>
      </c>
      <c r="M62" t="s">
        <v>516</v>
      </c>
      <c r="N62">
        <v>1</v>
      </c>
      <c r="O62" t="s">
        <v>66</v>
      </c>
      <c r="P62">
        <v>1</v>
      </c>
      <c r="Q62" t="s">
        <v>67</v>
      </c>
      <c r="R62">
        <v>15</v>
      </c>
      <c r="S62">
        <v>39</v>
      </c>
      <c r="T62" t="s">
        <v>1773</v>
      </c>
      <c r="V62">
        <v>3</v>
      </c>
      <c r="W62">
        <v>3</v>
      </c>
      <c r="X62">
        <v>1</v>
      </c>
      <c r="Y62" t="s">
        <v>71</v>
      </c>
      <c r="Z62" t="s">
        <v>71</v>
      </c>
      <c r="AA62" t="s">
        <v>83</v>
      </c>
      <c r="AB62" t="s">
        <v>71</v>
      </c>
      <c r="AC62" t="s">
        <v>68</v>
      </c>
      <c r="AD62">
        <v>0</v>
      </c>
      <c r="AE62">
        <v>1</v>
      </c>
      <c r="AF62">
        <v>0</v>
      </c>
      <c r="AG62">
        <v>0</v>
      </c>
      <c r="AH62">
        <v>0</v>
      </c>
      <c r="AI62">
        <v>0</v>
      </c>
      <c r="AJ62">
        <v>0</v>
      </c>
      <c r="AK62">
        <v>0</v>
      </c>
      <c r="AL62">
        <v>0</v>
      </c>
      <c r="AM62">
        <v>0</v>
      </c>
      <c r="AN62">
        <v>0</v>
      </c>
      <c r="AO62">
        <v>0</v>
      </c>
      <c r="AP62">
        <v>0</v>
      </c>
      <c r="AQ62">
        <v>0</v>
      </c>
      <c r="AR62">
        <v>0</v>
      </c>
      <c r="AS62">
        <v>0</v>
      </c>
      <c r="AT62">
        <v>0</v>
      </c>
      <c r="AU62">
        <v>0</v>
      </c>
      <c r="AV62">
        <v>0</v>
      </c>
      <c r="AW62">
        <v>3</v>
      </c>
      <c r="AX62">
        <v>2</v>
      </c>
      <c r="AY62">
        <v>0</v>
      </c>
      <c r="AZ62">
        <v>0</v>
      </c>
      <c r="BA62" t="s">
        <v>63</v>
      </c>
      <c r="BB62" t="s">
        <v>63</v>
      </c>
      <c r="BC62" t="s">
        <v>64</v>
      </c>
    </row>
    <row r="63" spans="1:55" x14ac:dyDescent="0.3">
      <c r="A63" t="s">
        <v>55</v>
      </c>
      <c r="B63" t="s">
        <v>80</v>
      </c>
      <c r="C63" t="s">
        <v>484</v>
      </c>
      <c r="D63">
        <v>22110407301</v>
      </c>
      <c r="E63" t="s">
        <v>485</v>
      </c>
      <c r="F63" t="s">
        <v>56</v>
      </c>
      <c r="G63" t="s">
        <v>57</v>
      </c>
      <c r="H63">
        <v>8</v>
      </c>
      <c r="I63" t="s">
        <v>74</v>
      </c>
      <c r="J63" t="s">
        <v>59</v>
      </c>
      <c r="K63" t="s">
        <v>515</v>
      </c>
      <c r="L63">
        <v>1</v>
      </c>
      <c r="M63" t="s">
        <v>516</v>
      </c>
      <c r="N63">
        <v>2</v>
      </c>
      <c r="O63" t="s">
        <v>66</v>
      </c>
      <c r="P63">
        <v>2</v>
      </c>
      <c r="Q63" t="s">
        <v>69</v>
      </c>
      <c r="R63">
        <v>24</v>
      </c>
      <c r="S63">
        <v>27</v>
      </c>
      <c r="T63" t="s">
        <v>1773</v>
      </c>
      <c r="U63" t="s">
        <v>517</v>
      </c>
      <c r="V63">
        <v>3</v>
      </c>
      <c r="W63">
        <v>3</v>
      </c>
      <c r="X63">
        <v>1</v>
      </c>
      <c r="Y63" t="s">
        <v>71</v>
      </c>
      <c r="Z63" t="s">
        <v>71</v>
      </c>
      <c r="AA63" t="s">
        <v>90</v>
      </c>
      <c r="AB63" t="s">
        <v>71</v>
      </c>
      <c r="AC63" t="s">
        <v>68</v>
      </c>
      <c r="AD63">
        <v>0</v>
      </c>
      <c r="AE63">
        <v>1</v>
      </c>
      <c r="AF63">
        <v>0</v>
      </c>
      <c r="AG63">
        <v>0</v>
      </c>
      <c r="AH63">
        <v>0</v>
      </c>
      <c r="AI63">
        <v>0</v>
      </c>
      <c r="AJ63">
        <v>0</v>
      </c>
      <c r="AK63">
        <v>0</v>
      </c>
      <c r="AL63">
        <v>0</v>
      </c>
      <c r="AM63">
        <v>0</v>
      </c>
      <c r="AN63">
        <v>0</v>
      </c>
      <c r="AO63">
        <v>0</v>
      </c>
      <c r="AP63">
        <v>0</v>
      </c>
      <c r="AQ63">
        <v>0</v>
      </c>
      <c r="AR63">
        <v>0</v>
      </c>
      <c r="AS63">
        <v>0</v>
      </c>
      <c r="AT63">
        <v>0</v>
      </c>
      <c r="AU63">
        <v>0</v>
      </c>
      <c r="AV63">
        <v>0</v>
      </c>
      <c r="AW63">
        <v>2</v>
      </c>
      <c r="AX63">
        <v>2</v>
      </c>
      <c r="AY63">
        <v>0</v>
      </c>
      <c r="AZ63">
        <v>0</v>
      </c>
      <c r="BA63" t="s">
        <v>63</v>
      </c>
      <c r="BB63" t="s">
        <v>63</v>
      </c>
      <c r="BC63" t="s">
        <v>64</v>
      </c>
    </row>
    <row r="64" spans="1:55" x14ac:dyDescent="0.3">
      <c r="A64" t="s">
        <v>55</v>
      </c>
      <c r="B64" t="s">
        <v>55</v>
      </c>
      <c r="C64" t="s">
        <v>899</v>
      </c>
      <c r="D64">
        <v>22110419805</v>
      </c>
      <c r="E64" t="s">
        <v>900</v>
      </c>
      <c r="F64" t="s">
        <v>56</v>
      </c>
      <c r="G64" t="s">
        <v>57</v>
      </c>
      <c r="H64">
        <v>1</v>
      </c>
      <c r="I64" t="s">
        <v>94</v>
      </c>
      <c r="J64" t="s">
        <v>59</v>
      </c>
      <c r="K64" t="s">
        <v>901</v>
      </c>
      <c r="L64">
        <v>1</v>
      </c>
      <c r="N64">
        <v>1</v>
      </c>
      <c r="O64" t="s">
        <v>95</v>
      </c>
      <c r="R64">
        <v>0</v>
      </c>
      <c r="S64">
        <v>0</v>
      </c>
      <c r="T64" t="s">
        <v>1773</v>
      </c>
      <c r="U64" t="s">
        <v>902</v>
      </c>
      <c r="V64" t="s">
        <v>80</v>
      </c>
      <c r="W64" t="s">
        <v>80</v>
      </c>
      <c r="X64" t="s">
        <v>80</v>
      </c>
      <c r="Y64" t="s">
        <v>62</v>
      </c>
      <c r="AA64" t="s">
        <v>62</v>
      </c>
      <c r="AB64" t="s">
        <v>62</v>
      </c>
      <c r="AD64">
        <v>0</v>
      </c>
      <c r="AE64">
        <v>0</v>
      </c>
      <c r="AF64">
        <v>0</v>
      </c>
      <c r="AG64">
        <v>0</v>
      </c>
      <c r="AH64">
        <v>0</v>
      </c>
      <c r="AI64">
        <v>0</v>
      </c>
      <c r="AJ64">
        <v>0</v>
      </c>
      <c r="AK64">
        <v>0</v>
      </c>
      <c r="AL64">
        <v>0</v>
      </c>
      <c r="AM64">
        <v>0</v>
      </c>
      <c r="AN64">
        <v>0</v>
      </c>
      <c r="AO64">
        <v>0</v>
      </c>
      <c r="AP64">
        <v>0</v>
      </c>
      <c r="AQ64">
        <v>0</v>
      </c>
      <c r="AR64">
        <v>0</v>
      </c>
      <c r="AS64">
        <v>0</v>
      </c>
      <c r="AT64">
        <v>0</v>
      </c>
      <c r="AU64">
        <v>0</v>
      </c>
      <c r="AV64">
        <v>0</v>
      </c>
      <c r="AW64">
        <v>1</v>
      </c>
      <c r="AX64">
        <v>0</v>
      </c>
      <c r="AY64">
        <v>0</v>
      </c>
      <c r="AZ64">
        <v>0</v>
      </c>
      <c r="BA64" t="s">
        <v>63</v>
      </c>
      <c r="BB64" t="s">
        <v>63</v>
      </c>
      <c r="BC64" t="s">
        <v>64</v>
      </c>
    </row>
    <row r="65" spans="1:55" x14ac:dyDescent="0.3">
      <c r="A65" t="s">
        <v>55</v>
      </c>
      <c r="B65" t="s">
        <v>55</v>
      </c>
      <c r="C65" t="s">
        <v>899</v>
      </c>
      <c r="D65">
        <v>22110419805</v>
      </c>
      <c r="E65" t="s">
        <v>900</v>
      </c>
      <c r="F65" t="s">
        <v>56</v>
      </c>
      <c r="G65" t="s">
        <v>57</v>
      </c>
      <c r="H65">
        <v>1</v>
      </c>
      <c r="I65" t="s">
        <v>94</v>
      </c>
      <c r="J65" t="s">
        <v>59</v>
      </c>
      <c r="K65" t="s">
        <v>901</v>
      </c>
      <c r="L65">
        <v>1</v>
      </c>
      <c r="N65">
        <v>2</v>
      </c>
      <c r="O65" t="s">
        <v>95</v>
      </c>
      <c r="R65">
        <v>0</v>
      </c>
      <c r="S65">
        <v>0</v>
      </c>
      <c r="T65" t="s">
        <v>61</v>
      </c>
      <c r="V65" t="s">
        <v>80</v>
      </c>
      <c r="W65" t="s">
        <v>80</v>
      </c>
      <c r="X65" t="s">
        <v>80</v>
      </c>
      <c r="Y65" t="s">
        <v>62</v>
      </c>
      <c r="AA65" t="s">
        <v>62</v>
      </c>
      <c r="AB65" t="s">
        <v>62</v>
      </c>
      <c r="AD65">
        <v>0</v>
      </c>
      <c r="AE65">
        <v>0</v>
      </c>
      <c r="AF65">
        <v>0</v>
      </c>
      <c r="AG65">
        <v>0</v>
      </c>
      <c r="AH65">
        <v>0</v>
      </c>
      <c r="AI65">
        <v>0</v>
      </c>
      <c r="AJ65">
        <v>0</v>
      </c>
      <c r="AK65">
        <v>0</v>
      </c>
      <c r="AL65">
        <v>0</v>
      </c>
      <c r="AM65">
        <v>0</v>
      </c>
      <c r="AN65">
        <v>0</v>
      </c>
      <c r="AO65">
        <v>0</v>
      </c>
      <c r="AP65">
        <v>0</v>
      </c>
      <c r="AQ65">
        <v>0</v>
      </c>
      <c r="AR65">
        <v>0</v>
      </c>
      <c r="AS65">
        <v>0</v>
      </c>
      <c r="AT65">
        <v>0</v>
      </c>
      <c r="AU65">
        <v>0</v>
      </c>
      <c r="AV65">
        <v>0</v>
      </c>
      <c r="AW65">
        <v>1</v>
      </c>
      <c r="AX65">
        <v>0</v>
      </c>
      <c r="AY65">
        <v>0</v>
      </c>
      <c r="AZ65">
        <v>0</v>
      </c>
      <c r="BA65" t="s">
        <v>63</v>
      </c>
      <c r="BB65" t="s">
        <v>63</v>
      </c>
      <c r="BC65" t="s">
        <v>64</v>
      </c>
    </row>
    <row r="66" spans="1:55" x14ac:dyDescent="0.3">
      <c r="A66" t="s">
        <v>55</v>
      </c>
      <c r="B66" t="s">
        <v>55</v>
      </c>
      <c r="C66" t="s">
        <v>899</v>
      </c>
      <c r="D66">
        <v>22110419805</v>
      </c>
      <c r="E66" t="s">
        <v>900</v>
      </c>
      <c r="F66" t="s">
        <v>56</v>
      </c>
      <c r="G66" t="s">
        <v>57</v>
      </c>
      <c r="H66">
        <v>1</v>
      </c>
      <c r="I66" t="s">
        <v>94</v>
      </c>
      <c r="J66" t="s">
        <v>59</v>
      </c>
      <c r="K66" t="s">
        <v>901</v>
      </c>
      <c r="L66">
        <v>1</v>
      </c>
      <c r="N66">
        <v>3</v>
      </c>
      <c r="O66" t="s">
        <v>95</v>
      </c>
      <c r="R66">
        <v>0</v>
      </c>
      <c r="S66">
        <v>0</v>
      </c>
      <c r="T66" t="s">
        <v>61</v>
      </c>
      <c r="U66" t="s">
        <v>903</v>
      </c>
      <c r="V66" t="s">
        <v>80</v>
      </c>
      <c r="W66" t="s">
        <v>80</v>
      </c>
      <c r="X66" t="s">
        <v>80</v>
      </c>
      <c r="Y66" t="s">
        <v>62</v>
      </c>
      <c r="AA66" t="s">
        <v>62</v>
      </c>
      <c r="AB66" t="s">
        <v>62</v>
      </c>
      <c r="AD66">
        <v>0</v>
      </c>
      <c r="AE66">
        <v>0</v>
      </c>
      <c r="AF66">
        <v>0</v>
      </c>
      <c r="AG66">
        <v>0</v>
      </c>
      <c r="AH66">
        <v>0</v>
      </c>
      <c r="AI66">
        <v>0</v>
      </c>
      <c r="AJ66">
        <v>0</v>
      </c>
      <c r="AK66">
        <v>0</v>
      </c>
      <c r="AL66">
        <v>0</v>
      </c>
      <c r="AM66">
        <v>0</v>
      </c>
      <c r="AN66">
        <v>0</v>
      </c>
      <c r="AO66">
        <v>0</v>
      </c>
      <c r="AP66">
        <v>0</v>
      </c>
      <c r="AQ66">
        <v>0</v>
      </c>
      <c r="AR66">
        <v>0</v>
      </c>
      <c r="AS66">
        <v>0</v>
      </c>
      <c r="AT66">
        <v>0</v>
      </c>
      <c r="AU66">
        <v>0</v>
      </c>
      <c r="AV66">
        <v>0</v>
      </c>
      <c r="AW66">
        <v>1</v>
      </c>
      <c r="AX66">
        <v>0</v>
      </c>
      <c r="AY66">
        <v>0</v>
      </c>
      <c r="AZ66">
        <v>0</v>
      </c>
      <c r="BA66" t="s">
        <v>63</v>
      </c>
      <c r="BB66" t="s">
        <v>63</v>
      </c>
      <c r="BC66" t="s">
        <v>64</v>
      </c>
    </row>
    <row r="67" spans="1:55" x14ac:dyDescent="0.3">
      <c r="A67" t="s">
        <v>55</v>
      </c>
      <c r="B67" t="s">
        <v>55</v>
      </c>
      <c r="C67" t="s">
        <v>899</v>
      </c>
      <c r="D67">
        <v>22110419805</v>
      </c>
      <c r="E67" t="s">
        <v>900</v>
      </c>
      <c r="F67" t="s">
        <v>56</v>
      </c>
      <c r="G67" t="s">
        <v>57</v>
      </c>
      <c r="H67">
        <v>2</v>
      </c>
      <c r="I67" t="s">
        <v>58</v>
      </c>
      <c r="J67" t="s">
        <v>59</v>
      </c>
      <c r="K67" t="s">
        <v>904</v>
      </c>
      <c r="L67">
        <v>1</v>
      </c>
      <c r="M67" t="s">
        <v>905</v>
      </c>
      <c r="N67">
        <v>1</v>
      </c>
      <c r="O67" t="s">
        <v>60</v>
      </c>
      <c r="R67">
        <v>0</v>
      </c>
      <c r="S67">
        <v>0</v>
      </c>
      <c r="T67" t="s">
        <v>61</v>
      </c>
      <c r="V67">
        <v>0</v>
      </c>
      <c r="W67">
        <v>2</v>
      </c>
      <c r="X67">
        <v>1</v>
      </c>
      <c r="Y67" t="s">
        <v>62</v>
      </c>
      <c r="Z67" t="s">
        <v>62</v>
      </c>
      <c r="AA67" t="s">
        <v>62</v>
      </c>
      <c r="AB67" t="s">
        <v>62</v>
      </c>
      <c r="AD67">
        <v>0</v>
      </c>
      <c r="AE67">
        <v>0</v>
      </c>
      <c r="AF67">
        <v>0</v>
      </c>
      <c r="AG67">
        <v>0</v>
      </c>
      <c r="AH67">
        <v>0</v>
      </c>
      <c r="AI67">
        <v>1</v>
      </c>
      <c r="AJ67">
        <v>0</v>
      </c>
      <c r="AK67">
        <v>0</v>
      </c>
      <c r="AL67">
        <v>0</v>
      </c>
      <c r="AM67">
        <v>0</v>
      </c>
      <c r="AN67">
        <v>0</v>
      </c>
      <c r="AO67">
        <v>0</v>
      </c>
      <c r="AP67">
        <v>0</v>
      </c>
      <c r="AQ67">
        <v>0</v>
      </c>
      <c r="AR67">
        <v>0</v>
      </c>
      <c r="AS67">
        <v>0</v>
      </c>
      <c r="AT67">
        <v>0</v>
      </c>
      <c r="AU67">
        <v>0</v>
      </c>
      <c r="AV67">
        <v>0</v>
      </c>
      <c r="AW67">
        <v>1</v>
      </c>
      <c r="AX67">
        <v>1</v>
      </c>
      <c r="AY67">
        <v>0</v>
      </c>
      <c r="AZ67">
        <v>0</v>
      </c>
      <c r="BA67" t="s">
        <v>63</v>
      </c>
      <c r="BB67" t="s">
        <v>63</v>
      </c>
      <c r="BC67" t="s">
        <v>64</v>
      </c>
    </row>
    <row r="68" spans="1:55" x14ac:dyDescent="0.3">
      <c r="A68" t="s">
        <v>55</v>
      </c>
      <c r="B68" t="s">
        <v>55</v>
      </c>
      <c r="C68" t="s">
        <v>899</v>
      </c>
      <c r="D68">
        <v>22110419805</v>
      </c>
      <c r="E68" t="s">
        <v>900</v>
      </c>
      <c r="F68" t="s">
        <v>56</v>
      </c>
      <c r="G68" t="s">
        <v>57</v>
      </c>
      <c r="H68">
        <v>2</v>
      </c>
      <c r="I68" t="s">
        <v>58</v>
      </c>
      <c r="J68" t="s">
        <v>59</v>
      </c>
      <c r="K68" t="s">
        <v>904</v>
      </c>
      <c r="L68">
        <v>1</v>
      </c>
      <c r="M68" t="s">
        <v>905</v>
      </c>
      <c r="N68">
        <v>2</v>
      </c>
      <c r="O68" t="s">
        <v>66</v>
      </c>
      <c r="P68">
        <v>5</v>
      </c>
      <c r="Q68" t="s">
        <v>75</v>
      </c>
      <c r="R68">
        <v>23</v>
      </c>
      <c r="S68">
        <v>23</v>
      </c>
      <c r="T68" t="s">
        <v>61</v>
      </c>
      <c r="V68">
        <v>0</v>
      </c>
      <c r="W68">
        <v>2</v>
      </c>
      <c r="X68">
        <v>1</v>
      </c>
      <c r="Y68" t="s">
        <v>62</v>
      </c>
      <c r="Z68" t="s">
        <v>62</v>
      </c>
      <c r="AA68" t="s">
        <v>62</v>
      </c>
      <c r="AB68" t="s">
        <v>62</v>
      </c>
      <c r="AC68" t="s">
        <v>77</v>
      </c>
      <c r="AD68">
        <v>1</v>
      </c>
      <c r="AE68">
        <v>1</v>
      </c>
      <c r="AF68">
        <v>0</v>
      </c>
      <c r="AG68">
        <v>0</v>
      </c>
      <c r="AH68">
        <v>1</v>
      </c>
      <c r="AI68">
        <v>0</v>
      </c>
      <c r="AJ68">
        <v>0</v>
      </c>
      <c r="AK68">
        <v>0</v>
      </c>
      <c r="AL68">
        <v>0</v>
      </c>
      <c r="AM68">
        <v>0</v>
      </c>
      <c r="AN68">
        <v>0</v>
      </c>
      <c r="AO68">
        <v>0</v>
      </c>
      <c r="AP68">
        <v>0</v>
      </c>
      <c r="AQ68">
        <v>0</v>
      </c>
      <c r="AR68">
        <v>0</v>
      </c>
      <c r="AS68">
        <v>0</v>
      </c>
      <c r="AT68">
        <v>0</v>
      </c>
      <c r="AU68">
        <v>0</v>
      </c>
      <c r="AV68">
        <v>0</v>
      </c>
      <c r="AW68">
        <v>2</v>
      </c>
      <c r="AX68">
        <v>2</v>
      </c>
      <c r="AY68">
        <v>0</v>
      </c>
      <c r="AZ68">
        <v>0</v>
      </c>
      <c r="BA68" t="s">
        <v>63</v>
      </c>
      <c r="BB68" t="s">
        <v>63</v>
      </c>
      <c r="BC68" t="s">
        <v>72</v>
      </c>
    </row>
    <row r="69" spans="1:55" x14ac:dyDescent="0.3">
      <c r="A69" t="s">
        <v>55</v>
      </c>
      <c r="B69" t="s">
        <v>55</v>
      </c>
      <c r="C69" t="s">
        <v>899</v>
      </c>
      <c r="D69">
        <v>22110419805</v>
      </c>
      <c r="E69" t="s">
        <v>900</v>
      </c>
      <c r="F69" t="s">
        <v>56</v>
      </c>
      <c r="G69" t="s">
        <v>57</v>
      </c>
      <c r="H69">
        <v>2</v>
      </c>
      <c r="I69" t="s">
        <v>58</v>
      </c>
      <c r="J69" t="s">
        <v>59</v>
      </c>
      <c r="K69" t="s">
        <v>904</v>
      </c>
      <c r="L69">
        <v>1</v>
      </c>
      <c r="M69" t="s">
        <v>905</v>
      </c>
      <c r="N69">
        <v>4</v>
      </c>
      <c r="O69" t="s">
        <v>66</v>
      </c>
      <c r="P69">
        <v>4</v>
      </c>
      <c r="Q69" t="s">
        <v>76</v>
      </c>
      <c r="R69">
        <v>25</v>
      </c>
      <c r="S69">
        <v>28</v>
      </c>
      <c r="T69" t="s">
        <v>61</v>
      </c>
      <c r="U69" t="s">
        <v>906</v>
      </c>
      <c r="V69">
        <v>0</v>
      </c>
      <c r="W69">
        <v>2</v>
      </c>
      <c r="X69">
        <v>1</v>
      </c>
      <c r="Y69" t="s">
        <v>62</v>
      </c>
      <c r="Z69" t="s">
        <v>62</v>
      </c>
      <c r="AA69" t="s">
        <v>62</v>
      </c>
      <c r="AB69" t="s">
        <v>62</v>
      </c>
      <c r="AC69" t="s">
        <v>77</v>
      </c>
      <c r="AD69">
        <v>0</v>
      </c>
      <c r="AE69">
        <v>1</v>
      </c>
      <c r="AF69">
        <v>0</v>
      </c>
      <c r="AG69">
        <v>0</v>
      </c>
      <c r="AH69">
        <v>1</v>
      </c>
      <c r="AI69">
        <v>0</v>
      </c>
      <c r="AJ69">
        <v>0</v>
      </c>
      <c r="AK69">
        <v>0</v>
      </c>
      <c r="AL69">
        <v>0</v>
      </c>
      <c r="AM69">
        <v>0</v>
      </c>
      <c r="AN69">
        <v>0</v>
      </c>
      <c r="AO69">
        <v>0</v>
      </c>
      <c r="AP69">
        <v>0</v>
      </c>
      <c r="AQ69">
        <v>0</v>
      </c>
      <c r="AR69">
        <v>0</v>
      </c>
      <c r="AS69">
        <v>0</v>
      </c>
      <c r="AT69">
        <v>0</v>
      </c>
      <c r="AU69">
        <v>0</v>
      </c>
      <c r="AV69">
        <v>0</v>
      </c>
      <c r="AW69">
        <v>3</v>
      </c>
      <c r="AX69">
        <v>2</v>
      </c>
      <c r="AY69">
        <v>0</v>
      </c>
      <c r="AZ69">
        <v>0</v>
      </c>
      <c r="BA69" t="s">
        <v>63</v>
      </c>
      <c r="BB69" t="s">
        <v>63</v>
      </c>
      <c r="BC69" t="s">
        <v>64</v>
      </c>
    </row>
    <row r="70" spans="1:55" x14ac:dyDescent="0.3">
      <c r="A70" t="s">
        <v>55</v>
      </c>
      <c r="B70" t="s">
        <v>55</v>
      </c>
      <c r="C70" t="s">
        <v>899</v>
      </c>
      <c r="D70">
        <v>22110419805</v>
      </c>
      <c r="E70" t="s">
        <v>900</v>
      </c>
      <c r="F70" t="s">
        <v>56</v>
      </c>
      <c r="G70" t="s">
        <v>57</v>
      </c>
      <c r="H70">
        <v>2</v>
      </c>
      <c r="I70" t="s">
        <v>58</v>
      </c>
      <c r="J70" t="s">
        <v>59</v>
      </c>
      <c r="K70" t="s">
        <v>904</v>
      </c>
      <c r="L70">
        <v>1</v>
      </c>
      <c r="M70" t="s">
        <v>905</v>
      </c>
      <c r="N70">
        <v>5</v>
      </c>
      <c r="O70" t="s">
        <v>66</v>
      </c>
      <c r="P70">
        <v>3</v>
      </c>
      <c r="Q70" t="s">
        <v>78</v>
      </c>
      <c r="R70">
        <v>23</v>
      </c>
      <c r="S70">
        <v>22</v>
      </c>
      <c r="T70" t="s">
        <v>61</v>
      </c>
      <c r="V70">
        <v>0</v>
      </c>
      <c r="W70">
        <v>2</v>
      </c>
      <c r="X70">
        <v>1</v>
      </c>
      <c r="Y70" t="s">
        <v>62</v>
      </c>
      <c r="Z70" t="s">
        <v>62</v>
      </c>
      <c r="AA70" t="s">
        <v>62</v>
      </c>
      <c r="AB70" t="s">
        <v>62</v>
      </c>
      <c r="AC70" t="s">
        <v>77</v>
      </c>
      <c r="AD70">
        <v>0</v>
      </c>
      <c r="AE70">
        <v>1</v>
      </c>
      <c r="AF70">
        <v>0</v>
      </c>
      <c r="AG70">
        <v>0</v>
      </c>
      <c r="AH70">
        <v>1</v>
      </c>
      <c r="AI70">
        <v>0</v>
      </c>
      <c r="AJ70">
        <v>0</v>
      </c>
      <c r="AK70">
        <v>0</v>
      </c>
      <c r="AL70">
        <v>0</v>
      </c>
      <c r="AM70">
        <v>0</v>
      </c>
      <c r="AN70">
        <v>0</v>
      </c>
      <c r="AO70">
        <v>0</v>
      </c>
      <c r="AP70">
        <v>0</v>
      </c>
      <c r="AQ70">
        <v>0</v>
      </c>
      <c r="AR70">
        <v>0</v>
      </c>
      <c r="AS70">
        <v>0</v>
      </c>
      <c r="AT70">
        <v>0</v>
      </c>
      <c r="AU70">
        <v>0</v>
      </c>
      <c r="AV70">
        <v>0</v>
      </c>
      <c r="AW70">
        <v>2</v>
      </c>
      <c r="AX70">
        <v>2</v>
      </c>
      <c r="AY70">
        <v>0</v>
      </c>
      <c r="AZ70">
        <v>0</v>
      </c>
      <c r="BA70" t="s">
        <v>63</v>
      </c>
      <c r="BB70" t="s">
        <v>63</v>
      </c>
      <c r="BC70" t="s">
        <v>64</v>
      </c>
    </row>
    <row r="71" spans="1:55" x14ac:dyDescent="0.3">
      <c r="A71" t="s">
        <v>55</v>
      </c>
      <c r="B71" t="s">
        <v>55</v>
      </c>
      <c r="C71" t="s">
        <v>899</v>
      </c>
      <c r="D71">
        <v>22110419805</v>
      </c>
      <c r="E71" t="s">
        <v>900</v>
      </c>
      <c r="F71" t="s">
        <v>56</v>
      </c>
      <c r="G71" t="s">
        <v>57</v>
      </c>
      <c r="H71">
        <v>2</v>
      </c>
      <c r="I71" t="s">
        <v>58</v>
      </c>
      <c r="J71" t="s">
        <v>59</v>
      </c>
      <c r="K71" t="s">
        <v>904</v>
      </c>
      <c r="L71">
        <v>1</v>
      </c>
      <c r="M71" t="s">
        <v>905</v>
      </c>
      <c r="N71">
        <v>3</v>
      </c>
      <c r="O71" t="s">
        <v>65</v>
      </c>
      <c r="R71">
        <v>0</v>
      </c>
      <c r="S71">
        <v>0</v>
      </c>
      <c r="T71" t="s">
        <v>61</v>
      </c>
      <c r="V71">
        <v>0</v>
      </c>
      <c r="W71">
        <v>2</v>
      </c>
      <c r="X71">
        <v>1</v>
      </c>
      <c r="Y71" t="s">
        <v>62</v>
      </c>
      <c r="Z71" t="s">
        <v>62</v>
      </c>
      <c r="AA71" t="s">
        <v>62</v>
      </c>
      <c r="AB71" t="s">
        <v>62</v>
      </c>
      <c r="AD71">
        <v>0</v>
      </c>
      <c r="AE71">
        <v>0</v>
      </c>
      <c r="AF71">
        <v>0</v>
      </c>
      <c r="AG71">
        <v>0</v>
      </c>
      <c r="AH71">
        <v>0</v>
      </c>
      <c r="AI71">
        <v>4</v>
      </c>
      <c r="AJ71">
        <v>0</v>
      </c>
      <c r="AK71">
        <v>0</v>
      </c>
      <c r="AL71">
        <v>0</v>
      </c>
      <c r="AM71">
        <v>0</v>
      </c>
      <c r="AN71">
        <v>0</v>
      </c>
      <c r="AO71">
        <v>0</v>
      </c>
      <c r="AP71">
        <v>0</v>
      </c>
      <c r="AQ71">
        <v>0</v>
      </c>
      <c r="AR71">
        <v>0</v>
      </c>
      <c r="AS71">
        <v>0</v>
      </c>
      <c r="AT71">
        <v>0</v>
      </c>
      <c r="AU71">
        <v>0</v>
      </c>
      <c r="AV71">
        <v>0</v>
      </c>
      <c r="AW71">
        <v>3</v>
      </c>
      <c r="AX71">
        <v>2</v>
      </c>
      <c r="AY71">
        <v>0</v>
      </c>
      <c r="AZ71">
        <v>0</v>
      </c>
      <c r="BA71" t="s">
        <v>63</v>
      </c>
      <c r="BB71" t="s">
        <v>63</v>
      </c>
      <c r="BC71" t="s">
        <v>64</v>
      </c>
    </row>
    <row r="72" spans="1:55" x14ac:dyDescent="0.3">
      <c r="A72" t="s">
        <v>55</v>
      </c>
      <c r="B72" t="s">
        <v>55</v>
      </c>
      <c r="C72" t="s">
        <v>899</v>
      </c>
      <c r="D72">
        <v>22110419805</v>
      </c>
      <c r="E72" t="s">
        <v>900</v>
      </c>
      <c r="F72" t="s">
        <v>56</v>
      </c>
      <c r="G72" t="s">
        <v>57</v>
      </c>
      <c r="H72">
        <v>2</v>
      </c>
      <c r="I72" t="s">
        <v>58</v>
      </c>
      <c r="J72" t="s">
        <v>59</v>
      </c>
      <c r="K72" t="s">
        <v>904</v>
      </c>
      <c r="L72">
        <v>1</v>
      </c>
      <c r="M72" t="s">
        <v>905</v>
      </c>
      <c r="N72">
        <v>7</v>
      </c>
      <c r="O72" t="s">
        <v>66</v>
      </c>
      <c r="P72">
        <v>1</v>
      </c>
      <c r="Q72" t="s">
        <v>67</v>
      </c>
      <c r="R72">
        <v>9</v>
      </c>
      <c r="S72">
        <v>21</v>
      </c>
      <c r="T72" t="s">
        <v>61</v>
      </c>
      <c r="U72" t="s">
        <v>410</v>
      </c>
      <c r="V72">
        <v>0</v>
      </c>
      <c r="W72">
        <v>2</v>
      </c>
      <c r="X72">
        <v>1</v>
      </c>
      <c r="Y72" t="s">
        <v>62</v>
      </c>
      <c r="Z72" t="s">
        <v>62</v>
      </c>
      <c r="AA72" t="s">
        <v>62</v>
      </c>
      <c r="AB72" t="s">
        <v>62</v>
      </c>
      <c r="AC72" t="s">
        <v>77</v>
      </c>
      <c r="AD72">
        <v>0</v>
      </c>
      <c r="AE72">
        <v>1</v>
      </c>
      <c r="AF72">
        <v>0</v>
      </c>
      <c r="AG72">
        <v>0</v>
      </c>
      <c r="AH72">
        <v>1</v>
      </c>
      <c r="AI72">
        <v>0</v>
      </c>
      <c r="AJ72">
        <v>0</v>
      </c>
      <c r="AK72">
        <v>0</v>
      </c>
      <c r="AL72">
        <v>0</v>
      </c>
      <c r="AM72">
        <v>0</v>
      </c>
      <c r="AN72">
        <v>0</v>
      </c>
      <c r="AO72">
        <v>0</v>
      </c>
      <c r="AP72">
        <v>0</v>
      </c>
      <c r="AQ72">
        <v>0</v>
      </c>
      <c r="AR72">
        <v>0</v>
      </c>
      <c r="AS72">
        <v>0</v>
      </c>
      <c r="AT72">
        <v>0</v>
      </c>
      <c r="AU72">
        <v>0</v>
      </c>
      <c r="AV72">
        <v>0</v>
      </c>
      <c r="AW72">
        <v>2</v>
      </c>
      <c r="AX72">
        <v>2</v>
      </c>
      <c r="AY72">
        <v>0</v>
      </c>
      <c r="AZ72">
        <v>0</v>
      </c>
      <c r="BA72" t="s">
        <v>63</v>
      </c>
      <c r="BB72" t="s">
        <v>63</v>
      </c>
      <c r="BC72" t="s">
        <v>64</v>
      </c>
    </row>
    <row r="73" spans="1:55" x14ac:dyDescent="0.3">
      <c r="A73" t="s">
        <v>55</v>
      </c>
      <c r="B73" t="s">
        <v>55</v>
      </c>
      <c r="C73" t="s">
        <v>899</v>
      </c>
      <c r="D73">
        <v>22110419805</v>
      </c>
      <c r="E73" t="s">
        <v>900</v>
      </c>
      <c r="F73" t="s">
        <v>56</v>
      </c>
      <c r="G73" t="s">
        <v>57</v>
      </c>
      <c r="H73">
        <v>2</v>
      </c>
      <c r="I73" t="s">
        <v>58</v>
      </c>
      <c r="J73" t="s">
        <v>59</v>
      </c>
      <c r="K73" t="s">
        <v>904</v>
      </c>
      <c r="L73">
        <v>1</v>
      </c>
      <c r="M73" t="s">
        <v>905</v>
      </c>
      <c r="N73">
        <v>6</v>
      </c>
      <c r="O73" t="s">
        <v>66</v>
      </c>
      <c r="P73">
        <v>2</v>
      </c>
      <c r="Q73" t="s">
        <v>69</v>
      </c>
      <c r="R73">
        <v>17</v>
      </c>
      <c r="S73">
        <v>17</v>
      </c>
      <c r="T73" t="s">
        <v>61</v>
      </c>
      <c r="V73">
        <v>0</v>
      </c>
      <c r="W73">
        <v>2</v>
      </c>
      <c r="X73">
        <v>1</v>
      </c>
      <c r="Y73" t="s">
        <v>62</v>
      </c>
      <c r="Z73" t="s">
        <v>62</v>
      </c>
      <c r="AA73" t="s">
        <v>62</v>
      </c>
      <c r="AB73" t="s">
        <v>62</v>
      </c>
      <c r="AC73" t="s">
        <v>77</v>
      </c>
      <c r="AD73">
        <v>0</v>
      </c>
      <c r="AE73">
        <v>1</v>
      </c>
      <c r="AF73">
        <v>0</v>
      </c>
      <c r="AG73">
        <v>0</v>
      </c>
      <c r="AH73">
        <v>1</v>
      </c>
      <c r="AI73">
        <v>0</v>
      </c>
      <c r="AJ73">
        <v>0</v>
      </c>
      <c r="AK73">
        <v>0</v>
      </c>
      <c r="AL73">
        <v>0</v>
      </c>
      <c r="AM73">
        <v>0</v>
      </c>
      <c r="AN73">
        <v>0</v>
      </c>
      <c r="AO73">
        <v>0</v>
      </c>
      <c r="AP73">
        <v>0</v>
      </c>
      <c r="AQ73">
        <v>0</v>
      </c>
      <c r="AR73">
        <v>0</v>
      </c>
      <c r="AS73">
        <v>0</v>
      </c>
      <c r="AT73">
        <v>0</v>
      </c>
      <c r="AU73">
        <v>0</v>
      </c>
      <c r="AV73">
        <v>0</v>
      </c>
      <c r="AW73">
        <v>2</v>
      </c>
      <c r="AX73">
        <v>2</v>
      </c>
      <c r="AY73">
        <v>0</v>
      </c>
      <c r="AZ73">
        <v>0</v>
      </c>
      <c r="BA73" t="s">
        <v>63</v>
      </c>
      <c r="BB73" t="s">
        <v>63</v>
      </c>
      <c r="BC73" t="s">
        <v>64</v>
      </c>
    </row>
    <row r="74" spans="1:55" x14ac:dyDescent="0.3">
      <c r="A74" t="s">
        <v>55</v>
      </c>
      <c r="B74" t="s">
        <v>55</v>
      </c>
      <c r="C74" t="s">
        <v>899</v>
      </c>
      <c r="D74">
        <v>22110419805</v>
      </c>
      <c r="E74" t="s">
        <v>900</v>
      </c>
      <c r="F74" t="s">
        <v>56</v>
      </c>
      <c r="G74" t="s">
        <v>57</v>
      </c>
      <c r="H74">
        <v>2</v>
      </c>
      <c r="I74" t="s">
        <v>58</v>
      </c>
      <c r="J74" t="s">
        <v>59</v>
      </c>
      <c r="K74" t="s">
        <v>904</v>
      </c>
      <c r="L74">
        <v>1</v>
      </c>
      <c r="M74" t="s">
        <v>905</v>
      </c>
      <c r="N74">
        <v>8</v>
      </c>
      <c r="O74" t="s">
        <v>70</v>
      </c>
      <c r="R74">
        <v>0</v>
      </c>
      <c r="S74">
        <v>0</v>
      </c>
      <c r="T74" t="s">
        <v>61</v>
      </c>
      <c r="U74" t="s">
        <v>907</v>
      </c>
      <c r="V74">
        <v>0</v>
      </c>
      <c r="W74">
        <v>2</v>
      </c>
      <c r="X74">
        <v>1</v>
      </c>
      <c r="Y74" t="s">
        <v>62</v>
      </c>
      <c r="Z74" t="s">
        <v>62</v>
      </c>
      <c r="AA74" t="s">
        <v>62</v>
      </c>
      <c r="AB74" t="s">
        <v>62</v>
      </c>
      <c r="AD74">
        <v>0</v>
      </c>
      <c r="AE74">
        <v>0</v>
      </c>
      <c r="AF74">
        <v>0</v>
      </c>
      <c r="AG74">
        <v>0</v>
      </c>
      <c r="AH74">
        <v>0</v>
      </c>
      <c r="AI74">
        <v>0</v>
      </c>
      <c r="AJ74">
        <v>0</v>
      </c>
      <c r="AK74">
        <v>0</v>
      </c>
      <c r="AL74">
        <v>0</v>
      </c>
      <c r="AM74">
        <v>0</v>
      </c>
      <c r="AN74">
        <v>0</v>
      </c>
      <c r="AO74">
        <v>0</v>
      </c>
      <c r="AP74">
        <v>0</v>
      </c>
      <c r="AQ74">
        <v>0</v>
      </c>
      <c r="AR74">
        <v>0</v>
      </c>
      <c r="AS74">
        <v>0</v>
      </c>
      <c r="AT74">
        <v>0</v>
      </c>
      <c r="AU74">
        <v>0</v>
      </c>
      <c r="AV74">
        <v>0</v>
      </c>
      <c r="AW74">
        <v>1</v>
      </c>
      <c r="AX74">
        <v>1</v>
      </c>
      <c r="AY74">
        <v>0</v>
      </c>
      <c r="AZ74">
        <v>0</v>
      </c>
      <c r="BA74" t="s">
        <v>63</v>
      </c>
      <c r="BB74" t="s">
        <v>63</v>
      </c>
      <c r="BC74" t="s">
        <v>64</v>
      </c>
    </row>
    <row r="75" spans="1:55" x14ac:dyDescent="0.3">
      <c r="A75" t="s">
        <v>55</v>
      </c>
      <c r="B75" t="s">
        <v>55</v>
      </c>
      <c r="C75" t="s">
        <v>899</v>
      </c>
      <c r="D75">
        <v>22110419805</v>
      </c>
      <c r="E75" t="s">
        <v>900</v>
      </c>
      <c r="F75" t="s">
        <v>56</v>
      </c>
      <c r="G75" t="s">
        <v>57</v>
      </c>
      <c r="H75">
        <v>2</v>
      </c>
      <c r="I75" t="s">
        <v>58</v>
      </c>
      <c r="J75" t="s">
        <v>59</v>
      </c>
      <c r="K75" t="s">
        <v>904</v>
      </c>
      <c r="L75">
        <v>1</v>
      </c>
      <c r="M75" t="s">
        <v>905</v>
      </c>
      <c r="N75">
        <v>9</v>
      </c>
      <c r="O75" t="s">
        <v>95</v>
      </c>
      <c r="R75">
        <v>0</v>
      </c>
      <c r="S75">
        <v>0</v>
      </c>
      <c r="T75" t="s">
        <v>61</v>
      </c>
      <c r="U75" t="s">
        <v>908</v>
      </c>
      <c r="V75">
        <v>0</v>
      </c>
      <c r="W75">
        <v>2</v>
      </c>
      <c r="X75">
        <v>1</v>
      </c>
      <c r="Y75" t="s">
        <v>62</v>
      </c>
      <c r="AA75" t="s">
        <v>62</v>
      </c>
      <c r="AB75" t="s">
        <v>62</v>
      </c>
      <c r="AD75">
        <v>0</v>
      </c>
      <c r="AE75">
        <v>0</v>
      </c>
      <c r="AF75">
        <v>0</v>
      </c>
      <c r="AG75">
        <v>0</v>
      </c>
      <c r="AH75">
        <v>0</v>
      </c>
      <c r="AI75">
        <v>0</v>
      </c>
      <c r="AJ75">
        <v>0</v>
      </c>
      <c r="AK75">
        <v>0</v>
      </c>
      <c r="AL75">
        <v>0</v>
      </c>
      <c r="AM75">
        <v>0</v>
      </c>
      <c r="AN75">
        <v>0</v>
      </c>
      <c r="AO75">
        <v>0</v>
      </c>
      <c r="AP75">
        <v>0</v>
      </c>
      <c r="AQ75">
        <v>0</v>
      </c>
      <c r="AR75">
        <v>0</v>
      </c>
      <c r="AS75">
        <v>0</v>
      </c>
      <c r="AT75">
        <v>0</v>
      </c>
      <c r="AU75">
        <v>0</v>
      </c>
      <c r="AV75">
        <v>0</v>
      </c>
      <c r="AW75">
        <v>1</v>
      </c>
      <c r="AX75">
        <v>0</v>
      </c>
      <c r="AY75">
        <v>0</v>
      </c>
      <c r="AZ75">
        <v>0</v>
      </c>
      <c r="BA75" t="s">
        <v>63</v>
      </c>
      <c r="BB75" t="s">
        <v>63</v>
      </c>
      <c r="BC75" t="s">
        <v>64</v>
      </c>
    </row>
    <row r="76" spans="1:55" x14ac:dyDescent="0.3">
      <c r="A76" t="s">
        <v>55</v>
      </c>
      <c r="B76" t="s">
        <v>55</v>
      </c>
      <c r="C76" t="s">
        <v>899</v>
      </c>
      <c r="D76">
        <v>22110419805</v>
      </c>
      <c r="E76" t="s">
        <v>900</v>
      </c>
      <c r="F76" t="s">
        <v>56</v>
      </c>
      <c r="G76" t="s">
        <v>57</v>
      </c>
      <c r="H76">
        <v>2</v>
      </c>
      <c r="I76" t="s">
        <v>58</v>
      </c>
      <c r="J76" t="s">
        <v>59</v>
      </c>
      <c r="K76" t="s">
        <v>904</v>
      </c>
      <c r="L76">
        <v>2</v>
      </c>
      <c r="N76">
        <v>1</v>
      </c>
      <c r="O76" t="s">
        <v>70</v>
      </c>
      <c r="R76">
        <v>0</v>
      </c>
      <c r="S76">
        <v>0</v>
      </c>
      <c r="T76" t="s">
        <v>61</v>
      </c>
      <c r="U76" t="s">
        <v>909</v>
      </c>
      <c r="V76">
        <v>5</v>
      </c>
      <c r="W76">
        <v>4</v>
      </c>
      <c r="X76">
        <v>1</v>
      </c>
      <c r="Y76" t="s">
        <v>62</v>
      </c>
      <c r="Z76" t="s">
        <v>62</v>
      </c>
      <c r="AA76" t="s">
        <v>62</v>
      </c>
      <c r="AB76" t="s">
        <v>62</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t="s">
        <v>63</v>
      </c>
      <c r="BB76" t="s">
        <v>63</v>
      </c>
      <c r="BC76" t="s">
        <v>64</v>
      </c>
    </row>
    <row r="77" spans="1:55" x14ac:dyDescent="0.3">
      <c r="A77" t="s">
        <v>55</v>
      </c>
      <c r="B77" t="s">
        <v>55</v>
      </c>
      <c r="C77" t="s">
        <v>899</v>
      </c>
      <c r="D77">
        <v>22110419805</v>
      </c>
      <c r="E77" t="s">
        <v>900</v>
      </c>
      <c r="F77" t="s">
        <v>56</v>
      </c>
      <c r="G77" t="s">
        <v>57</v>
      </c>
      <c r="H77">
        <v>2</v>
      </c>
      <c r="I77" t="s">
        <v>58</v>
      </c>
      <c r="J77" t="s">
        <v>59</v>
      </c>
      <c r="K77" t="s">
        <v>904</v>
      </c>
      <c r="L77">
        <v>2</v>
      </c>
      <c r="N77">
        <v>2</v>
      </c>
      <c r="O77" t="s">
        <v>70</v>
      </c>
      <c r="R77">
        <v>0</v>
      </c>
      <c r="S77">
        <v>0</v>
      </c>
      <c r="T77" t="s">
        <v>61</v>
      </c>
      <c r="U77" t="s">
        <v>909</v>
      </c>
      <c r="V77">
        <v>5</v>
      </c>
      <c r="W77">
        <v>4</v>
      </c>
      <c r="X77">
        <v>1</v>
      </c>
      <c r="Y77" t="s">
        <v>62</v>
      </c>
      <c r="Z77" t="s">
        <v>62</v>
      </c>
      <c r="AA77" t="s">
        <v>62</v>
      </c>
      <c r="AB77" t="s">
        <v>62</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t="s">
        <v>63</v>
      </c>
      <c r="BB77" t="s">
        <v>63</v>
      </c>
      <c r="BC77" t="s">
        <v>64</v>
      </c>
    </row>
    <row r="78" spans="1:55" x14ac:dyDescent="0.3">
      <c r="A78" t="s">
        <v>55</v>
      </c>
      <c r="B78" t="s">
        <v>55</v>
      </c>
      <c r="C78" t="s">
        <v>899</v>
      </c>
      <c r="D78">
        <v>22110419805</v>
      </c>
      <c r="E78" t="s">
        <v>900</v>
      </c>
      <c r="F78" t="s">
        <v>56</v>
      </c>
      <c r="G78" t="s">
        <v>57</v>
      </c>
      <c r="H78">
        <v>2</v>
      </c>
      <c r="I78" t="s">
        <v>58</v>
      </c>
      <c r="J78" t="s">
        <v>59</v>
      </c>
      <c r="K78" t="s">
        <v>904</v>
      </c>
      <c r="L78">
        <v>2</v>
      </c>
      <c r="N78">
        <v>4</v>
      </c>
      <c r="O78" t="s">
        <v>70</v>
      </c>
      <c r="R78">
        <v>0</v>
      </c>
      <c r="S78">
        <v>0</v>
      </c>
      <c r="T78" t="s">
        <v>61</v>
      </c>
      <c r="U78" t="s">
        <v>910</v>
      </c>
      <c r="V78">
        <v>5</v>
      </c>
      <c r="W78">
        <v>4</v>
      </c>
      <c r="X78">
        <v>1</v>
      </c>
      <c r="Y78" t="s">
        <v>62</v>
      </c>
      <c r="Z78" t="s">
        <v>62</v>
      </c>
      <c r="AA78" t="s">
        <v>62</v>
      </c>
      <c r="AB78" t="s">
        <v>62</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t="s">
        <v>63</v>
      </c>
      <c r="BB78" t="s">
        <v>63</v>
      </c>
      <c r="BC78" t="s">
        <v>64</v>
      </c>
    </row>
    <row r="79" spans="1:55" x14ac:dyDescent="0.3">
      <c r="A79" t="s">
        <v>55</v>
      </c>
      <c r="B79" t="s">
        <v>55</v>
      </c>
      <c r="C79" t="s">
        <v>899</v>
      </c>
      <c r="D79">
        <v>22110419805</v>
      </c>
      <c r="E79" t="s">
        <v>900</v>
      </c>
      <c r="F79" t="s">
        <v>56</v>
      </c>
      <c r="G79" t="s">
        <v>57</v>
      </c>
      <c r="H79">
        <v>2</v>
      </c>
      <c r="I79" t="s">
        <v>58</v>
      </c>
      <c r="J79" t="s">
        <v>59</v>
      </c>
      <c r="K79" t="s">
        <v>904</v>
      </c>
      <c r="L79">
        <v>2</v>
      </c>
      <c r="N79">
        <v>5</v>
      </c>
      <c r="O79" t="s">
        <v>79</v>
      </c>
      <c r="R79">
        <v>0</v>
      </c>
      <c r="S79">
        <v>0</v>
      </c>
      <c r="T79" t="s">
        <v>61</v>
      </c>
      <c r="V79">
        <v>5</v>
      </c>
      <c r="W79">
        <v>4</v>
      </c>
      <c r="X79">
        <v>1</v>
      </c>
      <c r="Y79" t="s">
        <v>62</v>
      </c>
      <c r="Z79" t="s">
        <v>62</v>
      </c>
      <c r="AA79" t="s">
        <v>62</v>
      </c>
      <c r="AB79" t="s">
        <v>62</v>
      </c>
      <c r="AD79">
        <v>0</v>
      </c>
      <c r="AE79">
        <v>0</v>
      </c>
      <c r="AF79">
        <v>0</v>
      </c>
      <c r="AG79">
        <v>0</v>
      </c>
      <c r="AH79">
        <v>0</v>
      </c>
      <c r="AI79">
        <v>0</v>
      </c>
      <c r="AJ79">
        <v>0</v>
      </c>
      <c r="AK79">
        <v>0</v>
      </c>
      <c r="AL79">
        <v>0</v>
      </c>
      <c r="AM79">
        <v>0</v>
      </c>
      <c r="AN79">
        <v>0</v>
      </c>
      <c r="AO79">
        <v>0</v>
      </c>
      <c r="AP79">
        <v>0</v>
      </c>
      <c r="AQ79">
        <v>0</v>
      </c>
      <c r="AR79">
        <v>0</v>
      </c>
      <c r="AS79">
        <v>0</v>
      </c>
      <c r="AT79">
        <v>0</v>
      </c>
      <c r="AU79">
        <v>1</v>
      </c>
      <c r="AV79">
        <v>0</v>
      </c>
      <c r="AW79">
        <v>1</v>
      </c>
      <c r="AX79">
        <v>1</v>
      </c>
      <c r="AY79">
        <v>0</v>
      </c>
      <c r="AZ79">
        <v>0</v>
      </c>
      <c r="BA79" t="s">
        <v>63</v>
      </c>
      <c r="BB79" t="s">
        <v>63</v>
      </c>
      <c r="BC79" t="s">
        <v>64</v>
      </c>
    </row>
    <row r="80" spans="1:55" x14ac:dyDescent="0.3">
      <c r="A80" t="s">
        <v>55</v>
      </c>
      <c r="B80" t="s">
        <v>55</v>
      </c>
      <c r="C80" t="s">
        <v>899</v>
      </c>
      <c r="D80">
        <v>22110419805</v>
      </c>
      <c r="E80" t="s">
        <v>900</v>
      </c>
      <c r="F80" t="s">
        <v>56</v>
      </c>
      <c r="G80" t="s">
        <v>57</v>
      </c>
      <c r="H80">
        <v>2</v>
      </c>
      <c r="I80" t="s">
        <v>58</v>
      </c>
      <c r="J80" t="s">
        <v>59</v>
      </c>
      <c r="K80" t="s">
        <v>904</v>
      </c>
      <c r="L80">
        <v>2</v>
      </c>
      <c r="N80">
        <v>3</v>
      </c>
      <c r="O80" t="s">
        <v>70</v>
      </c>
      <c r="R80">
        <v>0</v>
      </c>
      <c r="S80">
        <v>0</v>
      </c>
      <c r="T80" t="s">
        <v>61</v>
      </c>
      <c r="U80" t="s">
        <v>910</v>
      </c>
      <c r="V80">
        <v>5</v>
      </c>
      <c r="W80">
        <v>4</v>
      </c>
      <c r="X80">
        <v>1</v>
      </c>
      <c r="Y80" t="s">
        <v>62</v>
      </c>
      <c r="Z80" t="s">
        <v>62</v>
      </c>
      <c r="AA80" t="s">
        <v>62</v>
      </c>
      <c r="AB80" t="s">
        <v>62</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t="s">
        <v>63</v>
      </c>
      <c r="BB80" t="s">
        <v>63</v>
      </c>
      <c r="BC80" t="s">
        <v>64</v>
      </c>
    </row>
    <row r="81" spans="1:55" x14ac:dyDescent="0.3">
      <c r="A81" t="s">
        <v>55</v>
      </c>
      <c r="B81" t="s">
        <v>55</v>
      </c>
      <c r="C81" t="s">
        <v>899</v>
      </c>
      <c r="D81">
        <v>22110419805</v>
      </c>
      <c r="E81" t="s">
        <v>900</v>
      </c>
      <c r="F81" t="s">
        <v>56</v>
      </c>
      <c r="G81" t="s">
        <v>57</v>
      </c>
      <c r="H81">
        <v>2</v>
      </c>
      <c r="I81" t="s">
        <v>58</v>
      </c>
      <c r="J81" t="s">
        <v>59</v>
      </c>
      <c r="K81" t="s">
        <v>904</v>
      </c>
      <c r="L81">
        <v>2</v>
      </c>
      <c r="N81">
        <v>6</v>
      </c>
      <c r="O81" t="s">
        <v>70</v>
      </c>
      <c r="R81">
        <v>0</v>
      </c>
      <c r="S81">
        <v>0</v>
      </c>
      <c r="T81" t="s">
        <v>61</v>
      </c>
      <c r="V81">
        <v>5</v>
      </c>
      <c r="W81">
        <v>4</v>
      </c>
      <c r="X81">
        <v>1</v>
      </c>
      <c r="Y81" t="s">
        <v>62</v>
      </c>
      <c r="Z81" t="s">
        <v>62</v>
      </c>
      <c r="AA81" t="s">
        <v>62</v>
      </c>
      <c r="AB81" t="s">
        <v>62</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t="s">
        <v>63</v>
      </c>
      <c r="BB81" t="s">
        <v>63</v>
      </c>
      <c r="BC81" t="s">
        <v>64</v>
      </c>
    </row>
    <row r="82" spans="1:55" x14ac:dyDescent="0.3">
      <c r="A82" t="s">
        <v>55</v>
      </c>
      <c r="B82" t="s">
        <v>55</v>
      </c>
      <c r="C82" t="s">
        <v>899</v>
      </c>
      <c r="D82">
        <v>22110419805</v>
      </c>
      <c r="E82" t="s">
        <v>900</v>
      </c>
      <c r="F82" t="s">
        <v>56</v>
      </c>
      <c r="G82" t="s">
        <v>57</v>
      </c>
      <c r="H82">
        <v>2</v>
      </c>
      <c r="I82" t="s">
        <v>58</v>
      </c>
      <c r="J82" t="s">
        <v>59</v>
      </c>
      <c r="K82" t="s">
        <v>904</v>
      </c>
      <c r="L82">
        <v>2</v>
      </c>
      <c r="N82">
        <v>7</v>
      </c>
      <c r="O82" t="s">
        <v>70</v>
      </c>
      <c r="R82">
        <v>0</v>
      </c>
      <c r="S82">
        <v>0</v>
      </c>
      <c r="T82" t="s">
        <v>61</v>
      </c>
      <c r="V82">
        <v>5</v>
      </c>
      <c r="W82">
        <v>4</v>
      </c>
      <c r="X82">
        <v>1</v>
      </c>
      <c r="Y82" t="s">
        <v>62</v>
      </c>
      <c r="Z82" t="s">
        <v>62</v>
      </c>
      <c r="AA82" t="s">
        <v>62</v>
      </c>
      <c r="AB82" t="s">
        <v>62</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t="s">
        <v>63</v>
      </c>
      <c r="BB82" t="s">
        <v>63</v>
      </c>
      <c r="BC82" t="s">
        <v>64</v>
      </c>
    </row>
    <row r="83" spans="1:55" x14ac:dyDescent="0.3">
      <c r="A83" t="s">
        <v>55</v>
      </c>
      <c r="B83" t="s">
        <v>55</v>
      </c>
      <c r="C83" t="s">
        <v>934</v>
      </c>
      <c r="D83">
        <v>22110423401</v>
      </c>
      <c r="E83" t="s">
        <v>935</v>
      </c>
      <c r="F83" t="s">
        <v>56</v>
      </c>
      <c r="G83" t="s">
        <v>57</v>
      </c>
      <c r="H83">
        <v>1</v>
      </c>
      <c r="I83" t="s">
        <v>58</v>
      </c>
      <c r="J83" t="s">
        <v>59</v>
      </c>
      <c r="K83" t="s">
        <v>936</v>
      </c>
      <c r="L83">
        <v>1</v>
      </c>
      <c r="M83" t="s">
        <v>937</v>
      </c>
      <c r="N83">
        <v>1</v>
      </c>
      <c r="O83" t="s">
        <v>66</v>
      </c>
      <c r="P83">
        <v>4</v>
      </c>
      <c r="Q83" t="s">
        <v>76</v>
      </c>
      <c r="R83">
        <v>2</v>
      </c>
      <c r="S83">
        <v>7</v>
      </c>
      <c r="T83" t="s">
        <v>1772</v>
      </c>
      <c r="U83" t="s">
        <v>938</v>
      </c>
      <c r="V83">
        <v>4</v>
      </c>
      <c r="W83">
        <v>4</v>
      </c>
      <c r="X83">
        <v>1</v>
      </c>
      <c r="Y83" t="s">
        <v>71</v>
      </c>
      <c r="Z83" t="s">
        <v>71</v>
      </c>
      <c r="AA83" t="s">
        <v>90</v>
      </c>
      <c r="AB83" t="s">
        <v>71</v>
      </c>
      <c r="AC83" t="s">
        <v>68</v>
      </c>
      <c r="AD83">
        <v>1</v>
      </c>
      <c r="AE83">
        <v>3</v>
      </c>
      <c r="AF83">
        <v>0</v>
      </c>
      <c r="AG83">
        <v>0</v>
      </c>
      <c r="AH83">
        <v>0</v>
      </c>
      <c r="AI83">
        <v>0</v>
      </c>
      <c r="AJ83">
        <v>0</v>
      </c>
      <c r="AK83">
        <v>0</v>
      </c>
      <c r="AL83">
        <v>0</v>
      </c>
      <c r="AM83">
        <v>0</v>
      </c>
      <c r="AN83">
        <v>0</v>
      </c>
      <c r="AO83">
        <v>0</v>
      </c>
      <c r="AP83">
        <v>0</v>
      </c>
      <c r="AQ83">
        <v>0</v>
      </c>
      <c r="AR83">
        <v>0</v>
      </c>
      <c r="AS83">
        <v>0</v>
      </c>
      <c r="AT83">
        <v>0</v>
      </c>
      <c r="AU83">
        <v>0</v>
      </c>
      <c r="AV83">
        <v>0</v>
      </c>
      <c r="AW83">
        <v>2</v>
      </c>
      <c r="AX83">
        <v>2</v>
      </c>
      <c r="AY83">
        <v>0</v>
      </c>
      <c r="AZ83">
        <v>0</v>
      </c>
      <c r="BA83" t="s">
        <v>63</v>
      </c>
      <c r="BB83" t="s">
        <v>63</v>
      </c>
      <c r="BC83" t="s">
        <v>64</v>
      </c>
    </row>
    <row r="84" spans="1:55" x14ac:dyDescent="0.3">
      <c r="A84" t="s">
        <v>55</v>
      </c>
      <c r="B84" t="s">
        <v>55</v>
      </c>
      <c r="C84" t="s">
        <v>934</v>
      </c>
      <c r="D84">
        <v>22110423401</v>
      </c>
      <c r="E84" t="s">
        <v>935</v>
      </c>
      <c r="F84" t="s">
        <v>56</v>
      </c>
      <c r="G84" t="s">
        <v>57</v>
      </c>
      <c r="H84">
        <v>1</v>
      </c>
      <c r="I84" t="s">
        <v>58</v>
      </c>
      <c r="J84" t="s">
        <v>59</v>
      </c>
      <c r="K84" t="s">
        <v>936</v>
      </c>
      <c r="L84">
        <v>1</v>
      </c>
      <c r="M84" t="s">
        <v>937</v>
      </c>
      <c r="N84">
        <v>2</v>
      </c>
      <c r="O84" t="s">
        <v>66</v>
      </c>
      <c r="P84">
        <v>3</v>
      </c>
      <c r="Q84" t="s">
        <v>78</v>
      </c>
      <c r="R84">
        <v>2</v>
      </c>
      <c r="S84">
        <v>7</v>
      </c>
      <c r="T84" t="s">
        <v>1773</v>
      </c>
      <c r="U84" t="s">
        <v>939</v>
      </c>
      <c r="V84">
        <v>4</v>
      </c>
      <c r="W84">
        <v>4</v>
      </c>
      <c r="X84">
        <v>1</v>
      </c>
      <c r="Y84" t="s">
        <v>71</v>
      </c>
      <c r="Z84" t="s">
        <v>71</v>
      </c>
      <c r="AA84" t="s">
        <v>90</v>
      </c>
      <c r="AB84" t="s">
        <v>71</v>
      </c>
      <c r="AC84" t="s">
        <v>68</v>
      </c>
      <c r="AD84">
        <v>2</v>
      </c>
      <c r="AE84">
        <v>1</v>
      </c>
      <c r="AF84">
        <v>0</v>
      </c>
      <c r="AG84">
        <v>0</v>
      </c>
      <c r="AH84">
        <v>0</v>
      </c>
      <c r="AI84">
        <v>1</v>
      </c>
      <c r="AJ84">
        <v>0</v>
      </c>
      <c r="AK84">
        <v>0</v>
      </c>
      <c r="AL84">
        <v>0</v>
      </c>
      <c r="AM84">
        <v>0</v>
      </c>
      <c r="AN84">
        <v>0</v>
      </c>
      <c r="AO84">
        <v>0</v>
      </c>
      <c r="AP84">
        <v>0</v>
      </c>
      <c r="AQ84">
        <v>0</v>
      </c>
      <c r="AR84">
        <v>0</v>
      </c>
      <c r="AS84">
        <v>0</v>
      </c>
      <c r="AT84">
        <v>0</v>
      </c>
      <c r="AU84">
        <v>0</v>
      </c>
      <c r="AV84">
        <v>0</v>
      </c>
      <c r="AW84">
        <v>2</v>
      </c>
      <c r="AX84">
        <v>2</v>
      </c>
      <c r="AY84">
        <v>0</v>
      </c>
      <c r="AZ84">
        <v>0</v>
      </c>
      <c r="BA84" t="s">
        <v>63</v>
      </c>
      <c r="BB84" t="s">
        <v>63</v>
      </c>
      <c r="BC84" t="s">
        <v>64</v>
      </c>
    </row>
    <row r="85" spans="1:55" x14ac:dyDescent="0.3">
      <c r="A85" t="s">
        <v>55</v>
      </c>
      <c r="B85" t="s">
        <v>55</v>
      </c>
      <c r="C85" t="s">
        <v>934</v>
      </c>
      <c r="D85">
        <v>22110423401</v>
      </c>
      <c r="E85" t="s">
        <v>935</v>
      </c>
      <c r="F85" t="s">
        <v>56</v>
      </c>
      <c r="G85" t="s">
        <v>57</v>
      </c>
      <c r="H85">
        <v>1</v>
      </c>
      <c r="I85" t="s">
        <v>58</v>
      </c>
      <c r="J85" t="s">
        <v>59</v>
      </c>
      <c r="K85" t="s">
        <v>936</v>
      </c>
      <c r="L85">
        <v>1</v>
      </c>
      <c r="M85" t="s">
        <v>937</v>
      </c>
      <c r="N85">
        <v>3</v>
      </c>
      <c r="O85" t="s">
        <v>107</v>
      </c>
      <c r="R85">
        <v>0</v>
      </c>
      <c r="S85">
        <v>0</v>
      </c>
      <c r="T85" t="s">
        <v>61</v>
      </c>
      <c r="U85" t="s">
        <v>940</v>
      </c>
      <c r="V85">
        <v>4</v>
      </c>
      <c r="W85">
        <v>4</v>
      </c>
      <c r="X85">
        <v>1</v>
      </c>
      <c r="Y85" t="s">
        <v>71</v>
      </c>
      <c r="Z85" t="s">
        <v>71</v>
      </c>
      <c r="AA85" t="s">
        <v>90</v>
      </c>
      <c r="AB85" t="s">
        <v>71</v>
      </c>
      <c r="AD85">
        <v>1</v>
      </c>
      <c r="AE85">
        <v>0</v>
      </c>
      <c r="AF85">
        <v>0</v>
      </c>
      <c r="AG85">
        <v>0</v>
      </c>
      <c r="AH85">
        <v>0</v>
      </c>
      <c r="AI85">
        <v>4</v>
      </c>
      <c r="AJ85">
        <v>0</v>
      </c>
      <c r="AK85">
        <v>0</v>
      </c>
      <c r="AL85">
        <v>0</v>
      </c>
      <c r="AM85">
        <v>0</v>
      </c>
      <c r="AN85">
        <v>0</v>
      </c>
      <c r="AO85">
        <v>0</v>
      </c>
      <c r="AP85">
        <v>0</v>
      </c>
      <c r="AQ85">
        <v>0</v>
      </c>
      <c r="AR85">
        <v>0</v>
      </c>
      <c r="AS85">
        <v>0</v>
      </c>
      <c r="AT85">
        <v>0</v>
      </c>
      <c r="AU85">
        <v>0</v>
      </c>
      <c r="AV85">
        <v>0</v>
      </c>
      <c r="AW85">
        <v>3</v>
      </c>
      <c r="AX85">
        <v>2</v>
      </c>
      <c r="AY85">
        <v>0</v>
      </c>
      <c r="AZ85">
        <v>0</v>
      </c>
      <c r="BA85" t="s">
        <v>63</v>
      </c>
      <c r="BB85" t="s">
        <v>63</v>
      </c>
      <c r="BC85" t="s">
        <v>64</v>
      </c>
    </row>
    <row r="86" spans="1:55" x14ac:dyDescent="0.3">
      <c r="A86" t="s">
        <v>55</v>
      </c>
      <c r="B86" t="s">
        <v>55</v>
      </c>
      <c r="C86" t="s">
        <v>934</v>
      </c>
      <c r="D86">
        <v>22110423401</v>
      </c>
      <c r="E86" t="s">
        <v>935</v>
      </c>
      <c r="F86" t="s">
        <v>56</v>
      </c>
      <c r="G86" t="s">
        <v>57</v>
      </c>
      <c r="H86">
        <v>1</v>
      </c>
      <c r="I86" t="s">
        <v>58</v>
      </c>
      <c r="J86" t="s">
        <v>59</v>
      </c>
      <c r="K86" t="s">
        <v>936</v>
      </c>
      <c r="L86">
        <v>1</v>
      </c>
      <c r="M86" t="s">
        <v>937</v>
      </c>
      <c r="N86">
        <v>4</v>
      </c>
      <c r="O86" t="s">
        <v>95</v>
      </c>
      <c r="R86">
        <v>0</v>
      </c>
      <c r="S86">
        <v>0</v>
      </c>
      <c r="T86" t="s">
        <v>61</v>
      </c>
      <c r="U86" t="s">
        <v>941</v>
      </c>
      <c r="V86">
        <v>4</v>
      </c>
      <c r="W86">
        <v>4</v>
      </c>
      <c r="X86">
        <v>1</v>
      </c>
      <c r="Y86" t="s">
        <v>71</v>
      </c>
      <c r="AA86" t="s">
        <v>90</v>
      </c>
      <c r="AB86" t="s">
        <v>71</v>
      </c>
      <c r="AD86">
        <v>0</v>
      </c>
      <c r="AE86">
        <v>0</v>
      </c>
      <c r="AF86">
        <v>0</v>
      </c>
      <c r="AG86">
        <v>0</v>
      </c>
      <c r="AH86">
        <v>0</v>
      </c>
      <c r="AI86">
        <v>0</v>
      </c>
      <c r="AJ86">
        <v>0</v>
      </c>
      <c r="AK86">
        <v>0</v>
      </c>
      <c r="AL86">
        <v>0</v>
      </c>
      <c r="AM86">
        <v>0</v>
      </c>
      <c r="AN86">
        <v>0</v>
      </c>
      <c r="AO86">
        <v>0</v>
      </c>
      <c r="AP86">
        <v>0</v>
      </c>
      <c r="AQ86">
        <v>0</v>
      </c>
      <c r="AR86">
        <v>0</v>
      </c>
      <c r="AS86">
        <v>0</v>
      </c>
      <c r="AT86">
        <v>0</v>
      </c>
      <c r="AU86">
        <v>0</v>
      </c>
      <c r="AV86">
        <v>0</v>
      </c>
      <c r="AW86">
        <v>2</v>
      </c>
      <c r="AX86">
        <v>0</v>
      </c>
      <c r="AY86">
        <v>0</v>
      </c>
      <c r="AZ86">
        <v>0</v>
      </c>
      <c r="BA86" t="s">
        <v>63</v>
      </c>
      <c r="BB86" t="s">
        <v>63</v>
      </c>
      <c r="BC86" t="s">
        <v>64</v>
      </c>
    </row>
    <row r="87" spans="1:55" x14ac:dyDescent="0.3">
      <c r="A87" t="s">
        <v>55</v>
      </c>
      <c r="B87" t="s">
        <v>55</v>
      </c>
      <c r="C87" t="s">
        <v>934</v>
      </c>
      <c r="D87">
        <v>22110423401</v>
      </c>
      <c r="E87" t="s">
        <v>935</v>
      </c>
      <c r="F87" t="s">
        <v>56</v>
      </c>
      <c r="G87" t="s">
        <v>57</v>
      </c>
      <c r="H87">
        <v>1</v>
      </c>
      <c r="I87" t="s">
        <v>58</v>
      </c>
      <c r="J87" t="s">
        <v>59</v>
      </c>
      <c r="K87" t="s">
        <v>936</v>
      </c>
      <c r="L87">
        <v>2</v>
      </c>
      <c r="M87" t="s">
        <v>942</v>
      </c>
      <c r="N87">
        <v>1</v>
      </c>
      <c r="O87" t="s">
        <v>95</v>
      </c>
      <c r="R87">
        <v>0</v>
      </c>
      <c r="S87">
        <v>0</v>
      </c>
      <c r="T87" t="s">
        <v>93</v>
      </c>
      <c r="U87" t="s">
        <v>943</v>
      </c>
      <c r="V87">
        <v>2</v>
      </c>
      <c r="W87">
        <v>1</v>
      </c>
      <c r="X87">
        <v>1</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C87" t="s">
        <v>64</v>
      </c>
    </row>
    <row r="88" spans="1:55" x14ac:dyDescent="0.3">
      <c r="A88" t="s">
        <v>55</v>
      </c>
      <c r="B88" t="s">
        <v>55</v>
      </c>
      <c r="C88" t="s">
        <v>934</v>
      </c>
      <c r="D88">
        <v>22110423401</v>
      </c>
      <c r="E88" t="s">
        <v>935</v>
      </c>
      <c r="F88" t="s">
        <v>56</v>
      </c>
      <c r="G88" t="s">
        <v>57</v>
      </c>
      <c r="H88">
        <v>1</v>
      </c>
      <c r="I88" t="s">
        <v>58</v>
      </c>
      <c r="J88" t="s">
        <v>59</v>
      </c>
      <c r="K88" t="s">
        <v>936</v>
      </c>
      <c r="L88">
        <v>2</v>
      </c>
      <c r="M88" t="s">
        <v>942</v>
      </c>
      <c r="N88">
        <v>2</v>
      </c>
      <c r="O88" t="s">
        <v>70</v>
      </c>
      <c r="R88">
        <v>0</v>
      </c>
      <c r="S88">
        <v>0</v>
      </c>
      <c r="T88" t="s">
        <v>61</v>
      </c>
      <c r="U88" t="s">
        <v>944</v>
      </c>
      <c r="V88">
        <v>2</v>
      </c>
      <c r="W88">
        <v>1</v>
      </c>
      <c r="X88">
        <v>1</v>
      </c>
      <c r="Y88" t="s">
        <v>71</v>
      </c>
      <c r="Z88" t="s">
        <v>71</v>
      </c>
      <c r="AA88" t="s">
        <v>90</v>
      </c>
      <c r="AB88" t="s">
        <v>62</v>
      </c>
      <c r="AD88">
        <v>0</v>
      </c>
      <c r="AE88">
        <v>0</v>
      </c>
      <c r="AF88">
        <v>0</v>
      </c>
      <c r="AG88">
        <v>0</v>
      </c>
      <c r="AH88">
        <v>0</v>
      </c>
      <c r="AI88">
        <v>1</v>
      </c>
      <c r="AJ88">
        <v>0</v>
      </c>
      <c r="AK88">
        <v>0</v>
      </c>
      <c r="AL88">
        <v>0</v>
      </c>
      <c r="AM88">
        <v>0</v>
      </c>
      <c r="AN88">
        <v>0</v>
      </c>
      <c r="AO88">
        <v>0</v>
      </c>
      <c r="AP88">
        <v>0</v>
      </c>
      <c r="AQ88">
        <v>0</v>
      </c>
      <c r="AR88">
        <v>0</v>
      </c>
      <c r="AS88">
        <v>0</v>
      </c>
      <c r="AT88">
        <v>0</v>
      </c>
      <c r="AU88">
        <v>0</v>
      </c>
      <c r="AV88">
        <v>0</v>
      </c>
      <c r="AW88">
        <v>1</v>
      </c>
      <c r="AX88">
        <v>1</v>
      </c>
      <c r="AY88">
        <v>0</v>
      </c>
      <c r="AZ88">
        <v>0</v>
      </c>
      <c r="BA88" t="s">
        <v>63</v>
      </c>
      <c r="BB88" t="s">
        <v>63</v>
      </c>
      <c r="BC88" t="s">
        <v>84</v>
      </c>
    </row>
    <row r="89" spans="1:55" x14ac:dyDescent="0.3">
      <c r="A89" t="s">
        <v>55</v>
      </c>
      <c r="B89" t="s">
        <v>55</v>
      </c>
      <c r="C89" t="s">
        <v>934</v>
      </c>
      <c r="D89">
        <v>22110423401</v>
      </c>
      <c r="E89" t="s">
        <v>935</v>
      </c>
      <c r="F89" t="s">
        <v>56</v>
      </c>
      <c r="G89" t="s">
        <v>57</v>
      </c>
      <c r="H89">
        <v>1</v>
      </c>
      <c r="I89" t="s">
        <v>58</v>
      </c>
      <c r="J89" t="s">
        <v>59</v>
      </c>
      <c r="K89" t="s">
        <v>936</v>
      </c>
      <c r="L89">
        <v>2</v>
      </c>
      <c r="M89" t="s">
        <v>942</v>
      </c>
      <c r="N89">
        <v>3</v>
      </c>
      <c r="O89" t="s">
        <v>66</v>
      </c>
      <c r="R89">
        <v>0</v>
      </c>
      <c r="S89">
        <v>0</v>
      </c>
      <c r="T89" t="s">
        <v>61</v>
      </c>
      <c r="U89" t="s">
        <v>945</v>
      </c>
      <c r="V89">
        <v>2</v>
      </c>
      <c r="W89">
        <v>1</v>
      </c>
      <c r="X89">
        <v>1</v>
      </c>
      <c r="Y89" t="s">
        <v>71</v>
      </c>
      <c r="Z89" t="s">
        <v>71</v>
      </c>
      <c r="AA89" t="s">
        <v>90</v>
      </c>
      <c r="AB89" t="s">
        <v>62</v>
      </c>
      <c r="AC89" t="s">
        <v>68</v>
      </c>
      <c r="AD89">
        <v>0</v>
      </c>
      <c r="AE89">
        <v>0</v>
      </c>
      <c r="AF89">
        <v>0</v>
      </c>
      <c r="AG89">
        <v>0</v>
      </c>
      <c r="AH89">
        <v>0</v>
      </c>
      <c r="AI89">
        <v>0</v>
      </c>
      <c r="AJ89">
        <v>0</v>
      </c>
      <c r="AK89">
        <v>0</v>
      </c>
      <c r="AL89">
        <v>0</v>
      </c>
      <c r="AM89">
        <v>0</v>
      </c>
      <c r="AN89">
        <v>0</v>
      </c>
      <c r="AO89">
        <v>0</v>
      </c>
      <c r="AP89">
        <v>0</v>
      </c>
      <c r="AQ89">
        <v>0</v>
      </c>
      <c r="AR89">
        <v>0</v>
      </c>
      <c r="AS89">
        <v>0</v>
      </c>
      <c r="AT89">
        <v>0</v>
      </c>
      <c r="AU89">
        <v>0</v>
      </c>
      <c r="AV89">
        <v>0</v>
      </c>
      <c r="AW89">
        <v>1</v>
      </c>
      <c r="AX89">
        <v>1</v>
      </c>
      <c r="AY89">
        <v>0</v>
      </c>
      <c r="AZ89">
        <v>0</v>
      </c>
      <c r="BA89" t="s">
        <v>63</v>
      </c>
      <c r="BB89" t="s">
        <v>63</v>
      </c>
      <c r="BC89" t="s">
        <v>64</v>
      </c>
    </row>
    <row r="90" spans="1:55" x14ac:dyDescent="0.3">
      <c r="A90" t="s">
        <v>55</v>
      </c>
      <c r="B90" t="s">
        <v>55</v>
      </c>
      <c r="C90" t="s">
        <v>934</v>
      </c>
      <c r="D90">
        <v>22110423401</v>
      </c>
      <c r="E90" t="s">
        <v>935</v>
      </c>
      <c r="F90" t="s">
        <v>56</v>
      </c>
      <c r="G90" t="s">
        <v>57</v>
      </c>
      <c r="H90">
        <v>1</v>
      </c>
      <c r="I90" t="s">
        <v>58</v>
      </c>
      <c r="J90" t="s">
        <v>59</v>
      </c>
      <c r="K90" t="s">
        <v>936</v>
      </c>
      <c r="L90">
        <v>2</v>
      </c>
      <c r="M90" t="s">
        <v>942</v>
      </c>
      <c r="N90">
        <v>4</v>
      </c>
      <c r="O90" t="s">
        <v>66</v>
      </c>
      <c r="R90">
        <v>0</v>
      </c>
      <c r="S90">
        <v>0</v>
      </c>
      <c r="T90" t="s">
        <v>61</v>
      </c>
      <c r="U90" t="s">
        <v>946</v>
      </c>
      <c r="V90">
        <v>2</v>
      </c>
      <c r="W90">
        <v>1</v>
      </c>
      <c r="X90">
        <v>1</v>
      </c>
      <c r="Y90" t="s">
        <v>71</v>
      </c>
      <c r="Z90" t="s">
        <v>71</v>
      </c>
      <c r="AB90" t="s">
        <v>62</v>
      </c>
      <c r="AC90" t="s">
        <v>68</v>
      </c>
      <c r="AD90">
        <v>0</v>
      </c>
      <c r="AE90">
        <v>0</v>
      </c>
      <c r="AF90">
        <v>0</v>
      </c>
      <c r="AG90">
        <v>0</v>
      </c>
      <c r="AH90">
        <v>0</v>
      </c>
      <c r="AI90">
        <v>0</v>
      </c>
      <c r="AJ90">
        <v>0</v>
      </c>
      <c r="AK90">
        <v>0</v>
      </c>
      <c r="AL90">
        <v>0</v>
      </c>
      <c r="AM90">
        <v>0</v>
      </c>
      <c r="AN90">
        <v>0</v>
      </c>
      <c r="AO90">
        <v>0</v>
      </c>
      <c r="AP90">
        <v>0</v>
      </c>
      <c r="AQ90">
        <v>0</v>
      </c>
      <c r="AR90">
        <v>0</v>
      </c>
      <c r="AS90">
        <v>0</v>
      </c>
      <c r="AT90">
        <v>0</v>
      </c>
      <c r="AU90">
        <v>0</v>
      </c>
      <c r="AV90">
        <v>0</v>
      </c>
      <c r="AW90">
        <v>2</v>
      </c>
      <c r="AX90">
        <v>1</v>
      </c>
      <c r="AY90">
        <v>0</v>
      </c>
      <c r="AZ90">
        <v>0</v>
      </c>
      <c r="BA90" t="s">
        <v>63</v>
      </c>
      <c r="BB90" t="s">
        <v>63</v>
      </c>
      <c r="BC90" t="s">
        <v>64</v>
      </c>
    </row>
    <row r="91" spans="1:55" x14ac:dyDescent="0.3">
      <c r="A91" t="s">
        <v>55</v>
      </c>
      <c r="B91" t="s">
        <v>55</v>
      </c>
      <c r="C91" t="s">
        <v>934</v>
      </c>
      <c r="D91">
        <v>22110423401</v>
      </c>
      <c r="E91" t="s">
        <v>935</v>
      </c>
      <c r="F91" t="s">
        <v>56</v>
      </c>
      <c r="G91" t="s">
        <v>57</v>
      </c>
      <c r="H91">
        <v>2</v>
      </c>
      <c r="I91" t="s">
        <v>94</v>
      </c>
      <c r="J91" t="s">
        <v>59</v>
      </c>
      <c r="K91" t="s">
        <v>947</v>
      </c>
      <c r="L91">
        <v>1</v>
      </c>
      <c r="M91" t="s">
        <v>948</v>
      </c>
      <c r="N91">
        <v>1</v>
      </c>
      <c r="O91" t="s">
        <v>95</v>
      </c>
      <c r="R91">
        <v>0</v>
      </c>
      <c r="S91">
        <v>0</v>
      </c>
      <c r="T91" t="s">
        <v>61</v>
      </c>
      <c r="U91" t="s">
        <v>949</v>
      </c>
      <c r="V91">
        <v>0</v>
      </c>
      <c r="W91">
        <v>1</v>
      </c>
      <c r="X91">
        <v>1</v>
      </c>
      <c r="Y91" t="s">
        <v>62</v>
      </c>
      <c r="AA91" t="s">
        <v>71</v>
      </c>
      <c r="AB91" t="s">
        <v>71</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t="s">
        <v>63</v>
      </c>
      <c r="BB91" t="s">
        <v>63</v>
      </c>
      <c r="BC91" t="s">
        <v>64</v>
      </c>
    </row>
    <row r="92" spans="1:55" x14ac:dyDescent="0.3">
      <c r="A92" t="s">
        <v>55</v>
      </c>
      <c r="B92" t="s">
        <v>55</v>
      </c>
      <c r="C92" t="s">
        <v>934</v>
      </c>
      <c r="D92">
        <v>22110423401</v>
      </c>
      <c r="E92" t="s">
        <v>935</v>
      </c>
      <c r="F92" t="s">
        <v>56</v>
      </c>
      <c r="G92" t="s">
        <v>57</v>
      </c>
      <c r="H92">
        <v>2</v>
      </c>
      <c r="I92" t="s">
        <v>94</v>
      </c>
      <c r="J92" t="s">
        <v>59</v>
      </c>
      <c r="K92" t="s">
        <v>947</v>
      </c>
      <c r="L92">
        <v>1</v>
      </c>
      <c r="M92" t="s">
        <v>948</v>
      </c>
      <c r="N92">
        <v>2</v>
      </c>
      <c r="O92" t="s">
        <v>95</v>
      </c>
      <c r="R92">
        <v>0</v>
      </c>
      <c r="S92">
        <v>0</v>
      </c>
      <c r="T92" t="s">
        <v>61</v>
      </c>
      <c r="V92">
        <v>0</v>
      </c>
      <c r="W92">
        <v>1</v>
      </c>
      <c r="X92">
        <v>1</v>
      </c>
      <c r="Y92" t="s">
        <v>71</v>
      </c>
      <c r="AA92" t="s">
        <v>62</v>
      </c>
      <c r="AB92" t="s">
        <v>71</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C92" t="s">
        <v>64</v>
      </c>
    </row>
    <row r="93" spans="1:55" x14ac:dyDescent="0.3">
      <c r="A93" t="s">
        <v>55</v>
      </c>
      <c r="B93" t="s">
        <v>55</v>
      </c>
      <c r="C93" t="s">
        <v>934</v>
      </c>
      <c r="D93">
        <v>22110423401</v>
      </c>
      <c r="E93" t="s">
        <v>935</v>
      </c>
      <c r="F93" t="s">
        <v>56</v>
      </c>
      <c r="G93" t="s">
        <v>57</v>
      </c>
      <c r="H93">
        <v>3</v>
      </c>
      <c r="I93" t="s">
        <v>94</v>
      </c>
      <c r="J93" t="s">
        <v>73</v>
      </c>
      <c r="K93" t="s">
        <v>950</v>
      </c>
      <c r="L93">
        <v>1</v>
      </c>
      <c r="M93" t="s">
        <v>951</v>
      </c>
      <c r="N93">
        <v>1</v>
      </c>
      <c r="O93" t="s">
        <v>95</v>
      </c>
      <c r="R93">
        <v>0</v>
      </c>
      <c r="S93">
        <v>0</v>
      </c>
      <c r="T93" t="s">
        <v>1772</v>
      </c>
      <c r="U93" t="s">
        <v>952</v>
      </c>
      <c r="V93">
        <v>0</v>
      </c>
      <c r="W93">
        <v>1</v>
      </c>
      <c r="X93">
        <v>1</v>
      </c>
      <c r="Y93" t="s">
        <v>71</v>
      </c>
      <c r="AB93" t="s">
        <v>90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t="s">
        <v>63</v>
      </c>
      <c r="BB93" t="s">
        <v>63</v>
      </c>
      <c r="BC93" t="s">
        <v>64</v>
      </c>
    </row>
    <row r="94" spans="1:55" ht="57.6" x14ac:dyDescent="0.3">
      <c r="A94" t="s">
        <v>55</v>
      </c>
      <c r="B94" t="s">
        <v>55</v>
      </c>
      <c r="C94" t="s">
        <v>625</v>
      </c>
      <c r="D94">
        <v>22110439402</v>
      </c>
      <c r="E94" t="s">
        <v>1383</v>
      </c>
      <c r="F94" t="s">
        <v>56</v>
      </c>
      <c r="G94" t="s">
        <v>57</v>
      </c>
      <c r="H94">
        <v>1</v>
      </c>
      <c r="I94" t="s">
        <v>58</v>
      </c>
      <c r="J94" t="s">
        <v>59</v>
      </c>
      <c r="K94" s="40" t="s">
        <v>1384</v>
      </c>
      <c r="L94">
        <v>1</v>
      </c>
      <c r="N94">
        <v>1</v>
      </c>
      <c r="O94" t="s">
        <v>66</v>
      </c>
      <c r="P94">
        <v>1</v>
      </c>
      <c r="Q94" t="s">
        <v>67</v>
      </c>
      <c r="R94">
        <v>4</v>
      </c>
      <c r="S94">
        <v>3</v>
      </c>
      <c r="T94" t="s">
        <v>1773</v>
      </c>
      <c r="U94" s="40" t="s">
        <v>1385</v>
      </c>
      <c r="V94">
        <v>3</v>
      </c>
      <c r="W94">
        <v>3</v>
      </c>
      <c r="X94">
        <v>1</v>
      </c>
      <c r="Y94" t="s">
        <v>71</v>
      </c>
      <c r="Z94" t="s">
        <v>71</v>
      </c>
      <c r="AA94" t="s">
        <v>62</v>
      </c>
      <c r="AB94" t="s">
        <v>71</v>
      </c>
      <c r="AC94" t="s">
        <v>68</v>
      </c>
      <c r="AD94">
        <v>1</v>
      </c>
      <c r="AE94">
        <v>1</v>
      </c>
      <c r="AF94">
        <v>0</v>
      </c>
      <c r="AG94">
        <v>0</v>
      </c>
      <c r="AH94">
        <v>0</v>
      </c>
      <c r="AI94">
        <v>0</v>
      </c>
      <c r="AJ94">
        <v>0</v>
      </c>
      <c r="AK94">
        <v>0</v>
      </c>
      <c r="AL94">
        <v>0</v>
      </c>
      <c r="AM94">
        <v>0</v>
      </c>
      <c r="AN94">
        <v>0</v>
      </c>
      <c r="AO94">
        <v>0</v>
      </c>
      <c r="AP94">
        <v>0</v>
      </c>
      <c r="AQ94">
        <v>0</v>
      </c>
      <c r="AR94">
        <v>0</v>
      </c>
      <c r="AS94">
        <v>0</v>
      </c>
      <c r="AT94">
        <v>0</v>
      </c>
      <c r="AU94">
        <v>0</v>
      </c>
      <c r="AV94">
        <v>0</v>
      </c>
      <c r="AW94">
        <v>1</v>
      </c>
      <c r="AX94">
        <v>1</v>
      </c>
      <c r="AY94">
        <v>0</v>
      </c>
      <c r="AZ94">
        <v>0</v>
      </c>
      <c r="BA94" t="s">
        <v>63</v>
      </c>
      <c r="BB94" t="s">
        <v>63</v>
      </c>
      <c r="BC94" t="s">
        <v>64</v>
      </c>
    </row>
    <row r="95" spans="1:55" ht="57.6" x14ac:dyDescent="0.3">
      <c r="A95" t="s">
        <v>55</v>
      </c>
      <c r="B95" t="s">
        <v>55</v>
      </c>
      <c r="C95" t="s">
        <v>625</v>
      </c>
      <c r="D95">
        <v>22110439402</v>
      </c>
      <c r="E95" t="s">
        <v>1383</v>
      </c>
      <c r="F95" t="s">
        <v>56</v>
      </c>
      <c r="G95" t="s">
        <v>57</v>
      </c>
      <c r="H95">
        <v>1</v>
      </c>
      <c r="I95" t="s">
        <v>58</v>
      </c>
      <c r="J95" t="s">
        <v>59</v>
      </c>
      <c r="K95" s="40" t="s">
        <v>1384</v>
      </c>
      <c r="L95">
        <v>1</v>
      </c>
      <c r="N95">
        <v>2</v>
      </c>
      <c r="O95" t="s">
        <v>66</v>
      </c>
      <c r="P95">
        <v>4</v>
      </c>
      <c r="Q95" t="s">
        <v>76</v>
      </c>
      <c r="R95">
        <v>7</v>
      </c>
      <c r="S95">
        <v>14</v>
      </c>
      <c r="T95" t="s">
        <v>1773</v>
      </c>
      <c r="U95" s="40" t="s">
        <v>1386</v>
      </c>
      <c r="V95">
        <v>3</v>
      </c>
      <c r="W95">
        <v>3</v>
      </c>
      <c r="X95">
        <v>1</v>
      </c>
      <c r="Y95" t="s">
        <v>71</v>
      </c>
      <c r="Z95" t="s">
        <v>71</v>
      </c>
      <c r="AA95" t="s">
        <v>71</v>
      </c>
      <c r="AB95" t="s">
        <v>71</v>
      </c>
      <c r="AC95" t="s">
        <v>77</v>
      </c>
      <c r="AD95">
        <v>0</v>
      </c>
      <c r="AE95">
        <v>1</v>
      </c>
      <c r="AF95">
        <v>0</v>
      </c>
      <c r="AG95">
        <v>0</v>
      </c>
      <c r="AH95">
        <v>0</v>
      </c>
      <c r="AI95">
        <v>3</v>
      </c>
      <c r="AJ95">
        <v>0</v>
      </c>
      <c r="AK95">
        <v>0</v>
      </c>
      <c r="AL95">
        <v>0</v>
      </c>
      <c r="AM95">
        <v>0</v>
      </c>
      <c r="AN95">
        <v>0</v>
      </c>
      <c r="AO95">
        <v>0</v>
      </c>
      <c r="AP95">
        <v>0</v>
      </c>
      <c r="AQ95">
        <v>0</v>
      </c>
      <c r="AR95">
        <v>0</v>
      </c>
      <c r="AS95">
        <v>0</v>
      </c>
      <c r="AT95">
        <v>0</v>
      </c>
      <c r="AU95">
        <v>0</v>
      </c>
      <c r="AV95">
        <v>0</v>
      </c>
      <c r="AW95">
        <v>1</v>
      </c>
      <c r="AX95">
        <v>1</v>
      </c>
      <c r="AY95">
        <v>0</v>
      </c>
      <c r="AZ95">
        <v>0</v>
      </c>
      <c r="BA95" t="s">
        <v>63</v>
      </c>
      <c r="BB95" t="s">
        <v>63</v>
      </c>
      <c r="BC95" t="s">
        <v>64</v>
      </c>
    </row>
    <row r="96" spans="1:55" x14ac:dyDescent="0.3">
      <c r="A96" t="s">
        <v>55</v>
      </c>
      <c r="B96" t="s">
        <v>55</v>
      </c>
      <c r="C96" t="s">
        <v>393</v>
      </c>
      <c r="D96">
        <v>22110406109</v>
      </c>
      <c r="E96" t="s">
        <v>415</v>
      </c>
      <c r="F96" t="s">
        <v>56</v>
      </c>
      <c r="G96" t="s">
        <v>57</v>
      </c>
      <c r="H96">
        <v>1</v>
      </c>
      <c r="I96" t="s">
        <v>58</v>
      </c>
      <c r="J96" t="s">
        <v>73</v>
      </c>
      <c r="K96" t="s">
        <v>416</v>
      </c>
      <c r="L96">
        <v>1</v>
      </c>
      <c r="M96" t="s">
        <v>417</v>
      </c>
      <c r="N96">
        <v>1</v>
      </c>
      <c r="O96" t="s">
        <v>66</v>
      </c>
      <c r="R96">
        <v>0</v>
      </c>
      <c r="S96">
        <v>0</v>
      </c>
      <c r="T96" t="s">
        <v>93</v>
      </c>
      <c r="U96" t="s">
        <v>418</v>
      </c>
      <c r="V96">
        <v>3</v>
      </c>
      <c r="W96">
        <v>4</v>
      </c>
      <c r="X96">
        <v>1</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C96" t="s">
        <v>64</v>
      </c>
    </row>
    <row r="97" spans="1:55" x14ac:dyDescent="0.3">
      <c r="A97" t="s">
        <v>55</v>
      </c>
      <c r="B97" t="s">
        <v>55</v>
      </c>
      <c r="C97" t="s">
        <v>393</v>
      </c>
      <c r="D97">
        <v>22110406109</v>
      </c>
      <c r="E97" t="s">
        <v>415</v>
      </c>
      <c r="F97" t="s">
        <v>56</v>
      </c>
      <c r="G97" t="s">
        <v>57</v>
      </c>
      <c r="H97">
        <v>1</v>
      </c>
      <c r="I97" t="s">
        <v>58</v>
      </c>
      <c r="J97" t="s">
        <v>73</v>
      </c>
      <c r="K97" t="s">
        <v>416</v>
      </c>
      <c r="L97">
        <v>1</v>
      </c>
      <c r="M97" t="s">
        <v>417</v>
      </c>
      <c r="N97">
        <v>2</v>
      </c>
      <c r="O97" t="s">
        <v>66</v>
      </c>
      <c r="R97">
        <v>0</v>
      </c>
      <c r="S97">
        <v>0</v>
      </c>
      <c r="T97" t="s">
        <v>93</v>
      </c>
      <c r="U97" t="s">
        <v>419</v>
      </c>
      <c r="V97">
        <v>3</v>
      </c>
      <c r="W97">
        <v>4</v>
      </c>
      <c r="X97">
        <v>1</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C97" t="s">
        <v>64</v>
      </c>
    </row>
    <row r="98" spans="1:55" x14ac:dyDescent="0.3">
      <c r="A98" t="s">
        <v>55</v>
      </c>
      <c r="B98" t="s">
        <v>55</v>
      </c>
      <c r="C98" t="s">
        <v>393</v>
      </c>
      <c r="D98">
        <v>22110406109</v>
      </c>
      <c r="E98" t="s">
        <v>415</v>
      </c>
      <c r="F98" t="s">
        <v>56</v>
      </c>
      <c r="G98" t="s">
        <v>57</v>
      </c>
      <c r="H98">
        <v>1</v>
      </c>
      <c r="I98" t="s">
        <v>58</v>
      </c>
      <c r="J98" t="s">
        <v>73</v>
      </c>
      <c r="K98" t="s">
        <v>416</v>
      </c>
      <c r="L98">
        <v>1</v>
      </c>
      <c r="M98" t="s">
        <v>417</v>
      </c>
      <c r="N98">
        <v>3</v>
      </c>
      <c r="O98" t="s">
        <v>66</v>
      </c>
      <c r="R98">
        <v>0</v>
      </c>
      <c r="S98">
        <v>0</v>
      </c>
      <c r="T98" t="s">
        <v>93</v>
      </c>
      <c r="U98" t="s">
        <v>420</v>
      </c>
      <c r="V98">
        <v>3</v>
      </c>
      <c r="W98">
        <v>4</v>
      </c>
      <c r="X98">
        <v>1</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C98" t="s">
        <v>64</v>
      </c>
    </row>
    <row r="99" spans="1:55" x14ac:dyDescent="0.3">
      <c r="A99" t="s">
        <v>55</v>
      </c>
      <c r="B99" t="s">
        <v>55</v>
      </c>
      <c r="C99" t="s">
        <v>393</v>
      </c>
      <c r="D99">
        <v>22110406109</v>
      </c>
      <c r="E99" t="s">
        <v>415</v>
      </c>
      <c r="F99" t="s">
        <v>56</v>
      </c>
      <c r="G99" t="s">
        <v>57</v>
      </c>
      <c r="H99">
        <v>1</v>
      </c>
      <c r="I99" t="s">
        <v>58</v>
      </c>
      <c r="J99" t="s">
        <v>73</v>
      </c>
      <c r="K99" t="s">
        <v>416</v>
      </c>
      <c r="L99">
        <v>1</v>
      </c>
      <c r="M99" t="s">
        <v>417</v>
      </c>
      <c r="N99">
        <v>4</v>
      </c>
      <c r="O99" t="s">
        <v>95</v>
      </c>
      <c r="R99">
        <v>0</v>
      </c>
      <c r="S99">
        <v>0</v>
      </c>
      <c r="T99" t="s">
        <v>61</v>
      </c>
      <c r="U99" t="s">
        <v>421</v>
      </c>
      <c r="V99">
        <v>3</v>
      </c>
      <c r="W99">
        <v>4</v>
      </c>
      <c r="X99">
        <v>1</v>
      </c>
      <c r="Y99" t="s">
        <v>71</v>
      </c>
      <c r="AA99" t="s">
        <v>90</v>
      </c>
      <c r="AB99" t="s">
        <v>71</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t="s">
        <v>63</v>
      </c>
      <c r="BB99" t="s">
        <v>63</v>
      </c>
      <c r="BC99" t="s">
        <v>64</v>
      </c>
    </row>
    <row r="100" spans="1:55" x14ac:dyDescent="0.3">
      <c r="A100" t="s">
        <v>55</v>
      </c>
      <c r="B100" t="s">
        <v>55</v>
      </c>
      <c r="C100" t="s">
        <v>393</v>
      </c>
      <c r="D100">
        <v>22110406109</v>
      </c>
      <c r="E100" t="s">
        <v>415</v>
      </c>
      <c r="F100" t="s">
        <v>56</v>
      </c>
      <c r="G100" t="s">
        <v>57</v>
      </c>
      <c r="H100">
        <v>1</v>
      </c>
      <c r="I100" t="s">
        <v>58</v>
      </c>
      <c r="J100" t="s">
        <v>73</v>
      </c>
      <c r="K100" t="s">
        <v>416</v>
      </c>
      <c r="L100">
        <v>2</v>
      </c>
      <c r="M100" t="s">
        <v>422</v>
      </c>
      <c r="N100">
        <v>1</v>
      </c>
      <c r="O100" t="s">
        <v>95</v>
      </c>
      <c r="R100">
        <v>0</v>
      </c>
      <c r="S100">
        <v>0</v>
      </c>
      <c r="T100" t="s">
        <v>1772</v>
      </c>
      <c r="U100" t="s">
        <v>423</v>
      </c>
      <c r="V100">
        <v>2</v>
      </c>
      <c r="W100">
        <v>4</v>
      </c>
      <c r="X100">
        <v>1</v>
      </c>
      <c r="Y100" t="s">
        <v>71</v>
      </c>
      <c r="AB100" t="s">
        <v>71</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t="s">
        <v>63</v>
      </c>
      <c r="BB100" t="s">
        <v>63</v>
      </c>
      <c r="BC100" t="s">
        <v>64</v>
      </c>
    </row>
    <row r="101" spans="1:55" x14ac:dyDescent="0.3">
      <c r="A101" t="s">
        <v>55</v>
      </c>
      <c r="B101" t="s">
        <v>55</v>
      </c>
      <c r="C101" t="s">
        <v>393</v>
      </c>
      <c r="D101">
        <v>22110406109</v>
      </c>
      <c r="E101" t="s">
        <v>415</v>
      </c>
      <c r="F101" t="s">
        <v>56</v>
      </c>
      <c r="G101" t="s">
        <v>57</v>
      </c>
      <c r="H101">
        <v>3</v>
      </c>
      <c r="I101" t="s">
        <v>94</v>
      </c>
      <c r="J101" t="s">
        <v>59</v>
      </c>
      <c r="K101" t="s">
        <v>424</v>
      </c>
      <c r="L101">
        <v>1</v>
      </c>
      <c r="M101" t="s">
        <v>425</v>
      </c>
      <c r="N101">
        <v>1</v>
      </c>
      <c r="O101" t="s">
        <v>95</v>
      </c>
      <c r="R101">
        <v>0</v>
      </c>
      <c r="S101">
        <v>0</v>
      </c>
      <c r="T101" t="s">
        <v>1773</v>
      </c>
      <c r="U101" t="s">
        <v>426</v>
      </c>
      <c r="V101">
        <v>6</v>
      </c>
      <c r="W101">
        <v>5</v>
      </c>
      <c r="X101">
        <v>2</v>
      </c>
      <c r="Y101" t="s">
        <v>71</v>
      </c>
      <c r="AA101" t="s">
        <v>90</v>
      </c>
      <c r="AB101" t="s">
        <v>71</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t="s">
        <v>63</v>
      </c>
      <c r="BB101" t="s">
        <v>63</v>
      </c>
    </row>
    <row r="102" spans="1:55" x14ac:dyDescent="0.3">
      <c r="A102" t="s">
        <v>55</v>
      </c>
      <c r="B102" t="s">
        <v>55</v>
      </c>
      <c r="C102" t="s">
        <v>393</v>
      </c>
      <c r="D102">
        <v>22110406109</v>
      </c>
      <c r="E102" t="s">
        <v>415</v>
      </c>
      <c r="F102" t="s">
        <v>56</v>
      </c>
      <c r="G102" t="s">
        <v>57</v>
      </c>
      <c r="H102">
        <v>3</v>
      </c>
      <c r="I102" t="s">
        <v>94</v>
      </c>
      <c r="J102" t="s">
        <v>59</v>
      </c>
      <c r="K102" t="s">
        <v>424</v>
      </c>
      <c r="L102">
        <v>1</v>
      </c>
      <c r="M102" t="s">
        <v>425</v>
      </c>
      <c r="N102">
        <v>2</v>
      </c>
      <c r="O102" t="s">
        <v>95</v>
      </c>
      <c r="R102">
        <v>0</v>
      </c>
      <c r="S102">
        <v>0</v>
      </c>
      <c r="T102" t="s">
        <v>1773</v>
      </c>
      <c r="U102" t="s">
        <v>427</v>
      </c>
      <c r="V102">
        <v>6</v>
      </c>
      <c r="W102">
        <v>5</v>
      </c>
      <c r="X102">
        <v>2</v>
      </c>
      <c r="Y102" t="s">
        <v>71</v>
      </c>
      <c r="AA102" t="s">
        <v>90</v>
      </c>
      <c r="AB102" t="s">
        <v>71</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t="s">
        <v>63</v>
      </c>
      <c r="BB102" t="s">
        <v>63</v>
      </c>
      <c r="BC102" t="s">
        <v>64</v>
      </c>
    </row>
    <row r="103" spans="1:55" x14ac:dyDescent="0.3">
      <c r="A103" t="s">
        <v>55</v>
      </c>
      <c r="B103" t="s">
        <v>55</v>
      </c>
      <c r="C103" t="s">
        <v>393</v>
      </c>
      <c r="D103">
        <v>22110406109</v>
      </c>
      <c r="E103" t="s">
        <v>415</v>
      </c>
      <c r="F103" t="s">
        <v>56</v>
      </c>
      <c r="G103" t="s">
        <v>57</v>
      </c>
      <c r="H103">
        <v>4</v>
      </c>
      <c r="I103" t="s">
        <v>58</v>
      </c>
      <c r="J103" t="s">
        <v>59</v>
      </c>
      <c r="K103" t="s">
        <v>428</v>
      </c>
      <c r="L103">
        <v>1</v>
      </c>
      <c r="M103" t="s">
        <v>429</v>
      </c>
      <c r="N103">
        <v>1</v>
      </c>
      <c r="O103" t="s">
        <v>65</v>
      </c>
      <c r="R103">
        <v>0</v>
      </c>
      <c r="S103">
        <v>0</v>
      </c>
      <c r="T103" t="s">
        <v>61</v>
      </c>
      <c r="U103" t="s">
        <v>430</v>
      </c>
      <c r="V103">
        <v>4</v>
      </c>
      <c r="W103">
        <v>0</v>
      </c>
      <c r="X103">
        <v>2</v>
      </c>
      <c r="Y103" t="s">
        <v>71</v>
      </c>
      <c r="Z103" t="s">
        <v>71</v>
      </c>
      <c r="AA103" t="s">
        <v>71</v>
      </c>
      <c r="AB103" t="s">
        <v>71</v>
      </c>
      <c r="AD103">
        <v>2</v>
      </c>
      <c r="AE103">
        <v>0</v>
      </c>
      <c r="AF103">
        <v>0</v>
      </c>
      <c r="AG103">
        <v>0</v>
      </c>
      <c r="AH103">
        <v>0</v>
      </c>
      <c r="AI103">
        <v>4</v>
      </c>
      <c r="AJ103">
        <v>1</v>
      </c>
      <c r="AK103">
        <v>0</v>
      </c>
      <c r="AL103">
        <v>0</v>
      </c>
      <c r="AM103">
        <v>0</v>
      </c>
      <c r="AN103">
        <v>0</v>
      </c>
      <c r="AO103">
        <v>0</v>
      </c>
      <c r="AP103">
        <v>0</v>
      </c>
      <c r="AQ103">
        <v>0</v>
      </c>
      <c r="AR103">
        <v>0</v>
      </c>
      <c r="AS103">
        <v>0</v>
      </c>
      <c r="AT103">
        <v>0</v>
      </c>
      <c r="AU103">
        <v>0</v>
      </c>
      <c r="AV103">
        <v>0</v>
      </c>
      <c r="AW103">
        <v>2</v>
      </c>
      <c r="AX103">
        <v>3</v>
      </c>
      <c r="AY103">
        <v>0</v>
      </c>
      <c r="AZ103">
        <v>0</v>
      </c>
      <c r="BA103" t="s">
        <v>85</v>
      </c>
      <c r="BB103" t="s">
        <v>63</v>
      </c>
      <c r="BC103" t="s">
        <v>64</v>
      </c>
    </row>
    <row r="104" spans="1:55" x14ac:dyDescent="0.3">
      <c r="A104" t="s">
        <v>55</v>
      </c>
      <c r="B104" t="s">
        <v>55</v>
      </c>
      <c r="C104" t="s">
        <v>393</v>
      </c>
      <c r="D104">
        <v>22110406109</v>
      </c>
      <c r="E104" t="s">
        <v>415</v>
      </c>
      <c r="F104" t="s">
        <v>56</v>
      </c>
      <c r="G104" t="s">
        <v>57</v>
      </c>
      <c r="H104">
        <v>4</v>
      </c>
      <c r="I104" t="s">
        <v>58</v>
      </c>
      <c r="J104" t="s">
        <v>59</v>
      </c>
      <c r="K104" t="s">
        <v>428</v>
      </c>
      <c r="L104">
        <v>1</v>
      </c>
      <c r="M104" t="s">
        <v>429</v>
      </c>
      <c r="N104">
        <v>2</v>
      </c>
      <c r="O104" t="s">
        <v>66</v>
      </c>
      <c r="P104">
        <v>2</v>
      </c>
      <c r="Q104" t="s">
        <v>69</v>
      </c>
      <c r="R104">
        <v>16</v>
      </c>
      <c r="S104">
        <v>24</v>
      </c>
      <c r="T104" t="s">
        <v>61</v>
      </c>
      <c r="U104" t="s">
        <v>431</v>
      </c>
      <c r="V104">
        <v>4</v>
      </c>
      <c r="W104">
        <v>0</v>
      </c>
      <c r="X104">
        <v>2</v>
      </c>
      <c r="Y104" t="s">
        <v>71</v>
      </c>
      <c r="Z104" t="s">
        <v>71</v>
      </c>
      <c r="AA104" t="s">
        <v>71</v>
      </c>
      <c r="AB104" t="s">
        <v>71</v>
      </c>
      <c r="AC104" t="s">
        <v>68</v>
      </c>
      <c r="AD104">
        <v>0</v>
      </c>
      <c r="AE104">
        <v>1</v>
      </c>
      <c r="AF104">
        <v>0</v>
      </c>
      <c r="AG104">
        <v>0</v>
      </c>
      <c r="AH104">
        <v>0</v>
      </c>
      <c r="AI104">
        <v>0</v>
      </c>
      <c r="AJ104">
        <v>0</v>
      </c>
      <c r="AK104">
        <v>0</v>
      </c>
      <c r="AL104">
        <v>0</v>
      </c>
      <c r="AM104">
        <v>0</v>
      </c>
      <c r="AN104">
        <v>0</v>
      </c>
      <c r="AO104">
        <v>0</v>
      </c>
      <c r="AP104">
        <v>0</v>
      </c>
      <c r="AQ104">
        <v>0</v>
      </c>
      <c r="AR104">
        <v>0</v>
      </c>
      <c r="AS104">
        <v>0</v>
      </c>
      <c r="AT104">
        <v>0</v>
      </c>
      <c r="AU104">
        <v>0</v>
      </c>
      <c r="AV104">
        <v>0</v>
      </c>
      <c r="AW104">
        <v>3</v>
      </c>
      <c r="AX104">
        <v>5</v>
      </c>
      <c r="AY104">
        <v>0</v>
      </c>
      <c r="AZ104">
        <v>0</v>
      </c>
      <c r="BA104" t="s">
        <v>63</v>
      </c>
      <c r="BB104" t="s">
        <v>63</v>
      </c>
      <c r="BC104" t="s">
        <v>64</v>
      </c>
    </row>
    <row r="105" spans="1:55" x14ac:dyDescent="0.3">
      <c r="A105" t="s">
        <v>55</v>
      </c>
      <c r="B105" t="s">
        <v>55</v>
      </c>
      <c r="C105" t="s">
        <v>393</v>
      </c>
      <c r="D105">
        <v>22110406109</v>
      </c>
      <c r="E105" t="s">
        <v>415</v>
      </c>
      <c r="F105" t="s">
        <v>56</v>
      </c>
      <c r="G105" t="s">
        <v>57</v>
      </c>
      <c r="H105">
        <v>4</v>
      </c>
      <c r="I105" t="s">
        <v>58</v>
      </c>
      <c r="J105" t="s">
        <v>59</v>
      </c>
      <c r="K105" t="s">
        <v>428</v>
      </c>
      <c r="L105">
        <v>2</v>
      </c>
      <c r="M105" t="s">
        <v>432</v>
      </c>
      <c r="N105">
        <v>1</v>
      </c>
      <c r="O105" t="s">
        <v>66</v>
      </c>
      <c r="P105">
        <v>3</v>
      </c>
      <c r="Q105" t="s">
        <v>78</v>
      </c>
      <c r="R105">
        <v>25</v>
      </c>
      <c r="S105">
        <v>19</v>
      </c>
      <c r="T105" t="s">
        <v>61</v>
      </c>
      <c r="U105" t="s">
        <v>433</v>
      </c>
      <c r="V105">
        <v>0</v>
      </c>
      <c r="W105">
        <v>1</v>
      </c>
      <c r="X105">
        <v>0</v>
      </c>
      <c r="Y105" t="s">
        <v>71</v>
      </c>
      <c r="Z105" t="s">
        <v>71</v>
      </c>
      <c r="AA105" t="s">
        <v>90</v>
      </c>
      <c r="AB105" t="s">
        <v>71</v>
      </c>
      <c r="AC105" t="s">
        <v>68</v>
      </c>
      <c r="AD105">
        <v>1</v>
      </c>
      <c r="AE105">
        <v>1</v>
      </c>
      <c r="AF105">
        <v>0</v>
      </c>
      <c r="AG105">
        <v>0</v>
      </c>
      <c r="AH105">
        <v>0</v>
      </c>
      <c r="AI105">
        <v>1</v>
      </c>
      <c r="AJ105">
        <v>1</v>
      </c>
      <c r="AK105">
        <v>0</v>
      </c>
      <c r="AL105">
        <v>0</v>
      </c>
      <c r="AM105">
        <v>0</v>
      </c>
      <c r="AN105">
        <v>0</v>
      </c>
      <c r="AO105">
        <v>0</v>
      </c>
      <c r="AP105">
        <v>0</v>
      </c>
      <c r="AQ105">
        <v>0</v>
      </c>
      <c r="AR105">
        <v>0</v>
      </c>
      <c r="AS105">
        <v>0</v>
      </c>
      <c r="AT105">
        <v>0</v>
      </c>
      <c r="AU105">
        <v>0</v>
      </c>
      <c r="AV105">
        <v>0</v>
      </c>
      <c r="AW105">
        <v>2</v>
      </c>
      <c r="AX105">
        <v>4</v>
      </c>
      <c r="AY105">
        <v>0</v>
      </c>
      <c r="AZ105">
        <v>0</v>
      </c>
      <c r="BA105" t="s">
        <v>63</v>
      </c>
      <c r="BB105" t="s">
        <v>63</v>
      </c>
      <c r="BC105" t="s">
        <v>64</v>
      </c>
    </row>
    <row r="106" spans="1:55" x14ac:dyDescent="0.3">
      <c r="A106" t="s">
        <v>55</v>
      </c>
      <c r="B106" t="s">
        <v>55</v>
      </c>
      <c r="C106" t="s">
        <v>393</v>
      </c>
      <c r="D106">
        <v>22110406109</v>
      </c>
      <c r="E106" t="s">
        <v>415</v>
      </c>
      <c r="F106" t="s">
        <v>56</v>
      </c>
      <c r="G106" t="s">
        <v>57</v>
      </c>
      <c r="H106">
        <v>4</v>
      </c>
      <c r="I106" t="s">
        <v>58</v>
      </c>
      <c r="J106" t="s">
        <v>59</v>
      </c>
      <c r="K106" t="s">
        <v>428</v>
      </c>
      <c r="L106">
        <v>2</v>
      </c>
      <c r="M106" t="s">
        <v>432</v>
      </c>
      <c r="N106">
        <v>2</v>
      </c>
      <c r="O106" t="s">
        <v>66</v>
      </c>
      <c r="P106">
        <v>5</v>
      </c>
      <c r="Q106" t="s">
        <v>75</v>
      </c>
      <c r="R106">
        <v>0</v>
      </c>
      <c r="S106">
        <v>0</v>
      </c>
      <c r="T106" t="s">
        <v>61</v>
      </c>
      <c r="V106">
        <v>0</v>
      </c>
      <c r="W106">
        <v>1</v>
      </c>
      <c r="X106">
        <v>0</v>
      </c>
      <c r="Y106" t="s">
        <v>71</v>
      </c>
      <c r="Z106" t="s">
        <v>71</v>
      </c>
      <c r="AA106" t="s">
        <v>90</v>
      </c>
      <c r="AB106" t="s">
        <v>71</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C106" t="s">
        <v>64</v>
      </c>
    </row>
    <row r="107" spans="1:55" x14ac:dyDescent="0.3">
      <c r="A107" t="s">
        <v>55</v>
      </c>
      <c r="B107" t="s">
        <v>55</v>
      </c>
      <c r="C107" t="s">
        <v>393</v>
      </c>
      <c r="D107">
        <v>22110406102</v>
      </c>
      <c r="E107" t="s">
        <v>394</v>
      </c>
      <c r="F107" t="s">
        <v>56</v>
      </c>
      <c r="G107" t="s">
        <v>57</v>
      </c>
      <c r="H107">
        <v>3</v>
      </c>
      <c r="I107" t="s">
        <v>72</v>
      </c>
      <c r="J107" t="s">
        <v>73</v>
      </c>
      <c r="L107">
        <v>1</v>
      </c>
      <c r="M107" t="s">
        <v>395</v>
      </c>
      <c r="N107">
        <v>1</v>
      </c>
      <c r="O107" t="s">
        <v>70</v>
      </c>
      <c r="R107">
        <v>0</v>
      </c>
      <c r="S107">
        <v>0</v>
      </c>
      <c r="T107" t="s">
        <v>1772</v>
      </c>
      <c r="U107" t="s">
        <v>396</v>
      </c>
      <c r="V107">
        <v>4</v>
      </c>
      <c r="W107">
        <v>0</v>
      </c>
      <c r="X107">
        <v>1</v>
      </c>
      <c r="Y107" t="s">
        <v>71</v>
      </c>
      <c r="Z107" t="s">
        <v>71</v>
      </c>
      <c r="AA107" t="s">
        <v>71</v>
      </c>
      <c r="AB107" t="s">
        <v>71</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t="s">
        <v>63</v>
      </c>
      <c r="BB107" t="s">
        <v>63</v>
      </c>
      <c r="BC107" t="s">
        <v>64</v>
      </c>
    </row>
    <row r="108" spans="1:55" x14ac:dyDescent="0.3">
      <c r="A108" t="s">
        <v>55</v>
      </c>
      <c r="B108" t="s">
        <v>55</v>
      </c>
      <c r="C108" t="s">
        <v>393</v>
      </c>
      <c r="D108">
        <v>22110406102</v>
      </c>
      <c r="E108" t="s">
        <v>394</v>
      </c>
      <c r="F108" t="s">
        <v>56</v>
      </c>
      <c r="G108" t="s">
        <v>57</v>
      </c>
      <c r="H108">
        <v>3</v>
      </c>
      <c r="I108" t="s">
        <v>72</v>
      </c>
      <c r="J108" t="s">
        <v>73</v>
      </c>
      <c r="L108">
        <v>1</v>
      </c>
      <c r="M108" t="s">
        <v>395</v>
      </c>
      <c r="N108">
        <v>2</v>
      </c>
      <c r="O108" t="s">
        <v>70</v>
      </c>
      <c r="R108">
        <v>0</v>
      </c>
      <c r="S108">
        <v>0</v>
      </c>
      <c r="T108" t="s">
        <v>1772</v>
      </c>
      <c r="V108">
        <v>4</v>
      </c>
      <c r="W108">
        <v>0</v>
      </c>
      <c r="X108">
        <v>1</v>
      </c>
      <c r="Y108" t="s">
        <v>71</v>
      </c>
      <c r="Z108" t="s">
        <v>71</v>
      </c>
      <c r="AA108" t="s">
        <v>71</v>
      </c>
      <c r="AB108" t="s">
        <v>71</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t="s">
        <v>63</v>
      </c>
      <c r="BB108" t="s">
        <v>63</v>
      </c>
      <c r="BC108" t="s">
        <v>64</v>
      </c>
    </row>
    <row r="109" spans="1:55" ht="43.2" x14ac:dyDescent="0.3">
      <c r="A109" t="s">
        <v>55</v>
      </c>
      <c r="B109" t="s">
        <v>55</v>
      </c>
      <c r="C109" t="s">
        <v>393</v>
      </c>
      <c r="D109">
        <v>22110406102</v>
      </c>
      <c r="E109" t="s">
        <v>394</v>
      </c>
      <c r="F109" t="s">
        <v>56</v>
      </c>
      <c r="G109" t="s">
        <v>57</v>
      </c>
      <c r="H109">
        <v>4</v>
      </c>
      <c r="I109" t="s">
        <v>58</v>
      </c>
      <c r="J109" t="s">
        <v>59</v>
      </c>
      <c r="L109">
        <v>1</v>
      </c>
      <c r="N109">
        <v>1</v>
      </c>
      <c r="O109" t="s">
        <v>66</v>
      </c>
      <c r="P109">
        <v>5</v>
      </c>
      <c r="Q109" t="s">
        <v>91</v>
      </c>
      <c r="R109">
        <v>26</v>
      </c>
      <c r="S109">
        <v>23</v>
      </c>
      <c r="T109" t="s">
        <v>1773</v>
      </c>
      <c r="U109" s="40" t="s">
        <v>397</v>
      </c>
      <c r="V109">
        <v>3</v>
      </c>
      <c r="W109">
        <v>3</v>
      </c>
      <c r="X109">
        <v>1</v>
      </c>
      <c r="Y109" t="s">
        <v>71</v>
      </c>
      <c r="Z109" t="s">
        <v>62</v>
      </c>
      <c r="AA109" t="s">
        <v>71</v>
      </c>
      <c r="AB109" t="s">
        <v>62</v>
      </c>
      <c r="AC109" t="s">
        <v>77</v>
      </c>
      <c r="AD109">
        <v>0</v>
      </c>
      <c r="AE109">
        <v>1</v>
      </c>
      <c r="AF109">
        <v>0</v>
      </c>
      <c r="AG109">
        <v>0</v>
      </c>
      <c r="AH109">
        <v>0</v>
      </c>
      <c r="AI109">
        <v>0</v>
      </c>
      <c r="AJ109">
        <v>0</v>
      </c>
      <c r="AK109">
        <v>0</v>
      </c>
      <c r="AL109">
        <v>0</v>
      </c>
      <c r="AM109">
        <v>0</v>
      </c>
      <c r="AN109">
        <v>0</v>
      </c>
      <c r="AO109">
        <v>0</v>
      </c>
      <c r="AP109">
        <v>0</v>
      </c>
      <c r="AQ109">
        <v>0</v>
      </c>
      <c r="AR109">
        <v>0</v>
      </c>
      <c r="AS109">
        <v>0</v>
      </c>
      <c r="AT109">
        <v>0</v>
      </c>
      <c r="AU109">
        <v>0</v>
      </c>
      <c r="AV109">
        <v>0</v>
      </c>
      <c r="AW109">
        <v>1</v>
      </c>
      <c r="AX109">
        <v>2</v>
      </c>
      <c r="AY109">
        <v>0</v>
      </c>
      <c r="AZ109">
        <v>0</v>
      </c>
      <c r="BA109" t="s">
        <v>63</v>
      </c>
      <c r="BB109" t="s">
        <v>63</v>
      </c>
      <c r="BC109" t="s">
        <v>64</v>
      </c>
    </row>
    <row r="110" spans="1:55" x14ac:dyDescent="0.3">
      <c r="A110" t="s">
        <v>55</v>
      </c>
      <c r="B110" t="s">
        <v>55</v>
      </c>
      <c r="C110" t="s">
        <v>393</v>
      </c>
      <c r="D110">
        <v>22110406102</v>
      </c>
      <c r="E110" t="s">
        <v>394</v>
      </c>
      <c r="F110" t="s">
        <v>56</v>
      </c>
      <c r="G110" t="s">
        <v>57</v>
      </c>
      <c r="H110">
        <v>4</v>
      </c>
      <c r="I110" t="s">
        <v>58</v>
      </c>
      <c r="J110" t="s">
        <v>59</v>
      </c>
      <c r="L110">
        <v>1</v>
      </c>
      <c r="N110">
        <v>2</v>
      </c>
      <c r="O110" t="s">
        <v>60</v>
      </c>
      <c r="R110">
        <v>0</v>
      </c>
      <c r="S110">
        <v>0</v>
      </c>
      <c r="T110" t="s">
        <v>61</v>
      </c>
      <c r="U110" t="s">
        <v>398</v>
      </c>
      <c r="V110">
        <v>3</v>
      </c>
      <c r="W110">
        <v>3</v>
      </c>
      <c r="X110">
        <v>1</v>
      </c>
      <c r="Y110" t="s">
        <v>62</v>
      </c>
      <c r="Z110" t="s">
        <v>62</v>
      </c>
      <c r="AA110" t="s">
        <v>62</v>
      </c>
      <c r="AB110" t="s">
        <v>62</v>
      </c>
      <c r="AD110">
        <v>0</v>
      </c>
      <c r="AE110">
        <v>0</v>
      </c>
      <c r="AF110">
        <v>0</v>
      </c>
      <c r="AG110">
        <v>0</v>
      </c>
      <c r="AH110">
        <v>1</v>
      </c>
      <c r="AI110">
        <v>3</v>
      </c>
      <c r="AJ110">
        <v>0</v>
      </c>
      <c r="AK110">
        <v>0</v>
      </c>
      <c r="AL110">
        <v>0</v>
      </c>
      <c r="AM110">
        <v>0</v>
      </c>
      <c r="AN110">
        <v>0</v>
      </c>
      <c r="AO110">
        <v>0</v>
      </c>
      <c r="AP110">
        <v>0</v>
      </c>
      <c r="AQ110">
        <v>0</v>
      </c>
      <c r="AR110">
        <v>0</v>
      </c>
      <c r="AS110">
        <v>0</v>
      </c>
      <c r="AT110">
        <v>0</v>
      </c>
      <c r="AU110">
        <v>0</v>
      </c>
      <c r="AV110">
        <v>0</v>
      </c>
      <c r="AW110">
        <v>2</v>
      </c>
      <c r="AX110">
        <v>5</v>
      </c>
      <c r="AY110">
        <v>0</v>
      </c>
      <c r="AZ110">
        <v>0</v>
      </c>
      <c r="BA110" t="s">
        <v>85</v>
      </c>
      <c r="BB110" t="s">
        <v>63</v>
      </c>
      <c r="BC110" t="s">
        <v>64</v>
      </c>
    </row>
    <row r="111" spans="1:55" x14ac:dyDescent="0.3">
      <c r="A111" t="s">
        <v>55</v>
      </c>
      <c r="B111" t="s">
        <v>55</v>
      </c>
      <c r="C111" t="s">
        <v>393</v>
      </c>
      <c r="D111">
        <v>22110406102</v>
      </c>
      <c r="E111" t="s">
        <v>394</v>
      </c>
      <c r="F111" t="s">
        <v>56</v>
      </c>
      <c r="G111" t="s">
        <v>57</v>
      </c>
      <c r="H111">
        <v>4</v>
      </c>
      <c r="I111" t="s">
        <v>58</v>
      </c>
      <c r="J111" t="s">
        <v>59</v>
      </c>
      <c r="L111">
        <v>1</v>
      </c>
      <c r="N111">
        <v>3</v>
      </c>
      <c r="O111" t="s">
        <v>70</v>
      </c>
      <c r="P111">
        <v>5</v>
      </c>
      <c r="Q111" t="s">
        <v>75</v>
      </c>
      <c r="R111">
        <v>0</v>
      </c>
      <c r="S111">
        <v>0</v>
      </c>
      <c r="T111" t="s">
        <v>1773</v>
      </c>
      <c r="U111" t="s">
        <v>399</v>
      </c>
      <c r="V111">
        <v>3</v>
      </c>
      <c r="W111">
        <v>3</v>
      </c>
      <c r="X111">
        <v>1</v>
      </c>
      <c r="Y111" t="s">
        <v>71</v>
      </c>
      <c r="Z111" t="s">
        <v>71</v>
      </c>
      <c r="AA111" t="s">
        <v>71</v>
      </c>
      <c r="AB111" t="s">
        <v>71</v>
      </c>
      <c r="AD111">
        <v>0</v>
      </c>
      <c r="AE111">
        <v>0</v>
      </c>
      <c r="AF111">
        <v>0</v>
      </c>
      <c r="AG111">
        <v>0</v>
      </c>
      <c r="AH111">
        <v>0</v>
      </c>
      <c r="AI111">
        <v>4</v>
      </c>
      <c r="AJ111">
        <v>1</v>
      </c>
      <c r="AK111">
        <v>0</v>
      </c>
      <c r="AL111">
        <v>0</v>
      </c>
      <c r="AM111">
        <v>0</v>
      </c>
      <c r="AN111">
        <v>0</v>
      </c>
      <c r="AO111">
        <v>0</v>
      </c>
      <c r="AP111">
        <v>0</v>
      </c>
      <c r="AQ111">
        <v>0</v>
      </c>
      <c r="AR111">
        <v>0</v>
      </c>
      <c r="AS111">
        <v>0</v>
      </c>
      <c r="AT111">
        <v>0</v>
      </c>
      <c r="AU111">
        <v>0</v>
      </c>
      <c r="AV111">
        <v>0</v>
      </c>
      <c r="AW111">
        <v>1</v>
      </c>
      <c r="AX111">
        <v>0</v>
      </c>
      <c r="AY111">
        <v>0</v>
      </c>
      <c r="AZ111">
        <v>0</v>
      </c>
      <c r="BA111" t="s">
        <v>63</v>
      </c>
      <c r="BB111" t="s">
        <v>63</v>
      </c>
      <c r="BC111" t="s">
        <v>64</v>
      </c>
    </row>
    <row r="112" spans="1:55" x14ac:dyDescent="0.3">
      <c r="A112" t="s">
        <v>55</v>
      </c>
      <c r="B112" t="s">
        <v>55</v>
      </c>
      <c r="C112" t="s">
        <v>393</v>
      </c>
      <c r="D112">
        <v>22110406102</v>
      </c>
      <c r="E112" t="s">
        <v>394</v>
      </c>
      <c r="F112" t="s">
        <v>56</v>
      </c>
      <c r="G112" t="s">
        <v>57</v>
      </c>
      <c r="H112">
        <v>5</v>
      </c>
      <c r="I112" t="s">
        <v>74</v>
      </c>
      <c r="J112" t="s">
        <v>59</v>
      </c>
      <c r="L112">
        <v>1</v>
      </c>
      <c r="N112">
        <v>1</v>
      </c>
      <c r="O112" t="s">
        <v>66</v>
      </c>
      <c r="P112">
        <v>5</v>
      </c>
      <c r="Q112" t="s">
        <v>75</v>
      </c>
      <c r="R112">
        <v>0</v>
      </c>
      <c r="S112">
        <v>0</v>
      </c>
      <c r="T112" t="s">
        <v>61</v>
      </c>
      <c r="V112">
        <v>3</v>
      </c>
      <c r="W112">
        <v>3</v>
      </c>
      <c r="X112">
        <v>1</v>
      </c>
      <c r="Y112" t="s">
        <v>62</v>
      </c>
      <c r="Z112" t="s">
        <v>62</v>
      </c>
      <c r="AA112" t="s">
        <v>62</v>
      </c>
      <c r="AB112" t="s">
        <v>62</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1</v>
      </c>
      <c r="AX112">
        <v>4</v>
      </c>
      <c r="AY112">
        <v>0</v>
      </c>
      <c r="AZ112">
        <v>0</v>
      </c>
      <c r="BA112" t="s">
        <v>63</v>
      </c>
      <c r="BB112" t="s">
        <v>63</v>
      </c>
      <c r="BC112" t="s">
        <v>64</v>
      </c>
    </row>
    <row r="113" spans="1:55" x14ac:dyDescent="0.3">
      <c r="A113" t="s">
        <v>55</v>
      </c>
      <c r="B113" t="s">
        <v>55</v>
      </c>
      <c r="C113" t="s">
        <v>393</v>
      </c>
      <c r="D113">
        <v>22110406102</v>
      </c>
      <c r="E113" t="s">
        <v>394</v>
      </c>
      <c r="F113" t="s">
        <v>56</v>
      </c>
      <c r="G113" t="s">
        <v>57</v>
      </c>
      <c r="H113">
        <v>5</v>
      </c>
      <c r="I113" t="s">
        <v>74</v>
      </c>
      <c r="J113" t="s">
        <v>59</v>
      </c>
      <c r="L113">
        <v>1</v>
      </c>
      <c r="N113">
        <v>2</v>
      </c>
      <c r="O113" t="s">
        <v>66</v>
      </c>
      <c r="P113">
        <v>4</v>
      </c>
      <c r="Q113" t="s">
        <v>76</v>
      </c>
      <c r="R113">
        <v>29</v>
      </c>
      <c r="S113">
        <v>26</v>
      </c>
      <c r="T113" t="s">
        <v>1773</v>
      </c>
      <c r="V113">
        <v>3</v>
      </c>
      <c r="W113">
        <v>3</v>
      </c>
      <c r="X113">
        <v>1</v>
      </c>
      <c r="Y113" t="s">
        <v>71</v>
      </c>
      <c r="Z113" t="s">
        <v>71</v>
      </c>
      <c r="AA113" t="s">
        <v>71</v>
      </c>
      <c r="AB113" t="s">
        <v>71</v>
      </c>
      <c r="AC113" t="s">
        <v>77</v>
      </c>
      <c r="AD113">
        <v>0</v>
      </c>
      <c r="AE113">
        <v>1</v>
      </c>
      <c r="AF113">
        <v>0</v>
      </c>
      <c r="AG113">
        <v>0</v>
      </c>
      <c r="AH113">
        <v>0</v>
      </c>
      <c r="AI113">
        <v>0</v>
      </c>
      <c r="AJ113">
        <v>0</v>
      </c>
      <c r="AK113">
        <v>0</v>
      </c>
      <c r="AL113">
        <v>0</v>
      </c>
      <c r="AM113">
        <v>0</v>
      </c>
      <c r="AN113">
        <v>0</v>
      </c>
      <c r="AO113">
        <v>0</v>
      </c>
      <c r="AP113">
        <v>0</v>
      </c>
      <c r="AQ113">
        <v>0</v>
      </c>
      <c r="AR113">
        <v>0</v>
      </c>
      <c r="AS113">
        <v>0</v>
      </c>
      <c r="AT113">
        <v>0</v>
      </c>
      <c r="AU113">
        <v>0</v>
      </c>
      <c r="AV113">
        <v>0</v>
      </c>
      <c r="AW113">
        <v>2</v>
      </c>
      <c r="AX113">
        <v>3</v>
      </c>
      <c r="AY113">
        <v>0</v>
      </c>
      <c r="AZ113">
        <v>0</v>
      </c>
      <c r="BA113" t="s">
        <v>63</v>
      </c>
      <c r="BB113" t="s">
        <v>63</v>
      </c>
    </row>
    <row r="114" spans="1:55" x14ac:dyDescent="0.3">
      <c r="A114" t="s">
        <v>55</v>
      </c>
      <c r="B114" t="s">
        <v>55</v>
      </c>
      <c r="C114" t="s">
        <v>393</v>
      </c>
      <c r="D114">
        <v>22110406102</v>
      </c>
      <c r="E114" t="s">
        <v>394</v>
      </c>
      <c r="F114" t="s">
        <v>56</v>
      </c>
      <c r="G114" t="s">
        <v>57</v>
      </c>
      <c r="H114">
        <v>5</v>
      </c>
      <c r="I114" t="s">
        <v>74</v>
      </c>
      <c r="J114" t="s">
        <v>59</v>
      </c>
      <c r="L114">
        <v>1</v>
      </c>
      <c r="N114">
        <v>3</v>
      </c>
      <c r="O114" t="s">
        <v>121</v>
      </c>
      <c r="P114">
        <v>3</v>
      </c>
      <c r="Q114" t="s">
        <v>78</v>
      </c>
      <c r="R114">
        <v>0</v>
      </c>
      <c r="S114">
        <v>0</v>
      </c>
      <c r="T114" t="s">
        <v>1773</v>
      </c>
      <c r="U114" t="s">
        <v>400</v>
      </c>
      <c r="V114">
        <v>3</v>
      </c>
      <c r="W114">
        <v>3</v>
      </c>
      <c r="X114">
        <v>1</v>
      </c>
      <c r="Y114" t="s">
        <v>71</v>
      </c>
      <c r="Z114" t="s">
        <v>71</v>
      </c>
      <c r="AA114" t="s">
        <v>71</v>
      </c>
      <c r="AB114" t="s">
        <v>71</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4</v>
      </c>
      <c r="AX114">
        <v>6</v>
      </c>
      <c r="AY114">
        <v>0</v>
      </c>
      <c r="AZ114">
        <v>0</v>
      </c>
      <c r="BA114" t="s">
        <v>63</v>
      </c>
      <c r="BB114" t="s">
        <v>63</v>
      </c>
    </row>
    <row r="115" spans="1:55" x14ac:dyDescent="0.3">
      <c r="A115" t="s">
        <v>55</v>
      </c>
      <c r="B115" t="s">
        <v>55</v>
      </c>
      <c r="C115" t="s">
        <v>393</v>
      </c>
      <c r="D115">
        <v>22110406102</v>
      </c>
      <c r="E115" t="s">
        <v>394</v>
      </c>
      <c r="F115" t="s">
        <v>56</v>
      </c>
      <c r="G115" t="s">
        <v>57</v>
      </c>
      <c r="H115">
        <v>5</v>
      </c>
      <c r="I115" t="s">
        <v>74</v>
      </c>
      <c r="J115" t="s">
        <v>59</v>
      </c>
      <c r="L115">
        <v>1</v>
      </c>
      <c r="N115">
        <v>4</v>
      </c>
      <c r="O115" t="s">
        <v>66</v>
      </c>
      <c r="P115">
        <v>3</v>
      </c>
      <c r="Q115" t="s">
        <v>78</v>
      </c>
      <c r="R115">
        <v>28</v>
      </c>
      <c r="S115">
        <v>39</v>
      </c>
      <c r="T115" t="s">
        <v>61</v>
      </c>
      <c r="V115">
        <v>3</v>
      </c>
      <c r="W115">
        <v>3</v>
      </c>
      <c r="X115">
        <v>1</v>
      </c>
      <c r="Y115" t="s">
        <v>62</v>
      </c>
      <c r="Z115" t="s">
        <v>62</v>
      </c>
      <c r="AA115" t="s">
        <v>62</v>
      </c>
      <c r="AB115" t="s">
        <v>62</v>
      </c>
      <c r="AC115" t="s">
        <v>68</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1</v>
      </c>
      <c r="AX115">
        <v>2</v>
      </c>
      <c r="AY115">
        <v>0</v>
      </c>
      <c r="AZ115">
        <v>0</v>
      </c>
      <c r="BA115" t="s">
        <v>63</v>
      </c>
      <c r="BB115" t="s">
        <v>63</v>
      </c>
      <c r="BC115" t="s">
        <v>64</v>
      </c>
    </row>
    <row r="116" spans="1:55" x14ac:dyDescent="0.3">
      <c r="A116" t="s">
        <v>55</v>
      </c>
      <c r="B116" t="s">
        <v>55</v>
      </c>
      <c r="C116" t="s">
        <v>393</v>
      </c>
      <c r="D116">
        <v>22110406102</v>
      </c>
      <c r="E116" t="s">
        <v>394</v>
      </c>
      <c r="F116" t="s">
        <v>56</v>
      </c>
      <c r="G116" t="s">
        <v>57</v>
      </c>
      <c r="H116">
        <v>6</v>
      </c>
      <c r="I116" t="s">
        <v>74</v>
      </c>
      <c r="J116" t="s">
        <v>59</v>
      </c>
      <c r="L116">
        <v>1</v>
      </c>
      <c r="N116">
        <v>1</v>
      </c>
      <c r="O116" t="s">
        <v>66</v>
      </c>
      <c r="P116" t="s">
        <v>144</v>
      </c>
      <c r="Q116" t="s">
        <v>151</v>
      </c>
      <c r="R116">
        <v>0</v>
      </c>
      <c r="S116">
        <v>0</v>
      </c>
      <c r="T116" t="s">
        <v>1773</v>
      </c>
      <c r="U116" t="s">
        <v>401</v>
      </c>
      <c r="V116">
        <v>3</v>
      </c>
      <c r="W116">
        <v>3</v>
      </c>
      <c r="X116">
        <v>1</v>
      </c>
      <c r="Y116" t="s">
        <v>62</v>
      </c>
      <c r="Z116" t="s">
        <v>62</v>
      </c>
      <c r="AA116" t="s">
        <v>62</v>
      </c>
      <c r="AB116" t="s">
        <v>62</v>
      </c>
      <c r="AC116" t="s">
        <v>77</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1</v>
      </c>
      <c r="AX116">
        <v>1</v>
      </c>
      <c r="AY116">
        <v>0</v>
      </c>
      <c r="AZ116">
        <v>0</v>
      </c>
      <c r="BA116" t="s">
        <v>63</v>
      </c>
      <c r="BB116" t="s">
        <v>63</v>
      </c>
      <c r="BC116" t="s">
        <v>64</v>
      </c>
    </row>
    <row r="117" spans="1:55" x14ac:dyDescent="0.3">
      <c r="A117" t="s">
        <v>55</v>
      </c>
      <c r="B117" t="s">
        <v>55</v>
      </c>
      <c r="C117" t="s">
        <v>393</v>
      </c>
      <c r="D117">
        <v>22110406102</v>
      </c>
      <c r="E117" t="s">
        <v>394</v>
      </c>
      <c r="F117" t="s">
        <v>56</v>
      </c>
      <c r="G117" t="s">
        <v>57</v>
      </c>
      <c r="H117">
        <v>6</v>
      </c>
      <c r="I117" t="s">
        <v>74</v>
      </c>
      <c r="J117" t="s">
        <v>59</v>
      </c>
      <c r="L117">
        <v>1</v>
      </c>
      <c r="N117">
        <v>2</v>
      </c>
      <c r="O117" t="s">
        <v>66</v>
      </c>
      <c r="P117">
        <v>1</v>
      </c>
      <c r="Q117" t="s">
        <v>67</v>
      </c>
      <c r="R117">
        <v>30</v>
      </c>
      <c r="S117">
        <v>25</v>
      </c>
      <c r="T117" t="s">
        <v>1772</v>
      </c>
      <c r="U117" t="s">
        <v>402</v>
      </c>
      <c r="V117">
        <v>3</v>
      </c>
      <c r="W117">
        <v>3</v>
      </c>
      <c r="X117">
        <v>1</v>
      </c>
      <c r="AC117" t="s">
        <v>77</v>
      </c>
      <c r="AD117">
        <v>0</v>
      </c>
      <c r="AE117">
        <v>1</v>
      </c>
      <c r="AF117">
        <v>0</v>
      </c>
      <c r="AG117">
        <v>0</v>
      </c>
      <c r="AH117">
        <v>0</v>
      </c>
      <c r="AI117">
        <v>0</v>
      </c>
      <c r="AJ117">
        <v>0</v>
      </c>
      <c r="AK117">
        <v>0</v>
      </c>
      <c r="AL117">
        <v>0</v>
      </c>
      <c r="AM117">
        <v>0</v>
      </c>
      <c r="AN117">
        <v>0</v>
      </c>
      <c r="AO117">
        <v>0</v>
      </c>
      <c r="AP117">
        <v>0</v>
      </c>
      <c r="AQ117">
        <v>0</v>
      </c>
      <c r="AR117">
        <v>0</v>
      </c>
      <c r="AS117">
        <v>0</v>
      </c>
      <c r="AT117">
        <v>0</v>
      </c>
      <c r="AU117">
        <v>0</v>
      </c>
      <c r="AV117">
        <v>0</v>
      </c>
      <c r="AW117">
        <v>2</v>
      </c>
      <c r="AX117">
        <v>2</v>
      </c>
      <c r="AY117">
        <v>0</v>
      </c>
      <c r="AZ117">
        <v>0</v>
      </c>
      <c r="BA117" t="s">
        <v>63</v>
      </c>
      <c r="BB117" t="s">
        <v>63</v>
      </c>
      <c r="BC117" t="s">
        <v>64</v>
      </c>
    </row>
    <row r="118" spans="1:55" x14ac:dyDescent="0.3">
      <c r="A118" t="s">
        <v>55</v>
      </c>
      <c r="B118" t="s">
        <v>55</v>
      </c>
      <c r="C118" t="s">
        <v>393</v>
      </c>
      <c r="D118">
        <v>22110406102</v>
      </c>
      <c r="E118" t="s">
        <v>394</v>
      </c>
      <c r="F118" t="s">
        <v>56</v>
      </c>
      <c r="G118" t="s">
        <v>57</v>
      </c>
      <c r="H118">
        <v>6</v>
      </c>
      <c r="I118" t="s">
        <v>74</v>
      </c>
      <c r="J118" t="s">
        <v>59</v>
      </c>
      <c r="L118">
        <v>1</v>
      </c>
      <c r="N118">
        <v>3</v>
      </c>
      <c r="O118" t="s">
        <v>66</v>
      </c>
      <c r="P118">
        <v>2</v>
      </c>
      <c r="Q118" t="s">
        <v>88</v>
      </c>
      <c r="R118">
        <v>19</v>
      </c>
      <c r="S118">
        <v>21</v>
      </c>
      <c r="T118" t="s">
        <v>1772</v>
      </c>
      <c r="U118" t="s">
        <v>403</v>
      </c>
      <c r="V118">
        <v>3</v>
      </c>
      <c r="W118">
        <v>3</v>
      </c>
      <c r="X118">
        <v>1</v>
      </c>
      <c r="Y118" t="s">
        <v>71</v>
      </c>
      <c r="Z118" t="s">
        <v>71</v>
      </c>
      <c r="AA118" t="s">
        <v>71</v>
      </c>
      <c r="AB118" t="s">
        <v>71</v>
      </c>
      <c r="AC118" t="s">
        <v>77</v>
      </c>
      <c r="AD118">
        <v>0</v>
      </c>
      <c r="AE118">
        <v>1</v>
      </c>
      <c r="AF118">
        <v>0</v>
      </c>
      <c r="AG118">
        <v>0</v>
      </c>
      <c r="AH118">
        <v>0</v>
      </c>
      <c r="AI118">
        <v>0</v>
      </c>
      <c r="AJ118">
        <v>0</v>
      </c>
      <c r="AK118">
        <v>0</v>
      </c>
      <c r="AL118">
        <v>0</v>
      </c>
      <c r="AM118">
        <v>0</v>
      </c>
      <c r="AN118">
        <v>0</v>
      </c>
      <c r="AO118">
        <v>0</v>
      </c>
      <c r="AP118">
        <v>0</v>
      </c>
      <c r="AQ118">
        <v>0</v>
      </c>
      <c r="AR118">
        <v>0</v>
      </c>
      <c r="AS118">
        <v>0</v>
      </c>
      <c r="AT118">
        <v>0</v>
      </c>
      <c r="AU118">
        <v>0</v>
      </c>
      <c r="AV118">
        <v>0</v>
      </c>
      <c r="AW118">
        <v>2</v>
      </c>
      <c r="AX118">
        <v>2</v>
      </c>
      <c r="AY118">
        <v>0</v>
      </c>
      <c r="AZ118">
        <v>0</v>
      </c>
      <c r="BA118" t="s">
        <v>63</v>
      </c>
      <c r="BB118" t="s">
        <v>63</v>
      </c>
    </row>
    <row r="119" spans="1:55" x14ac:dyDescent="0.3">
      <c r="A119" t="s">
        <v>55</v>
      </c>
      <c r="B119" t="s">
        <v>55</v>
      </c>
      <c r="C119" t="s">
        <v>393</v>
      </c>
      <c r="D119">
        <v>22110406102</v>
      </c>
      <c r="E119" t="s">
        <v>394</v>
      </c>
      <c r="F119" t="s">
        <v>56</v>
      </c>
      <c r="G119" t="s">
        <v>57</v>
      </c>
      <c r="H119">
        <v>6</v>
      </c>
      <c r="I119" t="s">
        <v>74</v>
      </c>
      <c r="J119" t="s">
        <v>59</v>
      </c>
      <c r="L119">
        <v>1</v>
      </c>
      <c r="N119">
        <v>4</v>
      </c>
      <c r="O119" t="s">
        <v>66</v>
      </c>
      <c r="P119">
        <v>2</v>
      </c>
      <c r="Q119" t="s">
        <v>69</v>
      </c>
      <c r="R119">
        <v>18</v>
      </c>
      <c r="S119">
        <v>23</v>
      </c>
      <c r="T119" t="s">
        <v>1772</v>
      </c>
      <c r="V119">
        <v>3</v>
      </c>
      <c r="W119">
        <v>3</v>
      </c>
      <c r="X119">
        <v>1</v>
      </c>
      <c r="Y119" t="s">
        <v>71</v>
      </c>
      <c r="Z119" t="s">
        <v>71</v>
      </c>
      <c r="AA119" t="s">
        <v>71</v>
      </c>
      <c r="AB119" t="s">
        <v>71</v>
      </c>
      <c r="AC119" t="s">
        <v>77</v>
      </c>
      <c r="AD119">
        <v>0</v>
      </c>
      <c r="AE119">
        <v>1</v>
      </c>
      <c r="AF119">
        <v>0</v>
      </c>
      <c r="AG119">
        <v>0</v>
      </c>
      <c r="AH119">
        <v>0</v>
      </c>
      <c r="AI119">
        <v>0</v>
      </c>
      <c r="AJ119">
        <v>0</v>
      </c>
      <c r="AK119">
        <v>0</v>
      </c>
      <c r="AL119">
        <v>0</v>
      </c>
      <c r="AM119">
        <v>0</v>
      </c>
      <c r="AN119">
        <v>0</v>
      </c>
      <c r="AO119">
        <v>0</v>
      </c>
      <c r="AP119">
        <v>0</v>
      </c>
      <c r="AQ119">
        <v>0</v>
      </c>
      <c r="AR119">
        <v>0</v>
      </c>
      <c r="AS119">
        <v>0</v>
      </c>
      <c r="AT119">
        <v>0</v>
      </c>
      <c r="AU119">
        <v>0</v>
      </c>
      <c r="AV119">
        <v>0</v>
      </c>
      <c r="AW119">
        <v>1</v>
      </c>
      <c r="AX119">
        <v>2</v>
      </c>
      <c r="AY119">
        <v>0</v>
      </c>
      <c r="AZ119">
        <v>0</v>
      </c>
      <c r="BA119" t="s">
        <v>63</v>
      </c>
      <c r="BB119" t="s">
        <v>63</v>
      </c>
      <c r="BC119" t="s">
        <v>64</v>
      </c>
    </row>
    <row r="120" spans="1:55" x14ac:dyDescent="0.3">
      <c r="A120" t="s">
        <v>55</v>
      </c>
      <c r="B120" t="s">
        <v>55</v>
      </c>
      <c r="C120" t="s">
        <v>393</v>
      </c>
      <c r="D120">
        <v>22110406102</v>
      </c>
      <c r="E120" t="s">
        <v>394</v>
      </c>
      <c r="F120" t="s">
        <v>56</v>
      </c>
      <c r="G120" t="s">
        <v>57</v>
      </c>
      <c r="H120">
        <v>7</v>
      </c>
      <c r="I120" t="s">
        <v>74</v>
      </c>
      <c r="J120" t="s">
        <v>59</v>
      </c>
      <c r="L120">
        <v>1</v>
      </c>
      <c r="N120">
        <v>1</v>
      </c>
      <c r="O120" t="s">
        <v>97</v>
      </c>
      <c r="R120">
        <v>0</v>
      </c>
      <c r="S120">
        <v>0</v>
      </c>
      <c r="T120" t="s">
        <v>1772</v>
      </c>
      <c r="U120" t="s">
        <v>404</v>
      </c>
      <c r="V120">
        <v>3</v>
      </c>
      <c r="W120">
        <v>3</v>
      </c>
      <c r="X120">
        <v>1</v>
      </c>
      <c r="Y120" t="s">
        <v>71</v>
      </c>
      <c r="Z120" t="s">
        <v>71</v>
      </c>
      <c r="AA120" t="s">
        <v>71</v>
      </c>
      <c r="AB120" t="s">
        <v>71</v>
      </c>
      <c r="AD120">
        <v>0</v>
      </c>
      <c r="AE120">
        <v>0</v>
      </c>
      <c r="AF120">
        <v>0</v>
      </c>
      <c r="AG120">
        <v>0</v>
      </c>
      <c r="AH120">
        <v>0</v>
      </c>
      <c r="AI120">
        <v>2</v>
      </c>
      <c r="AJ120">
        <v>0</v>
      </c>
      <c r="AK120">
        <v>0</v>
      </c>
      <c r="AL120">
        <v>0</v>
      </c>
      <c r="AM120">
        <v>0</v>
      </c>
      <c r="AN120">
        <v>0</v>
      </c>
      <c r="AO120">
        <v>0</v>
      </c>
      <c r="AP120">
        <v>0</v>
      </c>
      <c r="AQ120">
        <v>0</v>
      </c>
      <c r="AR120">
        <v>0</v>
      </c>
      <c r="AS120">
        <v>0</v>
      </c>
      <c r="AT120">
        <v>0</v>
      </c>
      <c r="AU120">
        <v>0</v>
      </c>
      <c r="AV120">
        <v>0</v>
      </c>
      <c r="AW120">
        <v>1</v>
      </c>
      <c r="AX120">
        <v>0</v>
      </c>
      <c r="AY120">
        <v>0</v>
      </c>
      <c r="AZ120">
        <v>0</v>
      </c>
      <c r="BA120" t="s">
        <v>63</v>
      </c>
      <c r="BB120" t="s">
        <v>63</v>
      </c>
      <c r="BC120" t="s">
        <v>64</v>
      </c>
    </row>
    <row r="121" spans="1:55" x14ac:dyDescent="0.3">
      <c r="A121" t="s">
        <v>55</v>
      </c>
      <c r="B121" t="s">
        <v>55</v>
      </c>
      <c r="C121" t="s">
        <v>393</v>
      </c>
      <c r="D121">
        <v>22110406102</v>
      </c>
      <c r="E121" t="s">
        <v>394</v>
      </c>
      <c r="F121" t="s">
        <v>56</v>
      </c>
      <c r="G121" t="s">
        <v>57</v>
      </c>
      <c r="H121">
        <v>7</v>
      </c>
      <c r="I121" t="s">
        <v>74</v>
      </c>
      <c r="J121" t="s">
        <v>59</v>
      </c>
      <c r="L121">
        <v>1</v>
      </c>
      <c r="N121">
        <v>2</v>
      </c>
      <c r="O121" t="s">
        <v>66</v>
      </c>
      <c r="Q121" t="s">
        <v>405</v>
      </c>
      <c r="R121">
        <v>15</v>
      </c>
      <c r="S121">
        <v>13</v>
      </c>
      <c r="T121" t="s">
        <v>1772</v>
      </c>
      <c r="U121" t="s">
        <v>406</v>
      </c>
      <c r="V121">
        <v>3</v>
      </c>
      <c r="W121">
        <v>3</v>
      </c>
      <c r="X121">
        <v>1</v>
      </c>
      <c r="Y121" t="s">
        <v>71</v>
      </c>
      <c r="Z121" t="s">
        <v>71</v>
      </c>
      <c r="AA121" t="s">
        <v>71</v>
      </c>
      <c r="AB121" t="s">
        <v>71</v>
      </c>
      <c r="AC121" t="s">
        <v>68</v>
      </c>
      <c r="AD121">
        <v>0</v>
      </c>
      <c r="AE121">
        <v>2</v>
      </c>
      <c r="AF121">
        <v>0</v>
      </c>
      <c r="AG121">
        <v>0</v>
      </c>
      <c r="AH121">
        <v>0</v>
      </c>
      <c r="AI121">
        <v>0</v>
      </c>
      <c r="AJ121">
        <v>2</v>
      </c>
      <c r="AK121">
        <v>0</v>
      </c>
      <c r="AL121">
        <v>0</v>
      </c>
      <c r="AM121">
        <v>0</v>
      </c>
      <c r="AN121">
        <v>0</v>
      </c>
      <c r="AO121">
        <v>0</v>
      </c>
      <c r="AP121">
        <v>0</v>
      </c>
      <c r="AQ121">
        <v>0</v>
      </c>
      <c r="AR121">
        <v>0</v>
      </c>
      <c r="AS121">
        <v>0</v>
      </c>
      <c r="AT121">
        <v>0</v>
      </c>
      <c r="AU121">
        <v>0</v>
      </c>
      <c r="AV121">
        <v>0</v>
      </c>
      <c r="AW121">
        <v>1</v>
      </c>
      <c r="AX121">
        <v>1</v>
      </c>
      <c r="AY121">
        <v>0</v>
      </c>
      <c r="AZ121">
        <v>0</v>
      </c>
      <c r="BA121" t="s">
        <v>63</v>
      </c>
      <c r="BB121" t="s">
        <v>63</v>
      </c>
      <c r="BC121" t="s">
        <v>64</v>
      </c>
    </row>
    <row r="122" spans="1:55" x14ac:dyDescent="0.3">
      <c r="A122" t="s">
        <v>55</v>
      </c>
      <c r="B122" t="s">
        <v>55</v>
      </c>
      <c r="C122" t="s">
        <v>393</v>
      </c>
      <c r="D122">
        <v>22110406102</v>
      </c>
      <c r="E122" t="s">
        <v>394</v>
      </c>
      <c r="F122" t="s">
        <v>56</v>
      </c>
      <c r="G122" t="s">
        <v>57</v>
      </c>
      <c r="H122">
        <v>7</v>
      </c>
      <c r="I122" t="s">
        <v>74</v>
      </c>
      <c r="J122" t="s">
        <v>59</v>
      </c>
      <c r="L122">
        <v>1</v>
      </c>
      <c r="N122">
        <v>3</v>
      </c>
      <c r="R122">
        <v>0</v>
      </c>
      <c r="S122">
        <v>0</v>
      </c>
      <c r="T122" t="s">
        <v>1773</v>
      </c>
      <c r="V122">
        <v>3</v>
      </c>
      <c r="W122">
        <v>3</v>
      </c>
      <c r="X122">
        <v>1</v>
      </c>
      <c r="Y122" t="s">
        <v>71</v>
      </c>
      <c r="Z122" t="s">
        <v>71</v>
      </c>
      <c r="AA122" t="s">
        <v>71</v>
      </c>
      <c r="AB122" t="s">
        <v>71</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1</v>
      </c>
      <c r="AX122">
        <v>0</v>
      </c>
      <c r="AY122">
        <v>0</v>
      </c>
      <c r="AZ122">
        <v>0</v>
      </c>
      <c r="BA122" t="s">
        <v>63</v>
      </c>
      <c r="BB122" t="s">
        <v>63</v>
      </c>
      <c r="BC122" t="s">
        <v>84</v>
      </c>
    </row>
    <row r="123" spans="1:55" x14ac:dyDescent="0.3">
      <c r="A123" t="s">
        <v>55</v>
      </c>
      <c r="B123" t="s">
        <v>55</v>
      </c>
      <c r="C123" t="s">
        <v>393</v>
      </c>
      <c r="D123">
        <v>22110406102</v>
      </c>
      <c r="E123" t="s">
        <v>394</v>
      </c>
      <c r="F123" t="s">
        <v>56</v>
      </c>
      <c r="G123" t="s">
        <v>57</v>
      </c>
      <c r="H123">
        <v>8</v>
      </c>
      <c r="I123" t="s">
        <v>94</v>
      </c>
      <c r="J123" t="s">
        <v>59</v>
      </c>
      <c r="L123">
        <v>1</v>
      </c>
      <c r="M123" t="s">
        <v>407</v>
      </c>
      <c r="N123">
        <v>1</v>
      </c>
      <c r="O123" t="s">
        <v>95</v>
      </c>
      <c r="R123">
        <v>0</v>
      </c>
      <c r="S123">
        <v>0</v>
      </c>
      <c r="T123" t="s">
        <v>1773</v>
      </c>
      <c r="U123" t="s">
        <v>408</v>
      </c>
      <c r="V123">
        <v>4</v>
      </c>
      <c r="W123">
        <v>4</v>
      </c>
      <c r="X123">
        <v>1</v>
      </c>
      <c r="Y123" t="s">
        <v>71</v>
      </c>
      <c r="AA123" t="s">
        <v>71</v>
      </c>
      <c r="AB123" t="s">
        <v>71</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t="s">
        <v>63</v>
      </c>
      <c r="BB123" t="s">
        <v>63</v>
      </c>
      <c r="BC123" t="s">
        <v>145</v>
      </c>
    </row>
    <row r="124" spans="1:55" x14ac:dyDescent="0.3">
      <c r="A124" t="s">
        <v>55</v>
      </c>
      <c r="B124" t="s">
        <v>55</v>
      </c>
      <c r="C124" t="s">
        <v>393</v>
      </c>
      <c r="D124">
        <v>22110406102</v>
      </c>
      <c r="E124" t="s">
        <v>394</v>
      </c>
      <c r="F124" t="s">
        <v>56</v>
      </c>
      <c r="G124" t="s">
        <v>57</v>
      </c>
      <c r="H124">
        <v>9</v>
      </c>
      <c r="I124" t="s">
        <v>94</v>
      </c>
      <c r="J124" t="s">
        <v>59</v>
      </c>
      <c r="L124">
        <v>1</v>
      </c>
      <c r="M124" t="s">
        <v>409</v>
      </c>
      <c r="N124">
        <v>1</v>
      </c>
      <c r="O124" t="s">
        <v>95</v>
      </c>
      <c r="R124">
        <v>0</v>
      </c>
      <c r="S124">
        <v>0</v>
      </c>
      <c r="T124" t="s">
        <v>1773</v>
      </c>
      <c r="U124" t="s">
        <v>409</v>
      </c>
      <c r="V124">
        <v>6</v>
      </c>
      <c r="W124">
        <v>4</v>
      </c>
      <c r="X124">
        <v>1</v>
      </c>
      <c r="Y124" t="s">
        <v>71</v>
      </c>
      <c r="AA124" t="s">
        <v>71</v>
      </c>
      <c r="AB124" t="s">
        <v>71</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t="s">
        <v>63</v>
      </c>
      <c r="BB124" t="s">
        <v>63</v>
      </c>
      <c r="BC124" t="s">
        <v>64</v>
      </c>
    </row>
    <row r="125" spans="1:55" x14ac:dyDescent="0.3">
      <c r="A125" t="s">
        <v>55</v>
      </c>
      <c r="B125" t="s">
        <v>55</v>
      </c>
      <c r="C125" t="s">
        <v>393</v>
      </c>
      <c r="D125">
        <v>22110406102</v>
      </c>
      <c r="E125" t="s">
        <v>394</v>
      </c>
      <c r="F125" t="s">
        <v>56</v>
      </c>
      <c r="G125" t="s">
        <v>57</v>
      </c>
      <c r="H125">
        <v>10</v>
      </c>
      <c r="I125" t="s">
        <v>74</v>
      </c>
      <c r="J125" t="s">
        <v>59</v>
      </c>
      <c r="L125">
        <v>1</v>
      </c>
      <c r="N125">
        <v>1</v>
      </c>
      <c r="O125" t="s">
        <v>66</v>
      </c>
      <c r="P125">
        <v>5</v>
      </c>
      <c r="Q125" t="s">
        <v>75</v>
      </c>
      <c r="R125">
        <v>26</v>
      </c>
      <c r="S125">
        <v>23</v>
      </c>
      <c r="T125" t="s">
        <v>61</v>
      </c>
      <c r="U125" t="s">
        <v>410</v>
      </c>
      <c r="V125">
        <v>3</v>
      </c>
      <c r="W125">
        <v>3</v>
      </c>
      <c r="X125">
        <v>2</v>
      </c>
      <c r="Y125" t="s">
        <v>71</v>
      </c>
      <c r="Z125" t="s">
        <v>71</v>
      </c>
      <c r="AA125" t="s">
        <v>71</v>
      </c>
      <c r="AB125" t="s">
        <v>71</v>
      </c>
      <c r="AC125" t="s">
        <v>77</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2</v>
      </c>
      <c r="AX125">
        <v>2</v>
      </c>
      <c r="AY125">
        <v>0</v>
      </c>
      <c r="AZ125">
        <v>0</v>
      </c>
      <c r="BA125" t="s">
        <v>63</v>
      </c>
      <c r="BB125" t="s">
        <v>63</v>
      </c>
      <c r="BC125" t="s">
        <v>84</v>
      </c>
    </row>
    <row r="126" spans="1:55" x14ac:dyDescent="0.3">
      <c r="A126" t="s">
        <v>55</v>
      </c>
      <c r="B126" t="s">
        <v>55</v>
      </c>
      <c r="C126" t="s">
        <v>393</v>
      </c>
      <c r="D126">
        <v>22110406102</v>
      </c>
      <c r="E126" t="s">
        <v>394</v>
      </c>
      <c r="F126" t="s">
        <v>56</v>
      </c>
      <c r="G126" t="s">
        <v>57</v>
      </c>
      <c r="H126">
        <v>11</v>
      </c>
      <c r="I126" t="s">
        <v>74</v>
      </c>
      <c r="J126" t="s">
        <v>59</v>
      </c>
      <c r="L126">
        <v>1</v>
      </c>
      <c r="N126">
        <v>1</v>
      </c>
      <c r="O126" t="s">
        <v>66</v>
      </c>
      <c r="P126">
        <v>4</v>
      </c>
      <c r="Q126" t="s">
        <v>86</v>
      </c>
      <c r="R126">
        <v>27</v>
      </c>
      <c r="S126">
        <v>29</v>
      </c>
      <c r="T126" t="s">
        <v>1773</v>
      </c>
      <c r="V126">
        <v>0</v>
      </c>
      <c r="W126">
        <v>0</v>
      </c>
      <c r="X126">
        <v>0</v>
      </c>
      <c r="Y126" t="s">
        <v>71</v>
      </c>
      <c r="Z126" t="s">
        <v>71</v>
      </c>
      <c r="AA126" t="s">
        <v>71</v>
      </c>
      <c r="AB126" t="s">
        <v>71</v>
      </c>
      <c r="AC126" t="s">
        <v>68</v>
      </c>
      <c r="AD126">
        <v>1</v>
      </c>
      <c r="AE126">
        <v>1</v>
      </c>
      <c r="AF126">
        <v>0</v>
      </c>
      <c r="AG126">
        <v>0</v>
      </c>
      <c r="AH126">
        <v>0</v>
      </c>
      <c r="AI126">
        <v>0</v>
      </c>
      <c r="AJ126">
        <v>0</v>
      </c>
      <c r="AK126">
        <v>0</v>
      </c>
      <c r="AL126">
        <v>0</v>
      </c>
      <c r="AM126">
        <v>0</v>
      </c>
      <c r="AN126">
        <v>0</v>
      </c>
      <c r="AO126">
        <v>0</v>
      </c>
      <c r="AP126">
        <v>0</v>
      </c>
      <c r="AQ126">
        <v>0</v>
      </c>
      <c r="AR126">
        <v>0</v>
      </c>
      <c r="AS126">
        <v>0</v>
      </c>
      <c r="AT126">
        <v>0</v>
      </c>
      <c r="AU126">
        <v>0</v>
      </c>
      <c r="AV126">
        <v>0</v>
      </c>
      <c r="AW126">
        <v>2</v>
      </c>
      <c r="AX126">
        <v>2</v>
      </c>
      <c r="AY126">
        <v>0</v>
      </c>
      <c r="AZ126">
        <v>0</v>
      </c>
      <c r="BA126" t="s">
        <v>63</v>
      </c>
      <c r="BB126" t="s">
        <v>63</v>
      </c>
      <c r="BC126" t="s">
        <v>64</v>
      </c>
    </row>
    <row r="127" spans="1:55" x14ac:dyDescent="0.3">
      <c r="A127" t="s">
        <v>55</v>
      </c>
      <c r="B127" t="s">
        <v>55</v>
      </c>
      <c r="C127" t="s">
        <v>393</v>
      </c>
      <c r="D127">
        <v>22110406102</v>
      </c>
      <c r="E127" t="s">
        <v>394</v>
      </c>
      <c r="F127" t="s">
        <v>56</v>
      </c>
      <c r="G127" t="s">
        <v>57</v>
      </c>
      <c r="H127">
        <v>11</v>
      </c>
      <c r="I127" t="s">
        <v>74</v>
      </c>
      <c r="J127" t="s">
        <v>59</v>
      </c>
      <c r="L127">
        <v>1</v>
      </c>
      <c r="N127">
        <v>2</v>
      </c>
      <c r="O127" t="s">
        <v>66</v>
      </c>
      <c r="P127">
        <v>1</v>
      </c>
      <c r="Q127" t="s">
        <v>67</v>
      </c>
      <c r="R127">
        <v>0</v>
      </c>
      <c r="S127">
        <v>0</v>
      </c>
      <c r="T127" t="s">
        <v>1773</v>
      </c>
      <c r="V127">
        <v>0</v>
      </c>
      <c r="W127">
        <v>0</v>
      </c>
      <c r="X127">
        <v>0</v>
      </c>
      <c r="Y127" t="s">
        <v>71</v>
      </c>
      <c r="Z127" t="s">
        <v>71</v>
      </c>
      <c r="AA127" t="s">
        <v>71</v>
      </c>
      <c r="AB127" t="s">
        <v>71</v>
      </c>
      <c r="AC127" t="s">
        <v>77</v>
      </c>
      <c r="AD127">
        <v>0</v>
      </c>
      <c r="AE127">
        <v>1</v>
      </c>
      <c r="AF127">
        <v>0</v>
      </c>
      <c r="AG127">
        <v>0</v>
      </c>
      <c r="AH127">
        <v>0</v>
      </c>
      <c r="AI127">
        <v>0</v>
      </c>
      <c r="AJ127">
        <v>0</v>
      </c>
      <c r="AK127">
        <v>0</v>
      </c>
      <c r="AL127">
        <v>0</v>
      </c>
      <c r="AM127">
        <v>0</v>
      </c>
      <c r="AN127">
        <v>0</v>
      </c>
      <c r="AO127">
        <v>0</v>
      </c>
      <c r="AP127">
        <v>0</v>
      </c>
      <c r="AQ127">
        <v>0</v>
      </c>
      <c r="AR127">
        <v>0</v>
      </c>
      <c r="AS127">
        <v>0</v>
      </c>
      <c r="AT127">
        <v>0</v>
      </c>
      <c r="AU127">
        <v>0</v>
      </c>
      <c r="AV127">
        <v>0</v>
      </c>
      <c r="AW127">
        <v>2</v>
      </c>
      <c r="AX127">
        <v>2</v>
      </c>
      <c r="AY127">
        <v>0</v>
      </c>
      <c r="AZ127">
        <v>0</v>
      </c>
      <c r="BA127" t="s">
        <v>63</v>
      </c>
      <c r="BB127" t="s">
        <v>63</v>
      </c>
      <c r="BC127" t="s">
        <v>64</v>
      </c>
    </row>
    <row r="128" spans="1:55" x14ac:dyDescent="0.3">
      <c r="A128" t="s">
        <v>55</v>
      </c>
      <c r="B128" t="s">
        <v>55</v>
      </c>
      <c r="C128" t="s">
        <v>393</v>
      </c>
      <c r="D128">
        <v>22110406102</v>
      </c>
      <c r="E128" t="s">
        <v>394</v>
      </c>
      <c r="F128" t="s">
        <v>56</v>
      </c>
      <c r="G128" t="s">
        <v>57</v>
      </c>
      <c r="H128">
        <v>13</v>
      </c>
      <c r="I128" t="s">
        <v>94</v>
      </c>
      <c r="J128" t="s">
        <v>59</v>
      </c>
      <c r="L128">
        <v>1</v>
      </c>
      <c r="M128" t="s">
        <v>411</v>
      </c>
      <c r="N128">
        <v>1</v>
      </c>
      <c r="O128" t="s">
        <v>95</v>
      </c>
      <c r="R128">
        <v>0</v>
      </c>
      <c r="S128">
        <v>0</v>
      </c>
      <c r="T128" t="s">
        <v>1773</v>
      </c>
      <c r="U128" t="s">
        <v>412</v>
      </c>
      <c r="V128">
        <v>1</v>
      </c>
      <c r="W128">
        <v>1</v>
      </c>
      <c r="X128">
        <v>1</v>
      </c>
      <c r="Y128" t="s">
        <v>62</v>
      </c>
      <c r="Z128" t="s">
        <v>90</v>
      </c>
      <c r="AA128" t="s">
        <v>71</v>
      </c>
      <c r="AB128" t="s">
        <v>62</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t="s">
        <v>63</v>
      </c>
      <c r="BB128" t="s">
        <v>63</v>
      </c>
      <c r="BC128" t="s">
        <v>64</v>
      </c>
    </row>
    <row r="129" spans="1:55" x14ac:dyDescent="0.3">
      <c r="A129" t="s">
        <v>55</v>
      </c>
      <c r="B129" t="s">
        <v>55</v>
      </c>
      <c r="C129" t="s">
        <v>393</v>
      </c>
      <c r="D129">
        <v>22110406102</v>
      </c>
      <c r="E129" t="s">
        <v>394</v>
      </c>
      <c r="F129" t="s">
        <v>56</v>
      </c>
      <c r="G129" t="s">
        <v>57</v>
      </c>
      <c r="H129">
        <v>14</v>
      </c>
      <c r="I129" t="s">
        <v>94</v>
      </c>
      <c r="J129" t="s">
        <v>59</v>
      </c>
      <c r="L129">
        <v>1</v>
      </c>
      <c r="M129" t="s">
        <v>413</v>
      </c>
      <c r="N129">
        <v>1</v>
      </c>
      <c r="O129" t="s">
        <v>95</v>
      </c>
      <c r="R129">
        <v>0</v>
      </c>
      <c r="S129">
        <v>0</v>
      </c>
      <c r="T129" t="s">
        <v>1773</v>
      </c>
      <c r="U129" t="s">
        <v>414</v>
      </c>
      <c r="V129">
        <v>3</v>
      </c>
      <c r="W129">
        <v>4</v>
      </c>
      <c r="X129">
        <v>1</v>
      </c>
      <c r="Y129" t="s">
        <v>62</v>
      </c>
      <c r="AB129" t="s">
        <v>62</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t="s">
        <v>63</v>
      </c>
      <c r="BB129" t="s">
        <v>63</v>
      </c>
    </row>
    <row r="130" spans="1:55" ht="28.8" x14ac:dyDescent="0.3">
      <c r="A130" t="s">
        <v>55</v>
      </c>
      <c r="B130" t="s">
        <v>55</v>
      </c>
      <c r="C130" t="s">
        <v>298</v>
      </c>
      <c r="D130">
        <v>22110405201</v>
      </c>
      <c r="E130" t="s">
        <v>299</v>
      </c>
      <c r="F130" t="s">
        <v>56</v>
      </c>
      <c r="G130" t="s">
        <v>57</v>
      </c>
      <c r="H130">
        <v>1</v>
      </c>
      <c r="I130" t="s">
        <v>58</v>
      </c>
      <c r="J130" t="s">
        <v>59</v>
      </c>
      <c r="K130" s="40" t="s">
        <v>300</v>
      </c>
      <c r="L130">
        <v>1</v>
      </c>
      <c r="M130" t="s">
        <v>301</v>
      </c>
      <c r="N130">
        <v>1</v>
      </c>
      <c r="O130" t="s">
        <v>66</v>
      </c>
      <c r="P130">
        <v>3</v>
      </c>
      <c r="Q130" t="s">
        <v>78</v>
      </c>
      <c r="R130">
        <v>12</v>
      </c>
      <c r="S130">
        <v>22</v>
      </c>
      <c r="T130" t="s">
        <v>1772</v>
      </c>
      <c r="U130" t="s">
        <v>302</v>
      </c>
      <c r="V130">
        <v>3</v>
      </c>
      <c r="W130">
        <v>3</v>
      </c>
      <c r="X130">
        <v>1</v>
      </c>
      <c r="Y130" t="s">
        <v>71</v>
      </c>
      <c r="Z130" t="s">
        <v>62</v>
      </c>
      <c r="AB130" t="s">
        <v>62</v>
      </c>
      <c r="AC130" t="s">
        <v>77</v>
      </c>
      <c r="AD130">
        <v>1</v>
      </c>
      <c r="AE130">
        <v>1</v>
      </c>
      <c r="AF130">
        <v>0</v>
      </c>
      <c r="AG130">
        <v>0</v>
      </c>
      <c r="AH130">
        <v>0</v>
      </c>
      <c r="AI130">
        <v>0</v>
      </c>
      <c r="AJ130">
        <v>1</v>
      </c>
      <c r="AK130">
        <v>0</v>
      </c>
      <c r="AL130">
        <v>0</v>
      </c>
      <c r="AM130">
        <v>0</v>
      </c>
      <c r="AN130">
        <v>0</v>
      </c>
      <c r="AO130">
        <v>0</v>
      </c>
      <c r="AP130">
        <v>0</v>
      </c>
      <c r="AQ130">
        <v>0</v>
      </c>
      <c r="AR130">
        <v>0</v>
      </c>
      <c r="AS130">
        <v>0</v>
      </c>
      <c r="AT130">
        <v>0</v>
      </c>
      <c r="AU130">
        <v>0</v>
      </c>
      <c r="AV130">
        <v>0</v>
      </c>
      <c r="AW130">
        <v>1</v>
      </c>
      <c r="AX130">
        <v>2</v>
      </c>
      <c r="AY130">
        <v>0</v>
      </c>
      <c r="AZ130">
        <v>0</v>
      </c>
      <c r="BA130" t="s">
        <v>63</v>
      </c>
      <c r="BB130" t="s">
        <v>63</v>
      </c>
      <c r="BC130" t="s">
        <v>64</v>
      </c>
    </row>
    <row r="131" spans="1:55" ht="28.8" x14ac:dyDescent="0.3">
      <c r="A131" t="s">
        <v>55</v>
      </c>
      <c r="B131" t="s">
        <v>55</v>
      </c>
      <c r="C131" t="s">
        <v>298</v>
      </c>
      <c r="D131">
        <v>22110405201</v>
      </c>
      <c r="E131" t="s">
        <v>299</v>
      </c>
      <c r="F131" t="s">
        <v>56</v>
      </c>
      <c r="G131" t="s">
        <v>57</v>
      </c>
      <c r="H131">
        <v>1</v>
      </c>
      <c r="I131" t="s">
        <v>58</v>
      </c>
      <c r="J131" t="s">
        <v>59</v>
      </c>
      <c r="K131" s="40" t="s">
        <v>300</v>
      </c>
      <c r="L131">
        <v>1</v>
      </c>
      <c r="M131" t="s">
        <v>301</v>
      </c>
      <c r="N131">
        <v>2</v>
      </c>
      <c r="O131" t="s">
        <v>66</v>
      </c>
      <c r="P131">
        <v>2</v>
      </c>
      <c r="Q131" t="s">
        <v>69</v>
      </c>
      <c r="R131">
        <v>15</v>
      </c>
      <c r="S131">
        <v>15</v>
      </c>
      <c r="T131" t="s">
        <v>1773</v>
      </c>
      <c r="V131">
        <v>3</v>
      </c>
      <c r="W131">
        <v>3</v>
      </c>
      <c r="X131">
        <v>1</v>
      </c>
      <c r="Y131" t="s">
        <v>62</v>
      </c>
      <c r="Z131" t="s">
        <v>62</v>
      </c>
      <c r="AA131" t="s">
        <v>90</v>
      </c>
      <c r="AB131" t="s">
        <v>62</v>
      </c>
      <c r="AC131" t="s">
        <v>77</v>
      </c>
      <c r="AD131">
        <v>0</v>
      </c>
      <c r="AE131">
        <v>1</v>
      </c>
      <c r="AF131">
        <v>0</v>
      </c>
      <c r="AG131">
        <v>0</v>
      </c>
      <c r="AH131">
        <v>0</v>
      </c>
      <c r="AI131">
        <v>0</v>
      </c>
      <c r="AJ131">
        <v>1</v>
      </c>
      <c r="AK131">
        <v>0</v>
      </c>
      <c r="AL131">
        <v>0</v>
      </c>
      <c r="AM131">
        <v>0</v>
      </c>
      <c r="AN131">
        <v>0</v>
      </c>
      <c r="AO131">
        <v>0</v>
      </c>
      <c r="AP131">
        <v>0</v>
      </c>
      <c r="AQ131">
        <v>0</v>
      </c>
      <c r="AR131">
        <v>0</v>
      </c>
      <c r="AS131">
        <v>0</v>
      </c>
      <c r="AT131">
        <v>0</v>
      </c>
      <c r="AU131">
        <v>0</v>
      </c>
      <c r="AV131">
        <v>0</v>
      </c>
      <c r="AW131">
        <v>2</v>
      </c>
      <c r="AX131">
        <v>3</v>
      </c>
      <c r="AY131">
        <v>0</v>
      </c>
      <c r="AZ131">
        <v>0</v>
      </c>
      <c r="BA131" t="s">
        <v>63</v>
      </c>
      <c r="BB131" t="s">
        <v>63</v>
      </c>
      <c r="BC131" t="s">
        <v>64</v>
      </c>
    </row>
    <row r="132" spans="1:55" ht="28.8" x14ac:dyDescent="0.3">
      <c r="A132" t="s">
        <v>55</v>
      </c>
      <c r="B132" t="s">
        <v>55</v>
      </c>
      <c r="C132" t="s">
        <v>298</v>
      </c>
      <c r="D132">
        <v>22110405201</v>
      </c>
      <c r="E132" t="s">
        <v>299</v>
      </c>
      <c r="F132" t="s">
        <v>56</v>
      </c>
      <c r="G132" t="s">
        <v>57</v>
      </c>
      <c r="H132">
        <v>1</v>
      </c>
      <c r="I132" t="s">
        <v>58</v>
      </c>
      <c r="J132" t="s">
        <v>59</v>
      </c>
      <c r="K132" s="40" t="s">
        <v>300</v>
      </c>
      <c r="L132">
        <v>1</v>
      </c>
      <c r="M132" t="s">
        <v>301</v>
      </c>
      <c r="N132">
        <v>3</v>
      </c>
      <c r="O132" t="s">
        <v>66</v>
      </c>
      <c r="P132">
        <v>1</v>
      </c>
      <c r="Q132" t="s">
        <v>67</v>
      </c>
      <c r="R132">
        <v>12</v>
      </c>
      <c r="S132">
        <v>20</v>
      </c>
      <c r="T132" t="s">
        <v>1773</v>
      </c>
      <c r="V132">
        <v>3</v>
      </c>
      <c r="W132">
        <v>3</v>
      </c>
      <c r="X132">
        <v>1</v>
      </c>
      <c r="Y132" t="s">
        <v>62</v>
      </c>
      <c r="Z132" t="s">
        <v>71</v>
      </c>
      <c r="AA132" t="s">
        <v>90</v>
      </c>
      <c r="AB132" t="s">
        <v>62</v>
      </c>
      <c r="AC132" t="s">
        <v>77</v>
      </c>
      <c r="AD132">
        <v>0</v>
      </c>
      <c r="AE132">
        <v>1</v>
      </c>
      <c r="AF132">
        <v>0</v>
      </c>
      <c r="AG132">
        <v>0</v>
      </c>
      <c r="AH132">
        <v>0</v>
      </c>
      <c r="AI132">
        <v>0</v>
      </c>
      <c r="AJ132">
        <v>1</v>
      </c>
      <c r="AK132">
        <v>0</v>
      </c>
      <c r="AL132">
        <v>0</v>
      </c>
      <c r="AM132">
        <v>0</v>
      </c>
      <c r="AN132">
        <v>0</v>
      </c>
      <c r="AO132">
        <v>0</v>
      </c>
      <c r="AP132">
        <v>0</v>
      </c>
      <c r="AQ132">
        <v>0</v>
      </c>
      <c r="AR132">
        <v>0</v>
      </c>
      <c r="AS132">
        <v>0</v>
      </c>
      <c r="AT132">
        <v>0</v>
      </c>
      <c r="AU132">
        <v>0</v>
      </c>
      <c r="AV132">
        <v>0</v>
      </c>
      <c r="AW132">
        <v>2</v>
      </c>
      <c r="AX132">
        <v>3</v>
      </c>
      <c r="AY132">
        <v>0</v>
      </c>
      <c r="AZ132">
        <v>0</v>
      </c>
      <c r="BA132" t="s">
        <v>63</v>
      </c>
      <c r="BB132" t="s">
        <v>63</v>
      </c>
      <c r="BC132" t="s">
        <v>64</v>
      </c>
    </row>
    <row r="133" spans="1:55" ht="28.8" x14ac:dyDescent="0.3">
      <c r="A133" t="s">
        <v>55</v>
      </c>
      <c r="B133" t="s">
        <v>55</v>
      </c>
      <c r="C133" t="s">
        <v>298</v>
      </c>
      <c r="D133">
        <v>22110405201</v>
      </c>
      <c r="E133" t="s">
        <v>299</v>
      </c>
      <c r="F133" t="s">
        <v>56</v>
      </c>
      <c r="G133" t="s">
        <v>57</v>
      </c>
      <c r="H133">
        <v>1</v>
      </c>
      <c r="I133" t="s">
        <v>58</v>
      </c>
      <c r="J133" t="s">
        <v>59</v>
      </c>
      <c r="K133" s="40" t="s">
        <v>300</v>
      </c>
      <c r="L133">
        <v>1</v>
      </c>
      <c r="M133" t="s">
        <v>301</v>
      </c>
      <c r="N133">
        <v>4</v>
      </c>
      <c r="O133" t="s">
        <v>60</v>
      </c>
      <c r="R133">
        <v>0</v>
      </c>
      <c r="S133">
        <v>0</v>
      </c>
      <c r="T133" t="s">
        <v>1772</v>
      </c>
      <c r="V133">
        <v>3</v>
      </c>
      <c r="W133">
        <v>3</v>
      </c>
      <c r="X133">
        <v>1</v>
      </c>
      <c r="Y133" t="s">
        <v>62</v>
      </c>
      <c r="Z133" t="s">
        <v>62</v>
      </c>
      <c r="AA133" t="s">
        <v>90</v>
      </c>
      <c r="AB133" t="s">
        <v>62</v>
      </c>
      <c r="AD133">
        <v>0</v>
      </c>
      <c r="AE133">
        <v>0</v>
      </c>
      <c r="AF133">
        <v>0</v>
      </c>
      <c r="AG133">
        <v>0</v>
      </c>
      <c r="AH133">
        <v>0</v>
      </c>
      <c r="AI133">
        <v>0</v>
      </c>
      <c r="AJ133">
        <v>2</v>
      </c>
      <c r="AK133">
        <v>0</v>
      </c>
      <c r="AL133">
        <v>0</v>
      </c>
      <c r="AM133">
        <v>0</v>
      </c>
      <c r="AN133">
        <v>0</v>
      </c>
      <c r="AO133">
        <v>0</v>
      </c>
      <c r="AP133">
        <v>0</v>
      </c>
      <c r="AQ133">
        <v>0</v>
      </c>
      <c r="AR133">
        <v>0</v>
      </c>
      <c r="AS133">
        <v>0</v>
      </c>
      <c r="AT133">
        <v>0</v>
      </c>
      <c r="AU133">
        <v>0</v>
      </c>
      <c r="AV133">
        <v>0</v>
      </c>
      <c r="AW133">
        <v>2</v>
      </c>
      <c r="AX133">
        <v>1</v>
      </c>
      <c r="AY133">
        <v>0</v>
      </c>
      <c r="AZ133">
        <v>0</v>
      </c>
      <c r="BA133" t="s">
        <v>63</v>
      </c>
      <c r="BB133" t="s">
        <v>63</v>
      </c>
      <c r="BC133" t="s">
        <v>84</v>
      </c>
    </row>
    <row r="134" spans="1:55" ht="28.8" x14ac:dyDescent="0.3">
      <c r="A134" t="s">
        <v>55</v>
      </c>
      <c r="B134" t="s">
        <v>55</v>
      </c>
      <c r="C134" t="s">
        <v>298</v>
      </c>
      <c r="D134">
        <v>22110405201</v>
      </c>
      <c r="E134" t="s">
        <v>299</v>
      </c>
      <c r="F134" t="s">
        <v>56</v>
      </c>
      <c r="G134" t="s">
        <v>57</v>
      </c>
      <c r="H134">
        <v>2</v>
      </c>
      <c r="I134" t="s">
        <v>72</v>
      </c>
      <c r="J134" t="s">
        <v>59</v>
      </c>
      <c r="K134" s="40" t="s">
        <v>303</v>
      </c>
      <c r="L134">
        <v>1</v>
      </c>
      <c r="M134" t="s">
        <v>304</v>
      </c>
      <c r="N134">
        <v>1</v>
      </c>
      <c r="O134" t="s">
        <v>70</v>
      </c>
      <c r="R134">
        <v>0</v>
      </c>
      <c r="S134">
        <v>0</v>
      </c>
      <c r="T134" t="s">
        <v>1773</v>
      </c>
      <c r="U134" t="s">
        <v>305</v>
      </c>
      <c r="V134">
        <v>1</v>
      </c>
      <c r="W134">
        <v>5</v>
      </c>
      <c r="X134">
        <v>3</v>
      </c>
      <c r="Y134" t="s">
        <v>62</v>
      </c>
      <c r="AA134" t="s">
        <v>90</v>
      </c>
      <c r="AB134" t="s">
        <v>71</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t="s">
        <v>63</v>
      </c>
      <c r="BB134" t="s">
        <v>63</v>
      </c>
    </row>
    <row r="135" spans="1:55" x14ac:dyDescent="0.3">
      <c r="A135" t="s">
        <v>55</v>
      </c>
      <c r="B135" t="s">
        <v>55</v>
      </c>
      <c r="C135" t="s">
        <v>298</v>
      </c>
      <c r="D135">
        <v>22110405201</v>
      </c>
      <c r="E135" t="s">
        <v>299</v>
      </c>
      <c r="F135" t="s">
        <v>56</v>
      </c>
      <c r="G135" t="s">
        <v>57</v>
      </c>
      <c r="H135">
        <v>3</v>
      </c>
      <c r="I135" t="s">
        <v>74</v>
      </c>
      <c r="J135" t="s">
        <v>59</v>
      </c>
      <c r="K135" t="s">
        <v>306</v>
      </c>
      <c r="L135">
        <v>1</v>
      </c>
      <c r="M135" t="s">
        <v>307</v>
      </c>
      <c r="N135">
        <v>1</v>
      </c>
      <c r="O135" t="s">
        <v>66</v>
      </c>
      <c r="P135">
        <v>5</v>
      </c>
      <c r="Q135" t="s">
        <v>75</v>
      </c>
      <c r="R135">
        <v>14</v>
      </c>
      <c r="S135">
        <v>16</v>
      </c>
      <c r="T135" t="s">
        <v>1773</v>
      </c>
      <c r="U135" t="s">
        <v>308</v>
      </c>
      <c r="V135">
        <v>3</v>
      </c>
      <c r="W135">
        <v>4</v>
      </c>
      <c r="X135">
        <v>1</v>
      </c>
      <c r="Y135" t="s">
        <v>71</v>
      </c>
      <c r="Z135" t="s">
        <v>71</v>
      </c>
      <c r="AB135" t="s">
        <v>71</v>
      </c>
      <c r="AC135" t="s">
        <v>77</v>
      </c>
      <c r="AD135">
        <v>0</v>
      </c>
      <c r="AE135">
        <v>1</v>
      </c>
      <c r="AF135">
        <v>0</v>
      </c>
      <c r="AG135">
        <v>0</v>
      </c>
      <c r="AH135">
        <v>0</v>
      </c>
      <c r="AI135">
        <v>0</v>
      </c>
      <c r="AJ135">
        <v>0</v>
      </c>
      <c r="AK135">
        <v>0</v>
      </c>
      <c r="AL135">
        <v>0</v>
      </c>
      <c r="AM135">
        <v>0</v>
      </c>
      <c r="AN135">
        <v>0</v>
      </c>
      <c r="AO135">
        <v>0</v>
      </c>
      <c r="AP135">
        <v>0</v>
      </c>
      <c r="AQ135">
        <v>0</v>
      </c>
      <c r="AR135">
        <v>0</v>
      </c>
      <c r="AS135">
        <v>0</v>
      </c>
      <c r="AT135">
        <v>0</v>
      </c>
      <c r="AU135">
        <v>0</v>
      </c>
      <c r="AV135">
        <v>0</v>
      </c>
      <c r="AW135">
        <v>3</v>
      </c>
      <c r="AX135">
        <v>4</v>
      </c>
      <c r="AY135">
        <v>0</v>
      </c>
      <c r="AZ135">
        <v>0</v>
      </c>
      <c r="BA135" t="s">
        <v>63</v>
      </c>
      <c r="BB135" t="s">
        <v>63</v>
      </c>
      <c r="BC135" t="s">
        <v>64</v>
      </c>
    </row>
    <row r="136" spans="1:55" x14ac:dyDescent="0.3">
      <c r="A136" t="s">
        <v>55</v>
      </c>
      <c r="B136" t="s">
        <v>55</v>
      </c>
      <c r="C136" t="s">
        <v>298</v>
      </c>
      <c r="D136">
        <v>22110405201</v>
      </c>
      <c r="E136" t="s">
        <v>299</v>
      </c>
      <c r="F136" t="s">
        <v>56</v>
      </c>
      <c r="G136" t="s">
        <v>57</v>
      </c>
      <c r="H136">
        <v>4</v>
      </c>
      <c r="I136" t="s">
        <v>74</v>
      </c>
      <c r="J136" t="s">
        <v>59</v>
      </c>
      <c r="K136" t="s">
        <v>309</v>
      </c>
      <c r="L136">
        <v>2</v>
      </c>
      <c r="M136" t="s">
        <v>301</v>
      </c>
      <c r="N136">
        <v>1</v>
      </c>
      <c r="O136" t="s">
        <v>66</v>
      </c>
      <c r="P136">
        <v>4</v>
      </c>
      <c r="Q136" t="s">
        <v>76</v>
      </c>
      <c r="R136">
        <v>21</v>
      </c>
      <c r="S136">
        <v>24</v>
      </c>
      <c r="T136" t="s">
        <v>1773</v>
      </c>
      <c r="U136" t="s">
        <v>310</v>
      </c>
      <c r="V136">
        <v>3</v>
      </c>
      <c r="W136">
        <v>4</v>
      </c>
      <c r="X136">
        <v>1</v>
      </c>
      <c r="Y136" t="s">
        <v>71</v>
      </c>
      <c r="Z136" t="s">
        <v>71</v>
      </c>
      <c r="AA136" t="s">
        <v>71</v>
      </c>
      <c r="AB136" t="s">
        <v>71</v>
      </c>
      <c r="AC136" t="s">
        <v>68</v>
      </c>
      <c r="AD136">
        <v>0</v>
      </c>
      <c r="AE136">
        <v>1</v>
      </c>
      <c r="AF136">
        <v>0</v>
      </c>
      <c r="AG136">
        <v>0</v>
      </c>
      <c r="AH136">
        <v>0</v>
      </c>
      <c r="AI136">
        <v>0</v>
      </c>
      <c r="AJ136">
        <v>0</v>
      </c>
      <c r="AK136">
        <v>0</v>
      </c>
      <c r="AL136">
        <v>0</v>
      </c>
      <c r="AM136">
        <v>0</v>
      </c>
      <c r="AN136">
        <v>0</v>
      </c>
      <c r="AO136">
        <v>0</v>
      </c>
      <c r="AP136">
        <v>0</v>
      </c>
      <c r="AQ136">
        <v>0</v>
      </c>
      <c r="AR136">
        <v>0</v>
      </c>
      <c r="AS136">
        <v>0</v>
      </c>
      <c r="AT136">
        <v>0</v>
      </c>
      <c r="AU136">
        <v>0</v>
      </c>
      <c r="AV136">
        <v>0</v>
      </c>
      <c r="AW136">
        <v>1</v>
      </c>
      <c r="AX136">
        <v>4</v>
      </c>
      <c r="AY136">
        <v>0</v>
      </c>
      <c r="AZ136">
        <v>0</v>
      </c>
      <c r="BA136" t="s">
        <v>63</v>
      </c>
      <c r="BB136" t="s">
        <v>63</v>
      </c>
    </row>
    <row r="137" spans="1:55" ht="28.8" x14ac:dyDescent="0.3">
      <c r="A137" t="s">
        <v>55</v>
      </c>
      <c r="B137" t="s">
        <v>55</v>
      </c>
      <c r="C137" t="s">
        <v>298</v>
      </c>
      <c r="D137">
        <v>22110405201</v>
      </c>
      <c r="E137" t="s">
        <v>299</v>
      </c>
      <c r="F137" t="s">
        <v>56</v>
      </c>
      <c r="G137" t="s">
        <v>57</v>
      </c>
      <c r="H137">
        <v>5</v>
      </c>
      <c r="I137" t="s">
        <v>94</v>
      </c>
      <c r="J137" t="s">
        <v>59</v>
      </c>
      <c r="K137" t="s">
        <v>311</v>
      </c>
      <c r="L137">
        <v>1</v>
      </c>
      <c r="M137" t="s">
        <v>301</v>
      </c>
      <c r="N137">
        <v>1</v>
      </c>
      <c r="O137" t="s">
        <v>95</v>
      </c>
      <c r="R137">
        <v>0</v>
      </c>
      <c r="S137">
        <v>0</v>
      </c>
      <c r="T137" t="s">
        <v>1772</v>
      </c>
      <c r="U137" s="40" t="s">
        <v>312</v>
      </c>
      <c r="V137">
        <v>3</v>
      </c>
      <c r="W137">
        <v>3</v>
      </c>
      <c r="X137">
        <v>1</v>
      </c>
      <c r="Y137" t="s">
        <v>71</v>
      </c>
      <c r="AA137" t="s">
        <v>71</v>
      </c>
      <c r="AB137" t="s">
        <v>71</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t="s">
        <v>63</v>
      </c>
      <c r="BB137" t="s">
        <v>63</v>
      </c>
    </row>
    <row r="138" spans="1:55" ht="43.2" x14ac:dyDescent="0.3">
      <c r="A138" t="s">
        <v>55</v>
      </c>
      <c r="B138" t="s">
        <v>55</v>
      </c>
      <c r="C138" t="s">
        <v>298</v>
      </c>
      <c r="D138">
        <v>22110405201</v>
      </c>
      <c r="E138" t="s">
        <v>299</v>
      </c>
      <c r="F138" t="s">
        <v>56</v>
      </c>
      <c r="G138" t="s">
        <v>57</v>
      </c>
      <c r="H138">
        <v>5</v>
      </c>
      <c r="I138" t="s">
        <v>94</v>
      </c>
      <c r="J138" t="s">
        <v>59</v>
      </c>
      <c r="K138" t="s">
        <v>311</v>
      </c>
      <c r="L138">
        <v>1</v>
      </c>
      <c r="M138" t="s">
        <v>301</v>
      </c>
      <c r="N138">
        <v>2</v>
      </c>
      <c r="O138" t="s">
        <v>95</v>
      </c>
      <c r="R138">
        <v>0</v>
      </c>
      <c r="S138">
        <v>0</v>
      </c>
      <c r="T138" t="s">
        <v>1772</v>
      </c>
      <c r="U138" s="40" t="s">
        <v>313</v>
      </c>
      <c r="V138">
        <v>3</v>
      </c>
      <c r="W138">
        <v>3</v>
      </c>
      <c r="X138">
        <v>1</v>
      </c>
      <c r="Y138" t="s">
        <v>71</v>
      </c>
      <c r="Z138" t="s">
        <v>90</v>
      </c>
      <c r="AA138" t="s">
        <v>71</v>
      </c>
      <c r="AB138" t="s">
        <v>71</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t="s">
        <v>63</v>
      </c>
      <c r="BB138" t="s">
        <v>63</v>
      </c>
      <c r="BC138" t="s">
        <v>64</v>
      </c>
    </row>
    <row r="139" spans="1:55" x14ac:dyDescent="0.3">
      <c r="A139" t="s">
        <v>55</v>
      </c>
      <c r="B139" t="s">
        <v>55</v>
      </c>
      <c r="C139" t="s">
        <v>298</v>
      </c>
      <c r="D139">
        <v>22110405201</v>
      </c>
      <c r="E139" t="s">
        <v>299</v>
      </c>
      <c r="F139" t="s">
        <v>56</v>
      </c>
      <c r="G139" t="s">
        <v>57</v>
      </c>
      <c r="H139">
        <v>6</v>
      </c>
      <c r="I139" t="s">
        <v>94</v>
      </c>
      <c r="J139" t="s">
        <v>1774</v>
      </c>
      <c r="K139" t="s">
        <v>314</v>
      </c>
      <c r="L139">
        <v>1</v>
      </c>
      <c r="N139">
        <v>1</v>
      </c>
      <c r="O139" t="s">
        <v>95</v>
      </c>
      <c r="R139">
        <v>0</v>
      </c>
      <c r="S139">
        <v>0</v>
      </c>
      <c r="T139" t="s">
        <v>315</v>
      </c>
      <c r="U139" t="s">
        <v>316</v>
      </c>
      <c r="V139">
        <v>1</v>
      </c>
      <c r="W139">
        <v>5</v>
      </c>
      <c r="X139">
        <v>3</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C139" t="s">
        <v>64</v>
      </c>
    </row>
    <row r="140" spans="1:55" x14ac:dyDescent="0.3">
      <c r="A140" t="s">
        <v>55</v>
      </c>
      <c r="B140" t="s">
        <v>55</v>
      </c>
      <c r="C140" t="s">
        <v>298</v>
      </c>
      <c r="D140">
        <v>22110405201</v>
      </c>
      <c r="E140" t="s">
        <v>299</v>
      </c>
      <c r="F140" t="s">
        <v>56</v>
      </c>
      <c r="G140" t="s">
        <v>57</v>
      </c>
      <c r="H140">
        <v>6</v>
      </c>
      <c r="I140" t="s">
        <v>94</v>
      </c>
      <c r="J140" t="s">
        <v>1774</v>
      </c>
      <c r="K140" t="s">
        <v>314</v>
      </c>
      <c r="L140">
        <v>1</v>
      </c>
      <c r="N140">
        <v>2</v>
      </c>
      <c r="O140" t="s">
        <v>95</v>
      </c>
      <c r="R140">
        <v>0</v>
      </c>
      <c r="S140">
        <v>0</v>
      </c>
      <c r="T140" t="s">
        <v>315</v>
      </c>
      <c r="U140" t="s">
        <v>317</v>
      </c>
      <c r="V140">
        <v>1</v>
      </c>
      <c r="W140">
        <v>5</v>
      </c>
      <c r="X140">
        <v>3</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C140" t="s">
        <v>64</v>
      </c>
    </row>
    <row r="141" spans="1:55" x14ac:dyDescent="0.3">
      <c r="A141" t="s">
        <v>55</v>
      </c>
      <c r="B141" t="s">
        <v>55</v>
      </c>
      <c r="C141" t="s">
        <v>298</v>
      </c>
      <c r="D141">
        <v>22110405201</v>
      </c>
      <c r="E141" t="s">
        <v>299</v>
      </c>
      <c r="F141" t="s">
        <v>56</v>
      </c>
      <c r="G141" t="s">
        <v>57</v>
      </c>
      <c r="H141">
        <v>7</v>
      </c>
      <c r="I141" t="s">
        <v>74</v>
      </c>
      <c r="J141" t="s">
        <v>1774</v>
      </c>
      <c r="K141" t="s">
        <v>318</v>
      </c>
      <c r="L141">
        <v>1</v>
      </c>
      <c r="N141">
        <v>1</v>
      </c>
      <c r="O141" t="s">
        <v>66</v>
      </c>
      <c r="R141">
        <v>0</v>
      </c>
      <c r="S141">
        <v>0</v>
      </c>
      <c r="T141" t="s">
        <v>315</v>
      </c>
      <c r="U141" t="s">
        <v>319</v>
      </c>
      <c r="V141">
        <v>1</v>
      </c>
      <c r="W141">
        <v>1</v>
      </c>
      <c r="X141">
        <v>1</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row>
    <row r="142" spans="1:55" x14ac:dyDescent="0.3">
      <c r="A142" t="s">
        <v>55</v>
      </c>
      <c r="B142" t="s">
        <v>55</v>
      </c>
      <c r="C142" t="s">
        <v>298</v>
      </c>
      <c r="D142">
        <v>22110405201</v>
      </c>
      <c r="E142" t="s">
        <v>299</v>
      </c>
      <c r="F142" t="s">
        <v>56</v>
      </c>
      <c r="G142" t="s">
        <v>57</v>
      </c>
      <c r="H142">
        <v>8</v>
      </c>
      <c r="I142" t="s">
        <v>94</v>
      </c>
      <c r="J142" t="s">
        <v>59</v>
      </c>
      <c r="K142" t="s">
        <v>320</v>
      </c>
      <c r="L142">
        <v>1</v>
      </c>
      <c r="N142">
        <v>1</v>
      </c>
      <c r="O142" t="s">
        <v>95</v>
      </c>
      <c r="R142">
        <v>0</v>
      </c>
      <c r="S142">
        <v>0</v>
      </c>
      <c r="T142" t="s">
        <v>1773</v>
      </c>
      <c r="V142">
        <v>3</v>
      </c>
      <c r="W142">
        <v>3</v>
      </c>
      <c r="X142">
        <v>1</v>
      </c>
      <c r="Y142" t="s">
        <v>71</v>
      </c>
      <c r="AB142" t="s">
        <v>71</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t="s">
        <v>63</v>
      </c>
      <c r="BB142" t="s">
        <v>63</v>
      </c>
      <c r="BC142" t="s">
        <v>64</v>
      </c>
    </row>
    <row r="143" spans="1:55" x14ac:dyDescent="0.3">
      <c r="A143" t="s">
        <v>55</v>
      </c>
      <c r="B143" t="s">
        <v>55</v>
      </c>
      <c r="C143" t="s">
        <v>298</v>
      </c>
      <c r="D143">
        <v>22110405201</v>
      </c>
      <c r="E143" t="s">
        <v>299</v>
      </c>
      <c r="F143" t="s">
        <v>56</v>
      </c>
      <c r="G143" t="s">
        <v>57</v>
      </c>
      <c r="H143">
        <v>8</v>
      </c>
      <c r="I143" t="s">
        <v>94</v>
      </c>
      <c r="J143" t="s">
        <v>59</v>
      </c>
      <c r="K143" t="s">
        <v>320</v>
      </c>
      <c r="L143">
        <v>1</v>
      </c>
      <c r="N143">
        <v>2</v>
      </c>
      <c r="O143" t="s">
        <v>95</v>
      </c>
      <c r="R143">
        <v>0</v>
      </c>
      <c r="S143">
        <v>0</v>
      </c>
      <c r="T143" t="s">
        <v>93</v>
      </c>
      <c r="V143">
        <v>3</v>
      </c>
      <c r="W143">
        <v>3</v>
      </c>
      <c r="X143">
        <v>1</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C143" t="s">
        <v>64</v>
      </c>
    </row>
    <row r="144" spans="1:55" x14ac:dyDescent="0.3">
      <c r="A144" t="s">
        <v>55</v>
      </c>
      <c r="B144" t="s">
        <v>55</v>
      </c>
      <c r="C144" t="s">
        <v>298</v>
      </c>
      <c r="D144">
        <v>22110405201</v>
      </c>
      <c r="E144" t="s">
        <v>299</v>
      </c>
      <c r="F144" t="s">
        <v>56</v>
      </c>
      <c r="G144" t="s">
        <v>57</v>
      </c>
      <c r="H144">
        <v>8</v>
      </c>
      <c r="I144" t="s">
        <v>94</v>
      </c>
      <c r="J144" t="s">
        <v>59</v>
      </c>
      <c r="K144" t="s">
        <v>320</v>
      </c>
      <c r="L144">
        <v>1</v>
      </c>
      <c r="N144">
        <v>3</v>
      </c>
      <c r="O144" t="s">
        <v>95</v>
      </c>
      <c r="R144">
        <v>0</v>
      </c>
      <c r="S144">
        <v>0</v>
      </c>
      <c r="T144" t="s">
        <v>1773</v>
      </c>
      <c r="V144">
        <v>3</v>
      </c>
      <c r="W144">
        <v>3</v>
      </c>
      <c r="X144">
        <v>1</v>
      </c>
      <c r="Y144" t="s">
        <v>71</v>
      </c>
      <c r="AA144" t="s">
        <v>90</v>
      </c>
      <c r="AB144" t="s">
        <v>71</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t="s">
        <v>63</v>
      </c>
      <c r="BB144" t="s">
        <v>63</v>
      </c>
      <c r="BC144" t="s">
        <v>64</v>
      </c>
    </row>
    <row r="145" spans="1:55" x14ac:dyDescent="0.3">
      <c r="A145" t="s">
        <v>55</v>
      </c>
      <c r="B145" t="s">
        <v>55</v>
      </c>
      <c r="C145" t="s">
        <v>172</v>
      </c>
      <c r="D145">
        <v>22110403604</v>
      </c>
      <c r="E145" t="s">
        <v>191</v>
      </c>
      <c r="F145" t="s">
        <v>106</v>
      </c>
      <c r="G145" t="s">
        <v>57</v>
      </c>
      <c r="H145">
        <v>1</v>
      </c>
      <c r="I145" t="s">
        <v>58</v>
      </c>
      <c r="J145" t="s">
        <v>59</v>
      </c>
      <c r="K145" t="s">
        <v>192</v>
      </c>
      <c r="L145">
        <v>1</v>
      </c>
      <c r="M145" t="s">
        <v>193</v>
      </c>
      <c r="N145">
        <v>1</v>
      </c>
      <c r="O145" t="s">
        <v>60</v>
      </c>
      <c r="R145">
        <v>0</v>
      </c>
      <c r="S145">
        <v>0</v>
      </c>
      <c r="T145" t="s">
        <v>61</v>
      </c>
      <c r="U145" t="s">
        <v>194</v>
      </c>
      <c r="V145">
        <v>3</v>
      </c>
      <c r="W145">
        <v>4</v>
      </c>
      <c r="X145">
        <v>1</v>
      </c>
      <c r="Y145" t="s">
        <v>62</v>
      </c>
      <c r="Z145" t="s">
        <v>62</v>
      </c>
      <c r="AB145" t="s">
        <v>62</v>
      </c>
      <c r="AD145">
        <v>3</v>
      </c>
      <c r="AE145">
        <v>0</v>
      </c>
      <c r="AF145">
        <v>0</v>
      </c>
      <c r="AG145">
        <v>0</v>
      </c>
      <c r="AH145">
        <v>1</v>
      </c>
      <c r="AI145">
        <v>14</v>
      </c>
      <c r="AJ145">
        <v>2</v>
      </c>
      <c r="AK145">
        <v>0</v>
      </c>
      <c r="AL145">
        <v>1</v>
      </c>
      <c r="AM145">
        <v>1</v>
      </c>
      <c r="AN145">
        <v>0</v>
      </c>
      <c r="AO145">
        <v>0</v>
      </c>
      <c r="AP145">
        <v>0</v>
      </c>
      <c r="AQ145">
        <v>0</v>
      </c>
      <c r="AR145">
        <v>0</v>
      </c>
      <c r="AS145">
        <v>0</v>
      </c>
      <c r="AT145">
        <v>0</v>
      </c>
      <c r="AU145">
        <v>0</v>
      </c>
      <c r="AV145">
        <v>0</v>
      </c>
      <c r="AW145">
        <v>13</v>
      </c>
      <c r="AX145">
        <v>6</v>
      </c>
      <c r="AY145">
        <v>0</v>
      </c>
      <c r="AZ145">
        <v>0</v>
      </c>
      <c r="BA145" t="s">
        <v>63</v>
      </c>
      <c r="BB145" t="s">
        <v>63</v>
      </c>
      <c r="BC145" t="s">
        <v>64</v>
      </c>
    </row>
    <row r="146" spans="1:55" x14ac:dyDescent="0.3">
      <c r="A146" t="s">
        <v>55</v>
      </c>
      <c r="B146" t="s">
        <v>55</v>
      </c>
      <c r="C146" t="s">
        <v>172</v>
      </c>
      <c r="D146">
        <v>22110403604</v>
      </c>
      <c r="E146" t="s">
        <v>191</v>
      </c>
      <c r="F146" t="s">
        <v>106</v>
      </c>
      <c r="G146" t="s">
        <v>57</v>
      </c>
      <c r="H146">
        <v>1</v>
      </c>
      <c r="I146" t="s">
        <v>58</v>
      </c>
      <c r="J146" t="s">
        <v>59</v>
      </c>
      <c r="K146" t="s">
        <v>192</v>
      </c>
      <c r="L146">
        <v>1</v>
      </c>
      <c r="M146" t="s">
        <v>193</v>
      </c>
      <c r="N146">
        <v>2</v>
      </c>
      <c r="O146" t="s">
        <v>66</v>
      </c>
      <c r="P146">
        <v>10</v>
      </c>
      <c r="Q146" t="s">
        <v>112</v>
      </c>
      <c r="R146">
        <v>21</v>
      </c>
      <c r="S146">
        <v>42</v>
      </c>
      <c r="T146" t="s">
        <v>61</v>
      </c>
      <c r="U146" t="s">
        <v>195</v>
      </c>
      <c r="V146">
        <v>3</v>
      </c>
      <c r="W146">
        <v>4</v>
      </c>
      <c r="X146">
        <v>1</v>
      </c>
      <c r="Y146" t="s">
        <v>62</v>
      </c>
      <c r="Z146" t="s">
        <v>71</v>
      </c>
      <c r="AA146" t="s">
        <v>90</v>
      </c>
      <c r="AB146" t="s">
        <v>71</v>
      </c>
      <c r="AC146" t="s">
        <v>77</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6</v>
      </c>
      <c r="AX146">
        <v>6</v>
      </c>
      <c r="AY146">
        <v>0</v>
      </c>
      <c r="AZ146">
        <v>0</v>
      </c>
      <c r="BA146" t="s">
        <v>63</v>
      </c>
      <c r="BB146" t="s">
        <v>63</v>
      </c>
      <c r="BC146" t="s">
        <v>64</v>
      </c>
    </row>
    <row r="147" spans="1:55" x14ac:dyDescent="0.3">
      <c r="A147" t="s">
        <v>55</v>
      </c>
      <c r="B147" t="s">
        <v>55</v>
      </c>
      <c r="C147" t="s">
        <v>172</v>
      </c>
      <c r="D147">
        <v>22110403604</v>
      </c>
      <c r="E147" t="s">
        <v>191</v>
      </c>
      <c r="F147" t="s">
        <v>106</v>
      </c>
      <c r="G147" t="s">
        <v>57</v>
      </c>
      <c r="H147">
        <v>1</v>
      </c>
      <c r="I147" t="s">
        <v>58</v>
      </c>
      <c r="J147" t="s">
        <v>59</v>
      </c>
      <c r="K147" t="s">
        <v>192</v>
      </c>
      <c r="L147">
        <v>1</v>
      </c>
      <c r="M147" t="s">
        <v>193</v>
      </c>
      <c r="N147">
        <v>3</v>
      </c>
      <c r="O147" t="s">
        <v>66</v>
      </c>
      <c r="P147">
        <v>9</v>
      </c>
      <c r="Q147" t="s">
        <v>110</v>
      </c>
      <c r="R147">
        <v>0</v>
      </c>
      <c r="S147">
        <v>59</v>
      </c>
      <c r="T147" t="s">
        <v>61</v>
      </c>
      <c r="U147" t="s">
        <v>196</v>
      </c>
      <c r="V147">
        <v>3</v>
      </c>
      <c r="W147">
        <v>4</v>
      </c>
      <c r="X147">
        <v>1</v>
      </c>
      <c r="Y147" t="s">
        <v>71</v>
      </c>
      <c r="Z147" t="s">
        <v>71</v>
      </c>
      <c r="AA147" t="s">
        <v>90</v>
      </c>
      <c r="AB147" t="s">
        <v>71</v>
      </c>
      <c r="AC147" t="s">
        <v>68</v>
      </c>
      <c r="AD147">
        <v>0</v>
      </c>
      <c r="AE147">
        <v>1</v>
      </c>
      <c r="AF147">
        <v>0</v>
      </c>
      <c r="AG147">
        <v>0</v>
      </c>
      <c r="AH147">
        <v>0</v>
      </c>
      <c r="AI147">
        <v>0</v>
      </c>
      <c r="AJ147">
        <v>0</v>
      </c>
      <c r="AK147">
        <v>0</v>
      </c>
      <c r="AL147">
        <v>0</v>
      </c>
      <c r="AM147">
        <v>0</v>
      </c>
      <c r="AN147">
        <v>0</v>
      </c>
      <c r="AO147">
        <v>0</v>
      </c>
      <c r="AP147">
        <v>0</v>
      </c>
      <c r="AQ147">
        <v>0</v>
      </c>
      <c r="AR147">
        <v>0</v>
      </c>
      <c r="AS147">
        <v>0</v>
      </c>
      <c r="AT147">
        <v>0</v>
      </c>
      <c r="AU147">
        <v>0</v>
      </c>
      <c r="AV147">
        <v>0</v>
      </c>
      <c r="AW147">
        <v>7</v>
      </c>
      <c r="AX147">
        <v>4</v>
      </c>
      <c r="AY147">
        <v>0</v>
      </c>
      <c r="AZ147">
        <v>0</v>
      </c>
      <c r="BA147" t="s">
        <v>85</v>
      </c>
      <c r="BB147" t="s">
        <v>63</v>
      </c>
      <c r="BC147" t="s">
        <v>64</v>
      </c>
    </row>
    <row r="148" spans="1:55" x14ac:dyDescent="0.3">
      <c r="A148" t="s">
        <v>55</v>
      </c>
      <c r="B148" t="s">
        <v>55</v>
      </c>
      <c r="C148" t="s">
        <v>172</v>
      </c>
      <c r="D148">
        <v>22110403604</v>
      </c>
      <c r="E148" t="s">
        <v>191</v>
      </c>
      <c r="F148" t="s">
        <v>106</v>
      </c>
      <c r="G148" t="s">
        <v>57</v>
      </c>
      <c r="H148">
        <v>1</v>
      </c>
      <c r="I148" t="s">
        <v>58</v>
      </c>
      <c r="J148" t="s">
        <v>59</v>
      </c>
      <c r="K148" t="s">
        <v>192</v>
      </c>
      <c r="L148">
        <v>1</v>
      </c>
      <c r="M148" t="s">
        <v>193</v>
      </c>
      <c r="N148">
        <v>4</v>
      </c>
      <c r="O148" t="s">
        <v>65</v>
      </c>
      <c r="R148">
        <v>0</v>
      </c>
      <c r="S148">
        <v>0</v>
      </c>
      <c r="T148" t="s">
        <v>61</v>
      </c>
      <c r="U148" t="s">
        <v>197</v>
      </c>
      <c r="V148">
        <v>3</v>
      </c>
      <c r="W148">
        <v>4</v>
      </c>
      <c r="X148">
        <v>1</v>
      </c>
      <c r="Y148" t="s">
        <v>71</v>
      </c>
      <c r="Z148" t="s">
        <v>71</v>
      </c>
      <c r="AB148" t="s">
        <v>71</v>
      </c>
      <c r="AD148">
        <v>4</v>
      </c>
      <c r="AE148">
        <v>0</v>
      </c>
      <c r="AF148">
        <v>0</v>
      </c>
      <c r="AG148">
        <v>0</v>
      </c>
      <c r="AH148">
        <v>1</v>
      </c>
      <c r="AI148">
        <v>1</v>
      </c>
      <c r="AJ148">
        <v>2</v>
      </c>
      <c r="AK148">
        <v>0</v>
      </c>
      <c r="AL148">
        <v>0</v>
      </c>
      <c r="AM148">
        <v>0</v>
      </c>
      <c r="AN148">
        <v>0</v>
      </c>
      <c r="AO148">
        <v>0</v>
      </c>
      <c r="AP148">
        <v>0</v>
      </c>
      <c r="AQ148">
        <v>0</v>
      </c>
      <c r="AR148">
        <v>0</v>
      </c>
      <c r="AS148">
        <v>0</v>
      </c>
      <c r="AT148">
        <v>0</v>
      </c>
      <c r="AU148">
        <v>0</v>
      </c>
      <c r="AV148">
        <v>0</v>
      </c>
      <c r="AW148">
        <v>6</v>
      </c>
      <c r="AX148">
        <v>6</v>
      </c>
      <c r="AY148">
        <v>0</v>
      </c>
      <c r="AZ148">
        <v>0</v>
      </c>
      <c r="BA148" t="s">
        <v>85</v>
      </c>
      <c r="BB148" t="s">
        <v>63</v>
      </c>
      <c r="BC148" t="s">
        <v>64</v>
      </c>
    </row>
    <row r="149" spans="1:55" x14ac:dyDescent="0.3">
      <c r="A149" t="s">
        <v>55</v>
      </c>
      <c r="B149" t="s">
        <v>55</v>
      </c>
      <c r="C149" t="s">
        <v>172</v>
      </c>
      <c r="D149">
        <v>22110403604</v>
      </c>
      <c r="E149" t="s">
        <v>191</v>
      </c>
      <c r="F149" t="s">
        <v>106</v>
      </c>
      <c r="G149" t="s">
        <v>57</v>
      </c>
      <c r="H149">
        <v>1</v>
      </c>
      <c r="I149" t="s">
        <v>58</v>
      </c>
      <c r="J149" t="s">
        <v>59</v>
      </c>
      <c r="K149" t="s">
        <v>192</v>
      </c>
      <c r="L149">
        <v>1</v>
      </c>
      <c r="M149" t="s">
        <v>193</v>
      </c>
      <c r="N149">
        <v>5</v>
      </c>
      <c r="O149" t="s">
        <v>95</v>
      </c>
      <c r="R149">
        <v>0</v>
      </c>
      <c r="S149">
        <v>0</v>
      </c>
      <c r="T149" t="s">
        <v>61</v>
      </c>
      <c r="U149" t="s">
        <v>198</v>
      </c>
      <c r="V149">
        <v>3</v>
      </c>
      <c r="W149">
        <v>4</v>
      </c>
      <c r="X149">
        <v>1</v>
      </c>
      <c r="Y149" t="s">
        <v>62</v>
      </c>
      <c r="AA149" t="s">
        <v>90</v>
      </c>
      <c r="AB149" t="s">
        <v>71</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1</v>
      </c>
      <c r="AX149">
        <v>0</v>
      </c>
      <c r="AY149">
        <v>0</v>
      </c>
      <c r="AZ149">
        <v>0</v>
      </c>
      <c r="BA149" t="s">
        <v>63</v>
      </c>
      <c r="BB149" t="s">
        <v>63</v>
      </c>
      <c r="BC149" t="s">
        <v>64</v>
      </c>
    </row>
    <row r="150" spans="1:55" x14ac:dyDescent="0.3">
      <c r="A150" t="s">
        <v>55</v>
      </c>
      <c r="B150" t="s">
        <v>55</v>
      </c>
      <c r="C150" t="s">
        <v>172</v>
      </c>
      <c r="D150">
        <v>22110403604</v>
      </c>
      <c r="E150" t="s">
        <v>191</v>
      </c>
      <c r="F150" t="s">
        <v>106</v>
      </c>
      <c r="G150" t="s">
        <v>57</v>
      </c>
      <c r="H150">
        <v>1</v>
      </c>
      <c r="I150" t="s">
        <v>58</v>
      </c>
      <c r="J150" t="s">
        <v>59</v>
      </c>
      <c r="K150" t="s">
        <v>192</v>
      </c>
      <c r="L150">
        <v>1</v>
      </c>
      <c r="M150" t="s">
        <v>193</v>
      </c>
      <c r="N150">
        <v>6</v>
      </c>
      <c r="O150" t="s">
        <v>95</v>
      </c>
      <c r="R150">
        <v>0</v>
      </c>
      <c r="S150">
        <v>0</v>
      </c>
      <c r="T150" t="s">
        <v>61</v>
      </c>
      <c r="U150" t="s">
        <v>199</v>
      </c>
      <c r="V150">
        <v>3</v>
      </c>
      <c r="W150">
        <v>4</v>
      </c>
      <c r="X150">
        <v>1</v>
      </c>
      <c r="Y150" t="s">
        <v>71</v>
      </c>
      <c r="AA150" t="s">
        <v>90</v>
      </c>
      <c r="AB150" t="s">
        <v>71</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1</v>
      </c>
      <c r="AX150">
        <v>0</v>
      </c>
      <c r="AY150">
        <v>0</v>
      </c>
      <c r="AZ150">
        <v>0</v>
      </c>
      <c r="BA150" t="s">
        <v>63</v>
      </c>
      <c r="BB150" t="s">
        <v>63</v>
      </c>
      <c r="BC150" t="s">
        <v>64</v>
      </c>
    </row>
    <row r="151" spans="1:55" ht="28.8" x14ac:dyDescent="0.3">
      <c r="A151" t="s">
        <v>55</v>
      </c>
      <c r="B151" t="s">
        <v>55</v>
      </c>
      <c r="C151" t="s">
        <v>172</v>
      </c>
      <c r="D151">
        <v>22110403604</v>
      </c>
      <c r="E151" t="s">
        <v>191</v>
      </c>
      <c r="F151" t="s">
        <v>106</v>
      </c>
      <c r="G151" t="s">
        <v>57</v>
      </c>
      <c r="H151">
        <v>1</v>
      </c>
      <c r="I151" t="s">
        <v>58</v>
      </c>
      <c r="J151" t="s">
        <v>59</v>
      </c>
      <c r="K151" t="s">
        <v>192</v>
      </c>
      <c r="L151">
        <v>2</v>
      </c>
      <c r="M151" s="40" t="s">
        <v>200</v>
      </c>
      <c r="N151">
        <v>1</v>
      </c>
      <c r="O151" t="s">
        <v>66</v>
      </c>
      <c r="P151">
        <v>11</v>
      </c>
      <c r="Q151" t="s">
        <v>108</v>
      </c>
      <c r="R151">
        <v>11</v>
      </c>
      <c r="S151">
        <v>22</v>
      </c>
      <c r="T151" t="s">
        <v>61</v>
      </c>
      <c r="U151" s="40" t="s">
        <v>201</v>
      </c>
      <c r="V151">
        <v>6</v>
      </c>
      <c r="W151">
        <v>5</v>
      </c>
      <c r="X151">
        <v>2</v>
      </c>
      <c r="Y151" t="s">
        <v>62</v>
      </c>
      <c r="Z151" t="s">
        <v>71</v>
      </c>
      <c r="AB151" t="s">
        <v>71</v>
      </c>
      <c r="AC151" t="s">
        <v>77</v>
      </c>
      <c r="AD151">
        <v>0</v>
      </c>
      <c r="AE151">
        <v>1</v>
      </c>
      <c r="AF151">
        <v>0</v>
      </c>
      <c r="AG151">
        <v>0</v>
      </c>
      <c r="AH151">
        <v>0</v>
      </c>
      <c r="AI151">
        <v>0</v>
      </c>
      <c r="AJ151">
        <v>0</v>
      </c>
      <c r="AK151">
        <v>0</v>
      </c>
      <c r="AL151">
        <v>0</v>
      </c>
      <c r="AM151">
        <v>0</v>
      </c>
      <c r="AN151">
        <v>0</v>
      </c>
      <c r="AO151">
        <v>0</v>
      </c>
      <c r="AP151">
        <v>0</v>
      </c>
      <c r="AQ151">
        <v>0</v>
      </c>
      <c r="AR151">
        <v>0</v>
      </c>
      <c r="AS151">
        <v>0</v>
      </c>
      <c r="AT151">
        <v>0</v>
      </c>
      <c r="AU151">
        <v>0</v>
      </c>
      <c r="AV151">
        <v>0</v>
      </c>
      <c r="AW151">
        <v>5</v>
      </c>
      <c r="AX151">
        <v>6</v>
      </c>
      <c r="AY151">
        <v>0</v>
      </c>
      <c r="AZ151">
        <v>0</v>
      </c>
      <c r="BA151" t="s">
        <v>85</v>
      </c>
      <c r="BB151" t="s">
        <v>63</v>
      </c>
      <c r="BC151" t="s">
        <v>64</v>
      </c>
    </row>
    <row r="152" spans="1:55" ht="28.8" x14ac:dyDescent="0.3">
      <c r="A152" t="s">
        <v>55</v>
      </c>
      <c r="B152" t="s">
        <v>55</v>
      </c>
      <c r="C152" t="s">
        <v>172</v>
      </c>
      <c r="D152">
        <v>22110403604</v>
      </c>
      <c r="E152" t="s">
        <v>191</v>
      </c>
      <c r="F152" t="s">
        <v>106</v>
      </c>
      <c r="G152" t="s">
        <v>57</v>
      </c>
      <c r="H152">
        <v>1</v>
      </c>
      <c r="I152" t="s">
        <v>58</v>
      </c>
      <c r="J152" t="s">
        <v>59</v>
      </c>
      <c r="K152" t="s">
        <v>192</v>
      </c>
      <c r="L152">
        <v>2</v>
      </c>
      <c r="M152" s="40" t="s">
        <v>200</v>
      </c>
      <c r="N152">
        <v>2</v>
      </c>
      <c r="O152" t="s">
        <v>66</v>
      </c>
      <c r="P152">
        <v>11</v>
      </c>
      <c r="Q152" t="s">
        <v>114</v>
      </c>
      <c r="R152">
        <v>7</v>
      </c>
      <c r="S152">
        <v>7</v>
      </c>
      <c r="T152" t="s">
        <v>61</v>
      </c>
      <c r="U152" t="s">
        <v>202</v>
      </c>
      <c r="V152">
        <v>6</v>
      </c>
      <c r="W152">
        <v>5</v>
      </c>
      <c r="X152">
        <v>2</v>
      </c>
      <c r="Y152" t="s">
        <v>62</v>
      </c>
      <c r="Z152" t="s">
        <v>71</v>
      </c>
      <c r="AB152" t="s">
        <v>71</v>
      </c>
      <c r="AC152" t="s">
        <v>77</v>
      </c>
      <c r="AD152">
        <v>0</v>
      </c>
      <c r="AE152">
        <v>1</v>
      </c>
      <c r="AF152">
        <v>0</v>
      </c>
      <c r="AG152">
        <v>0</v>
      </c>
      <c r="AH152">
        <v>0</v>
      </c>
      <c r="AI152">
        <v>0</v>
      </c>
      <c r="AJ152">
        <v>0</v>
      </c>
      <c r="AK152">
        <v>0</v>
      </c>
      <c r="AL152">
        <v>0</v>
      </c>
      <c r="AM152">
        <v>0</v>
      </c>
      <c r="AN152">
        <v>0</v>
      </c>
      <c r="AO152">
        <v>0</v>
      </c>
      <c r="AP152">
        <v>0</v>
      </c>
      <c r="AQ152">
        <v>0</v>
      </c>
      <c r="AR152">
        <v>0</v>
      </c>
      <c r="AS152">
        <v>0</v>
      </c>
      <c r="AT152">
        <v>0</v>
      </c>
      <c r="AU152">
        <v>0</v>
      </c>
      <c r="AV152">
        <v>0</v>
      </c>
      <c r="AW152">
        <v>3</v>
      </c>
      <c r="AX152">
        <v>2</v>
      </c>
      <c r="AY152">
        <v>0</v>
      </c>
      <c r="AZ152">
        <v>0</v>
      </c>
      <c r="BA152" t="s">
        <v>85</v>
      </c>
      <c r="BB152" t="s">
        <v>63</v>
      </c>
      <c r="BC152" t="s">
        <v>72</v>
      </c>
    </row>
    <row r="153" spans="1:55" ht="28.8" x14ac:dyDescent="0.3">
      <c r="A153" t="s">
        <v>55</v>
      </c>
      <c r="B153" t="s">
        <v>55</v>
      </c>
      <c r="C153" t="s">
        <v>172</v>
      </c>
      <c r="D153">
        <v>22110403604</v>
      </c>
      <c r="E153" t="s">
        <v>191</v>
      </c>
      <c r="F153" t="s">
        <v>106</v>
      </c>
      <c r="G153" t="s">
        <v>57</v>
      </c>
      <c r="H153">
        <v>1</v>
      </c>
      <c r="I153" t="s">
        <v>58</v>
      </c>
      <c r="J153" t="s">
        <v>59</v>
      </c>
      <c r="K153" t="s">
        <v>192</v>
      </c>
      <c r="L153">
        <v>2</v>
      </c>
      <c r="M153" s="40" t="s">
        <v>200</v>
      </c>
      <c r="N153">
        <v>3</v>
      </c>
      <c r="O153" t="s">
        <v>66</v>
      </c>
      <c r="P153">
        <v>11</v>
      </c>
      <c r="Q153" t="s">
        <v>115</v>
      </c>
      <c r="R153">
        <v>16</v>
      </c>
      <c r="S153">
        <v>10</v>
      </c>
      <c r="T153" t="s">
        <v>61</v>
      </c>
      <c r="U153" t="s">
        <v>203</v>
      </c>
      <c r="V153">
        <v>6</v>
      </c>
      <c r="W153">
        <v>5</v>
      </c>
      <c r="X153">
        <v>2</v>
      </c>
      <c r="Y153" t="s">
        <v>71</v>
      </c>
      <c r="Z153" t="s">
        <v>71</v>
      </c>
      <c r="AB153" t="s">
        <v>71</v>
      </c>
      <c r="AC153" t="s">
        <v>77</v>
      </c>
      <c r="AD153">
        <v>0</v>
      </c>
      <c r="AE153">
        <v>1</v>
      </c>
      <c r="AF153">
        <v>0</v>
      </c>
      <c r="AG153">
        <v>0</v>
      </c>
      <c r="AH153">
        <v>0</v>
      </c>
      <c r="AI153">
        <v>0</v>
      </c>
      <c r="AJ153">
        <v>0</v>
      </c>
      <c r="AK153">
        <v>0</v>
      </c>
      <c r="AL153">
        <v>0</v>
      </c>
      <c r="AM153">
        <v>0</v>
      </c>
      <c r="AN153">
        <v>0</v>
      </c>
      <c r="AO153">
        <v>0</v>
      </c>
      <c r="AP153">
        <v>0</v>
      </c>
      <c r="AQ153">
        <v>0</v>
      </c>
      <c r="AR153">
        <v>0</v>
      </c>
      <c r="AS153">
        <v>0</v>
      </c>
      <c r="AT153">
        <v>0</v>
      </c>
      <c r="AU153">
        <v>0</v>
      </c>
      <c r="AV153">
        <v>0</v>
      </c>
      <c r="AW153">
        <v>4</v>
      </c>
      <c r="AX153">
        <v>6</v>
      </c>
      <c r="AY153">
        <v>0</v>
      </c>
      <c r="AZ153">
        <v>0</v>
      </c>
      <c r="BA153" t="s">
        <v>85</v>
      </c>
      <c r="BB153" t="s">
        <v>63</v>
      </c>
      <c r="BC153" t="s">
        <v>64</v>
      </c>
    </row>
    <row r="154" spans="1:55" ht="28.8" x14ac:dyDescent="0.3">
      <c r="A154" t="s">
        <v>55</v>
      </c>
      <c r="B154" t="s">
        <v>55</v>
      </c>
      <c r="C154" t="s">
        <v>172</v>
      </c>
      <c r="D154">
        <v>22110403604</v>
      </c>
      <c r="E154" t="s">
        <v>191</v>
      </c>
      <c r="F154" t="s">
        <v>106</v>
      </c>
      <c r="G154" t="s">
        <v>57</v>
      </c>
      <c r="H154">
        <v>1</v>
      </c>
      <c r="I154" t="s">
        <v>58</v>
      </c>
      <c r="J154" t="s">
        <v>59</v>
      </c>
      <c r="K154" t="s">
        <v>192</v>
      </c>
      <c r="L154">
        <v>2</v>
      </c>
      <c r="M154" s="40" t="s">
        <v>200</v>
      </c>
      <c r="N154">
        <v>4</v>
      </c>
      <c r="O154" t="s">
        <v>167</v>
      </c>
      <c r="P154">
        <v>9</v>
      </c>
      <c r="Q154" t="s">
        <v>87</v>
      </c>
      <c r="R154">
        <v>68</v>
      </c>
      <c r="S154">
        <v>0</v>
      </c>
      <c r="T154" t="s">
        <v>61</v>
      </c>
      <c r="U154" t="s">
        <v>204</v>
      </c>
      <c r="V154">
        <v>6</v>
      </c>
      <c r="W154">
        <v>5</v>
      </c>
      <c r="X154">
        <v>2</v>
      </c>
      <c r="Y154" t="s">
        <v>62</v>
      </c>
      <c r="Z154" t="s">
        <v>71</v>
      </c>
      <c r="AB154" t="s">
        <v>71</v>
      </c>
      <c r="AC154" t="s">
        <v>68</v>
      </c>
      <c r="AD154">
        <v>0</v>
      </c>
      <c r="AE154">
        <v>1</v>
      </c>
      <c r="AF154">
        <v>0</v>
      </c>
      <c r="AG154">
        <v>0</v>
      </c>
      <c r="AH154">
        <v>0</v>
      </c>
      <c r="AI154">
        <v>0</v>
      </c>
      <c r="AJ154">
        <v>1</v>
      </c>
      <c r="AK154">
        <v>0</v>
      </c>
      <c r="AL154">
        <v>0</v>
      </c>
      <c r="AM154">
        <v>0</v>
      </c>
      <c r="AN154">
        <v>0</v>
      </c>
      <c r="AO154">
        <v>0</v>
      </c>
      <c r="AP154">
        <v>0</v>
      </c>
      <c r="AQ154">
        <v>0</v>
      </c>
      <c r="AR154">
        <v>60</v>
      </c>
      <c r="AS154">
        <v>0</v>
      </c>
      <c r="AT154">
        <v>0</v>
      </c>
      <c r="AU154">
        <v>1</v>
      </c>
      <c r="AV154">
        <v>0</v>
      </c>
      <c r="AW154">
        <v>10</v>
      </c>
      <c r="AX154">
        <v>6</v>
      </c>
      <c r="AY154">
        <v>0</v>
      </c>
      <c r="AZ154">
        <v>0</v>
      </c>
      <c r="BA154" t="s">
        <v>85</v>
      </c>
      <c r="BB154" t="s">
        <v>63</v>
      </c>
      <c r="BC154" t="s">
        <v>64</v>
      </c>
    </row>
    <row r="155" spans="1:55" x14ac:dyDescent="0.3">
      <c r="A155" t="s">
        <v>55</v>
      </c>
      <c r="B155" t="s">
        <v>55</v>
      </c>
      <c r="C155" t="s">
        <v>172</v>
      </c>
      <c r="D155">
        <v>22110403604</v>
      </c>
      <c r="E155" t="s">
        <v>191</v>
      </c>
      <c r="F155" t="s">
        <v>106</v>
      </c>
      <c r="G155" t="s">
        <v>57</v>
      </c>
      <c r="H155">
        <v>2</v>
      </c>
      <c r="I155" t="s">
        <v>58</v>
      </c>
      <c r="J155" t="s">
        <v>59</v>
      </c>
      <c r="K155" t="s">
        <v>205</v>
      </c>
      <c r="L155">
        <v>1</v>
      </c>
      <c r="M155" t="s">
        <v>206</v>
      </c>
      <c r="N155">
        <v>1</v>
      </c>
      <c r="O155" t="s">
        <v>70</v>
      </c>
      <c r="R155">
        <v>0</v>
      </c>
      <c r="S155">
        <v>0</v>
      </c>
      <c r="T155" t="s">
        <v>61</v>
      </c>
      <c r="U155" t="s">
        <v>207</v>
      </c>
      <c r="V155">
        <v>0</v>
      </c>
      <c r="W155">
        <v>1</v>
      </c>
      <c r="X155">
        <v>1</v>
      </c>
      <c r="Y155" t="s">
        <v>71</v>
      </c>
      <c r="AA155" t="s">
        <v>90</v>
      </c>
      <c r="AB155" t="s">
        <v>71</v>
      </c>
      <c r="AD155">
        <v>0</v>
      </c>
      <c r="AE155">
        <v>0</v>
      </c>
      <c r="AF155">
        <v>0</v>
      </c>
      <c r="AG155">
        <v>0</v>
      </c>
      <c r="AH155">
        <v>0</v>
      </c>
      <c r="AI155">
        <v>0</v>
      </c>
      <c r="AJ155">
        <v>1</v>
      </c>
      <c r="AK155">
        <v>0</v>
      </c>
      <c r="AL155">
        <v>0</v>
      </c>
      <c r="AM155">
        <v>0</v>
      </c>
      <c r="AN155">
        <v>0</v>
      </c>
      <c r="AO155">
        <v>0</v>
      </c>
      <c r="AP155">
        <v>0</v>
      </c>
      <c r="AQ155">
        <v>0</v>
      </c>
      <c r="AR155">
        <v>0</v>
      </c>
      <c r="AS155">
        <v>0</v>
      </c>
      <c r="AT155">
        <v>0</v>
      </c>
      <c r="AU155">
        <v>0</v>
      </c>
      <c r="AV155">
        <v>0</v>
      </c>
      <c r="AW155">
        <v>0</v>
      </c>
      <c r="AX155">
        <v>1</v>
      </c>
      <c r="AY155">
        <v>0</v>
      </c>
      <c r="AZ155">
        <v>0</v>
      </c>
      <c r="BA155" t="s">
        <v>63</v>
      </c>
      <c r="BB155" t="s">
        <v>63</v>
      </c>
      <c r="BC155" t="s">
        <v>64</v>
      </c>
    </row>
    <row r="156" spans="1:55" x14ac:dyDescent="0.3">
      <c r="A156" t="s">
        <v>55</v>
      </c>
      <c r="B156" t="s">
        <v>55</v>
      </c>
      <c r="C156" t="s">
        <v>172</v>
      </c>
      <c r="D156">
        <v>22110403604</v>
      </c>
      <c r="E156" t="s">
        <v>191</v>
      </c>
      <c r="F156" t="s">
        <v>106</v>
      </c>
      <c r="G156" t="s">
        <v>57</v>
      </c>
      <c r="H156">
        <v>2</v>
      </c>
      <c r="I156" t="s">
        <v>58</v>
      </c>
      <c r="J156" t="s">
        <v>59</v>
      </c>
      <c r="K156" t="s">
        <v>205</v>
      </c>
      <c r="L156">
        <v>1</v>
      </c>
      <c r="M156" t="s">
        <v>206</v>
      </c>
      <c r="N156">
        <v>2</v>
      </c>
      <c r="O156" t="s">
        <v>66</v>
      </c>
      <c r="P156">
        <v>12</v>
      </c>
      <c r="Q156" t="s">
        <v>116</v>
      </c>
      <c r="R156">
        <v>5</v>
      </c>
      <c r="S156">
        <v>17</v>
      </c>
      <c r="T156" t="s">
        <v>61</v>
      </c>
      <c r="U156" t="s">
        <v>208</v>
      </c>
      <c r="V156">
        <v>0</v>
      </c>
      <c r="W156">
        <v>1</v>
      </c>
      <c r="X156">
        <v>1</v>
      </c>
      <c r="Y156" t="s">
        <v>62</v>
      </c>
      <c r="Z156" t="s">
        <v>71</v>
      </c>
      <c r="AB156" t="s">
        <v>62</v>
      </c>
      <c r="AC156" t="s">
        <v>77</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3</v>
      </c>
      <c r="AX156">
        <v>2</v>
      </c>
      <c r="AY156">
        <v>0</v>
      </c>
      <c r="AZ156">
        <v>0</v>
      </c>
      <c r="BA156" t="s">
        <v>63</v>
      </c>
      <c r="BB156" t="s">
        <v>63</v>
      </c>
      <c r="BC156" t="s">
        <v>64</v>
      </c>
    </row>
    <row r="157" spans="1:55" x14ac:dyDescent="0.3">
      <c r="A157" t="s">
        <v>55</v>
      </c>
      <c r="B157" t="s">
        <v>55</v>
      </c>
      <c r="C157" t="s">
        <v>172</v>
      </c>
      <c r="D157">
        <v>22110403604</v>
      </c>
      <c r="E157" t="s">
        <v>191</v>
      </c>
      <c r="F157" t="s">
        <v>106</v>
      </c>
      <c r="G157" t="s">
        <v>57</v>
      </c>
      <c r="H157">
        <v>2</v>
      </c>
      <c r="I157" t="s">
        <v>58</v>
      </c>
      <c r="J157" t="s">
        <v>59</v>
      </c>
      <c r="K157" t="s">
        <v>205</v>
      </c>
      <c r="L157">
        <v>1</v>
      </c>
      <c r="M157" t="s">
        <v>206</v>
      </c>
      <c r="N157">
        <v>3</v>
      </c>
      <c r="O157" t="s">
        <v>66</v>
      </c>
      <c r="P157">
        <v>12</v>
      </c>
      <c r="Q157" t="s">
        <v>111</v>
      </c>
      <c r="R157">
        <v>12</v>
      </c>
      <c r="S157">
        <v>7</v>
      </c>
      <c r="T157" t="s">
        <v>61</v>
      </c>
      <c r="U157" t="s">
        <v>209</v>
      </c>
      <c r="V157">
        <v>0</v>
      </c>
      <c r="W157">
        <v>1</v>
      </c>
      <c r="X157">
        <v>1</v>
      </c>
      <c r="Y157" t="s">
        <v>62</v>
      </c>
      <c r="Z157" t="s">
        <v>71</v>
      </c>
      <c r="AB157" t="s">
        <v>62</v>
      </c>
      <c r="AC157" t="s">
        <v>77</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4</v>
      </c>
      <c r="AX157">
        <v>2</v>
      </c>
      <c r="AY157">
        <v>0</v>
      </c>
      <c r="AZ157">
        <v>0</v>
      </c>
      <c r="BA157" t="s">
        <v>63</v>
      </c>
      <c r="BB157" t="s">
        <v>63</v>
      </c>
      <c r="BC157" t="s">
        <v>64</v>
      </c>
    </row>
    <row r="158" spans="1:55" x14ac:dyDescent="0.3">
      <c r="A158" t="s">
        <v>55</v>
      </c>
      <c r="B158" t="s">
        <v>55</v>
      </c>
      <c r="C158" t="s">
        <v>172</v>
      </c>
      <c r="D158">
        <v>22110403604</v>
      </c>
      <c r="E158" t="s">
        <v>191</v>
      </c>
      <c r="F158" t="s">
        <v>106</v>
      </c>
      <c r="G158" t="s">
        <v>57</v>
      </c>
      <c r="H158">
        <v>2</v>
      </c>
      <c r="I158" t="s">
        <v>58</v>
      </c>
      <c r="J158" t="s">
        <v>59</v>
      </c>
      <c r="K158" t="s">
        <v>205</v>
      </c>
      <c r="L158">
        <v>1</v>
      </c>
      <c r="M158" t="s">
        <v>206</v>
      </c>
      <c r="N158">
        <v>4</v>
      </c>
      <c r="O158" t="s">
        <v>66</v>
      </c>
      <c r="P158">
        <v>12</v>
      </c>
      <c r="Q158" t="s">
        <v>117</v>
      </c>
      <c r="R158">
        <v>0</v>
      </c>
      <c r="S158">
        <v>10</v>
      </c>
      <c r="T158" t="s">
        <v>61</v>
      </c>
      <c r="U158" t="s">
        <v>210</v>
      </c>
      <c r="V158">
        <v>0</v>
      </c>
      <c r="W158">
        <v>1</v>
      </c>
      <c r="X158">
        <v>1</v>
      </c>
      <c r="Y158" t="s">
        <v>62</v>
      </c>
      <c r="Z158" t="s">
        <v>71</v>
      </c>
      <c r="AB158" t="s">
        <v>62</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3</v>
      </c>
      <c r="AX158">
        <v>2</v>
      </c>
      <c r="AY158">
        <v>0</v>
      </c>
      <c r="AZ158">
        <v>0</v>
      </c>
      <c r="BA158" t="s">
        <v>63</v>
      </c>
      <c r="BB158" t="s">
        <v>63</v>
      </c>
      <c r="BC158" t="s">
        <v>64</v>
      </c>
    </row>
    <row r="159" spans="1:55" x14ac:dyDescent="0.3">
      <c r="A159" t="s">
        <v>55</v>
      </c>
      <c r="B159" t="s">
        <v>55</v>
      </c>
      <c r="C159" t="s">
        <v>172</v>
      </c>
      <c r="D159">
        <v>22110403604</v>
      </c>
      <c r="E159" t="s">
        <v>191</v>
      </c>
      <c r="F159" t="s">
        <v>106</v>
      </c>
      <c r="G159" t="s">
        <v>57</v>
      </c>
      <c r="H159">
        <v>2</v>
      </c>
      <c r="I159" t="s">
        <v>58</v>
      </c>
      <c r="J159" t="s">
        <v>59</v>
      </c>
      <c r="K159" t="s">
        <v>205</v>
      </c>
      <c r="L159">
        <v>1</v>
      </c>
      <c r="M159" t="s">
        <v>206</v>
      </c>
      <c r="N159">
        <v>5</v>
      </c>
      <c r="R159">
        <v>0</v>
      </c>
      <c r="S159">
        <v>0</v>
      </c>
      <c r="T159" t="s">
        <v>61</v>
      </c>
      <c r="U159" t="s">
        <v>211</v>
      </c>
      <c r="V159">
        <v>0</v>
      </c>
      <c r="W159">
        <v>1</v>
      </c>
      <c r="X159">
        <v>1</v>
      </c>
      <c r="Y159" t="s">
        <v>71</v>
      </c>
      <c r="Z159" t="s">
        <v>71</v>
      </c>
      <c r="AB159" t="s">
        <v>71</v>
      </c>
      <c r="AD159">
        <v>0</v>
      </c>
      <c r="AE159">
        <v>0</v>
      </c>
      <c r="AF159">
        <v>0</v>
      </c>
      <c r="AG159">
        <v>0</v>
      </c>
      <c r="AH159">
        <v>0</v>
      </c>
      <c r="AI159">
        <v>1</v>
      </c>
      <c r="AJ159">
        <v>0</v>
      </c>
      <c r="AK159">
        <v>0</v>
      </c>
      <c r="AL159">
        <v>0</v>
      </c>
      <c r="AM159">
        <v>0</v>
      </c>
      <c r="AN159">
        <v>0</v>
      </c>
      <c r="AO159">
        <v>0</v>
      </c>
      <c r="AP159">
        <v>0</v>
      </c>
      <c r="AQ159">
        <v>0</v>
      </c>
      <c r="AR159">
        <v>0</v>
      </c>
      <c r="AS159">
        <v>0</v>
      </c>
      <c r="AT159">
        <v>0</v>
      </c>
      <c r="AU159">
        <v>0</v>
      </c>
      <c r="AV159">
        <v>0</v>
      </c>
      <c r="AW159">
        <v>1</v>
      </c>
      <c r="AX159">
        <v>1</v>
      </c>
      <c r="AY159">
        <v>0</v>
      </c>
      <c r="AZ159">
        <v>0</v>
      </c>
      <c r="BA159" t="s">
        <v>63</v>
      </c>
      <c r="BB159" t="s">
        <v>63</v>
      </c>
      <c r="BC159" t="s">
        <v>64</v>
      </c>
    </row>
    <row r="160" spans="1:55" x14ac:dyDescent="0.3">
      <c r="A160" t="s">
        <v>55</v>
      </c>
      <c r="B160" t="s">
        <v>55</v>
      </c>
      <c r="C160" t="s">
        <v>172</v>
      </c>
      <c r="D160">
        <v>22110403604</v>
      </c>
      <c r="E160" t="s">
        <v>191</v>
      </c>
      <c r="F160" t="s">
        <v>106</v>
      </c>
      <c r="G160" t="s">
        <v>57</v>
      </c>
      <c r="H160">
        <v>2</v>
      </c>
      <c r="I160" t="s">
        <v>58</v>
      </c>
      <c r="J160" t="s">
        <v>59</v>
      </c>
      <c r="K160" t="s">
        <v>205</v>
      </c>
      <c r="L160">
        <v>1</v>
      </c>
      <c r="M160" t="s">
        <v>206</v>
      </c>
      <c r="N160">
        <v>6</v>
      </c>
      <c r="R160">
        <v>0</v>
      </c>
      <c r="S160">
        <v>0</v>
      </c>
      <c r="T160" t="s">
        <v>61</v>
      </c>
      <c r="U160" t="s">
        <v>212</v>
      </c>
      <c r="V160">
        <v>0</v>
      </c>
      <c r="W160">
        <v>1</v>
      </c>
      <c r="X160">
        <v>1</v>
      </c>
      <c r="Y160" t="s">
        <v>71</v>
      </c>
      <c r="Z160" t="s">
        <v>71</v>
      </c>
      <c r="AB160" t="s">
        <v>62</v>
      </c>
      <c r="AD160">
        <v>0</v>
      </c>
      <c r="AE160">
        <v>0</v>
      </c>
      <c r="AF160">
        <v>0</v>
      </c>
      <c r="AG160">
        <v>0</v>
      </c>
      <c r="AH160">
        <v>0</v>
      </c>
      <c r="AI160">
        <v>1</v>
      </c>
      <c r="AJ160">
        <v>0</v>
      </c>
      <c r="AK160">
        <v>0</v>
      </c>
      <c r="AL160">
        <v>0</v>
      </c>
      <c r="AM160">
        <v>0</v>
      </c>
      <c r="AN160">
        <v>0</v>
      </c>
      <c r="AO160">
        <v>0</v>
      </c>
      <c r="AP160">
        <v>0</v>
      </c>
      <c r="AQ160">
        <v>0</v>
      </c>
      <c r="AR160">
        <v>0</v>
      </c>
      <c r="AS160">
        <v>0</v>
      </c>
      <c r="AT160">
        <v>0</v>
      </c>
      <c r="AU160">
        <v>0</v>
      </c>
      <c r="AV160">
        <v>0</v>
      </c>
      <c r="AW160">
        <v>1</v>
      </c>
      <c r="AX160">
        <v>1</v>
      </c>
      <c r="AY160">
        <v>0</v>
      </c>
      <c r="AZ160">
        <v>0</v>
      </c>
      <c r="BA160" t="s">
        <v>63</v>
      </c>
      <c r="BB160" t="s">
        <v>63</v>
      </c>
      <c r="BC160" t="s">
        <v>64</v>
      </c>
    </row>
    <row r="161" spans="1:55" x14ac:dyDescent="0.3">
      <c r="A161" t="s">
        <v>55</v>
      </c>
      <c r="B161" t="s">
        <v>55</v>
      </c>
      <c r="C161" t="s">
        <v>172</v>
      </c>
      <c r="D161">
        <v>22110403604</v>
      </c>
      <c r="E161" t="s">
        <v>191</v>
      </c>
      <c r="F161" t="s">
        <v>106</v>
      </c>
      <c r="G161" t="s">
        <v>57</v>
      </c>
      <c r="H161">
        <v>2</v>
      </c>
      <c r="I161" t="s">
        <v>58</v>
      </c>
      <c r="J161" t="s">
        <v>59</v>
      </c>
      <c r="K161" t="s">
        <v>205</v>
      </c>
      <c r="L161">
        <v>1</v>
      </c>
      <c r="M161" t="s">
        <v>206</v>
      </c>
      <c r="N161">
        <v>7</v>
      </c>
      <c r="R161">
        <v>0</v>
      </c>
      <c r="S161">
        <v>0</v>
      </c>
      <c r="T161" t="s">
        <v>61</v>
      </c>
      <c r="U161" t="s">
        <v>213</v>
      </c>
      <c r="V161">
        <v>0</v>
      </c>
      <c r="W161">
        <v>1</v>
      </c>
      <c r="X161">
        <v>1</v>
      </c>
      <c r="Y161" t="s">
        <v>71</v>
      </c>
      <c r="Z161" t="s">
        <v>71</v>
      </c>
      <c r="AB161" t="s">
        <v>71</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t="s">
        <v>63</v>
      </c>
      <c r="BB161" t="s">
        <v>63</v>
      </c>
      <c r="BC161" t="s">
        <v>64</v>
      </c>
    </row>
    <row r="162" spans="1:55" x14ac:dyDescent="0.3">
      <c r="A162" t="s">
        <v>55</v>
      </c>
      <c r="B162" t="s">
        <v>55</v>
      </c>
      <c r="C162" t="s">
        <v>172</v>
      </c>
      <c r="D162">
        <v>22110403604</v>
      </c>
      <c r="E162" t="s">
        <v>191</v>
      </c>
      <c r="F162" t="s">
        <v>106</v>
      </c>
      <c r="G162" t="s">
        <v>57</v>
      </c>
      <c r="H162">
        <v>2</v>
      </c>
      <c r="I162" t="s">
        <v>58</v>
      </c>
      <c r="J162" t="s">
        <v>59</v>
      </c>
      <c r="K162" t="s">
        <v>205</v>
      </c>
      <c r="L162">
        <v>2</v>
      </c>
      <c r="M162" t="s">
        <v>214</v>
      </c>
      <c r="N162">
        <v>1</v>
      </c>
      <c r="O162" t="s">
        <v>66</v>
      </c>
      <c r="Q162" t="s">
        <v>116</v>
      </c>
      <c r="R162">
        <v>0</v>
      </c>
      <c r="S162">
        <v>0</v>
      </c>
      <c r="T162" t="s">
        <v>61</v>
      </c>
      <c r="U162" t="s">
        <v>215</v>
      </c>
      <c r="V162">
        <v>3</v>
      </c>
      <c r="W162">
        <v>3</v>
      </c>
      <c r="X162">
        <v>1</v>
      </c>
      <c r="Y162" t="s">
        <v>62</v>
      </c>
      <c r="Z162" t="s">
        <v>62</v>
      </c>
      <c r="AB162" t="s">
        <v>62</v>
      </c>
      <c r="AC162" t="s">
        <v>77</v>
      </c>
      <c r="AD162">
        <v>0</v>
      </c>
      <c r="AE162">
        <v>1</v>
      </c>
      <c r="AF162">
        <v>0</v>
      </c>
      <c r="AG162">
        <v>0</v>
      </c>
      <c r="AH162">
        <v>0</v>
      </c>
      <c r="AI162">
        <v>1</v>
      </c>
      <c r="AJ162">
        <v>0</v>
      </c>
      <c r="AK162">
        <v>0</v>
      </c>
      <c r="AL162">
        <v>0</v>
      </c>
      <c r="AM162">
        <v>0</v>
      </c>
      <c r="AN162">
        <v>0</v>
      </c>
      <c r="AO162">
        <v>0</v>
      </c>
      <c r="AP162">
        <v>0</v>
      </c>
      <c r="AQ162">
        <v>0</v>
      </c>
      <c r="AR162">
        <v>0</v>
      </c>
      <c r="AS162">
        <v>0</v>
      </c>
      <c r="AT162">
        <v>0</v>
      </c>
      <c r="AU162">
        <v>0</v>
      </c>
      <c r="AV162">
        <v>0</v>
      </c>
      <c r="AW162">
        <v>1</v>
      </c>
      <c r="AX162">
        <v>2</v>
      </c>
      <c r="AY162">
        <v>0</v>
      </c>
      <c r="AZ162">
        <v>0</v>
      </c>
      <c r="BA162" t="s">
        <v>63</v>
      </c>
      <c r="BB162" t="s">
        <v>63</v>
      </c>
    </row>
    <row r="163" spans="1:55" x14ac:dyDescent="0.3">
      <c r="A163" t="s">
        <v>55</v>
      </c>
      <c r="B163" t="s">
        <v>55</v>
      </c>
      <c r="C163" t="s">
        <v>172</v>
      </c>
      <c r="D163">
        <v>22110403604</v>
      </c>
      <c r="E163" t="s">
        <v>191</v>
      </c>
      <c r="F163" t="s">
        <v>106</v>
      </c>
      <c r="G163" t="s">
        <v>57</v>
      </c>
      <c r="H163">
        <v>2</v>
      </c>
      <c r="I163" t="s">
        <v>58</v>
      </c>
      <c r="J163" t="s">
        <v>59</v>
      </c>
      <c r="K163" t="s">
        <v>205</v>
      </c>
      <c r="L163">
        <v>2</v>
      </c>
      <c r="M163" t="s">
        <v>214</v>
      </c>
      <c r="N163">
        <v>2</v>
      </c>
      <c r="O163" t="s">
        <v>118</v>
      </c>
      <c r="R163">
        <v>0</v>
      </c>
      <c r="S163">
        <v>0</v>
      </c>
      <c r="T163" t="s">
        <v>61</v>
      </c>
      <c r="V163">
        <v>3</v>
      </c>
      <c r="W163">
        <v>3</v>
      </c>
      <c r="X163">
        <v>1</v>
      </c>
      <c r="Y163" t="s">
        <v>62</v>
      </c>
      <c r="Z163" t="s">
        <v>62</v>
      </c>
      <c r="AB163" t="s">
        <v>62</v>
      </c>
      <c r="AD163">
        <v>0</v>
      </c>
      <c r="AE163">
        <v>0</v>
      </c>
      <c r="AF163">
        <v>0</v>
      </c>
      <c r="AG163">
        <v>0</v>
      </c>
      <c r="AH163">
        <v>0</v>
      </c>
      <c r="AI163">
        <v>6</v>
      </c>
      <c r="AJ163">
        <v>2</v>
      </c>
      <c r="AK163">
        <v>0</v>
      </c>
      <c r="AL163">
        <v>0</v>
      </c>
      <c r="AM163">
        <v>0</v>
      </c>
      <c r="AN163">
        <v>0</v>
      </c>
      <c r="AO163">
        <v>0</v>
      </c>
      <c r="AP163">
        <v>0</v>
      </c>
      <c r="AQ163">
        <v>0</v>
      </c>
      <c r="AR163">
        <v>0</v>
      </c>
      <c r="AS163">
        <v>0</v>
      </c>
      <c r="AT163">
        <v>0</v>
      </c>
      <c r="AU163">
        <v>0</v>
      </c>
      <c r="AV163">
        <v>0</v>
      </c>
      <c r="AW163">
        <v>3</v>
      </c>
      <c r="AX163">
        <v>2</v>
      </c>
      <c r="AY163">
        <v>0</v>
      </c>
      <c r="AZ163">
        <v>0</v>
      </c>
      <c r="BA163" t="s">
        <v>63</v>
      </c>
      <c r="BB163" t="s">
        <v>63</v>
      </c>
      <c r="BC163" t="s">
        <v>64</v>
      </c>
    </row>
    <row r="164" spans="1:55" x14ac:dyDescent="0.3">
      <c r="A164" t="s">
        <v>55</v>
      </c>
      <c r="B164" t="s">
        <v>55</v>
      </c>
      <c r="C164" t="s">
        <v>172</v>
      </c>
      <c r="D164">
        <v>22110403604</v>
      </c>
      <c r="E164" t="s">
        <v>191</v>
      </c>
      <c r="F164" t="s">
        <v>106</v>
      </c>
      <c r="G164" t="s">
        <v>57</v>
      </c>
      <c r="H164">
        <v>2</v>
      </c>
      <c r="I164" t="s">
        <v>58</v>
      </c>
      <c r="J164" t="s">
        <v>59</v>
      </c>
      <c r="K164" t="s">
        <v>205</v>
      </c>
      <c r="L164">
        <v>2</v>
      </c>
      <c r="M164" t="s">
        <v>214</v>
      </c>
      <c r="N164">
        <v>3</v>
      </c>
      <c r="O164" t="s">
        <v>122</v>
      </c>
      <c r="R164">
        <v>0</v>
      </c>
      <c r="S164">
        <v>0</v>
      </c>
      <c r="T164" t="s">
        <v>61</v>
      </c>
      <c r="V164">
        <v>3</v>
      </c>
      <c r="W164">
        <v>3</v>
      </c>
      <c r="X164">
        <v>1</v>
      </c>
      <c r="Y164" t="s">
        <v>62</v>
      </c>
      <c r="Z164" t="s">
        <v>62</v>
      </c>
      <c r="AB164" t="s">
        <v>62</v>
      </c>
      <c r="AD164">
        <v>0</v>
      </c>
      <c r="AE164">
        <v>1</v>
      </c>
      <c r="AF164">
        <v>0</v>
      </c>
      <c r="AG164">
        <v>0</v>
      </c>
      <c r="AH164">
        <v>0</v>
      </c>
      <c r="AI164">
        <v>4</v>
      </c>
      <c r="AJ164">
        <v>5</v>
      </c>
      <c r="AK164">
        <v>0</v>
      </c>
      <c r="AL164">
        <v>0</v>
      </c>
      <c r="AM164">
        <v>0</v>
      </c>
      <c r="AN164">
        <v>0</v>
      </c>
      <c r="AO164">
        <v>0</v>
      </c>
      <c r="AP164">
        <v>0</v>
      </c>
      <c r="AQ164">
        <v>0</v>
      </c>
      <c r="AR164">
        <v>0</v>
      </c>
      <c r="AS164">
        <v>0</v>
      </c>
      <c r="AT164">
        <v>0</v>
      </c>
      <c r="AU164">
        <v>0</v>
      </c>
      <c r="AV164">
        <v>0</v>
      </c>
      <c r="AW164">
        <v>4</v>
      </c>
      <c r="AX164">
        <v>2</v>
      </c>
      <c r="AY164">
        <v>0</v>
      </c>
      <c r="AZ164">
        <v>0</v>
      </c>
      <c r="BA164" t="s">
        <v>63</v>
      </c>
      <c r="BB164" t="s">
        <v>63</v>
      </c>
      <c r="BC164" t="s">
        <v>64</v>
      </c>
    </row>
    <row r="165" spans="1:55" x14ac:dyDescent="0.3">
      <c r="A165" t="s">
        <v>55</v>
      </c>
      <c r="B165" t="s">
        <v>55</v>
      </c>
      <c r="C165" t="s">
        <v>172</v>
      </c>
      <c r="D165">
        <v>22110403604</v>
      </c>
      <c r="E165" t="s">
        <v>191</v>
      </c>
      <c r="F165" t="s">
        <v>106</v>
      </c>
      <c r="G165" t="s">
        <v>57</v>
      </c>
      <c r="H165">
        <v>2</v>
      </c>
      <c r="I165" t="s">
        <v>58</v>
      </c>
      <c r="J165" t="s">
        <v>59</v>
      </c>
      <c r="K165" t="s">
        <v>205</v>
      </c>
      <c r="L165">
        <v>2</v>
      </c>
      <c r="M165" t="s">
        <v>214</v>
      </c>
      <c r="N165">
        <v>4</v>
      </c>
      <c r="O165" t="s">
        <v>216</v>
      </c>
      <c r="R165">
        <v>0</v>
      </c>
      <c r="S165">
        <v>0</v>
      </c>
      <c r="T165" t="s">
        <v>61</v>
      </c>
      <c r="V165">
        <v>3</v>
      </c>
      <c r="W165">
        <v>3</v>
      </c>
      <c r="X165">
        <v>1</v>
      </c>
      <c r="Y165" t="s">
        <v>62</v>
      </c>
      <c r="Z165" t="s">
        <v>62</v>
      </c>
      <c r="AB165" t="s">
        <v>62</v>
      </c>
      <c r="AD165">
        <v>0</v>
      </c>
      <c r="AE165">
        <v>0</v>
      </c>
      <c r="AF165">
        <v>0</v>
      </c>
      <c r="AG165">
        <v>0</v>
      </c>
      <c r="AH165">
        <v>0</v>
      </c>
      <c r="AI165">
        <v>3</v>
      </c>
      <c r="AJ165">
        <v>7</v>
      </c>
      <c r="AK165">
        <v>0</v>
      </c>
      <c r="AL165">
        <v>0</v>
      </c>
      <c r="AM165">
        <v>0</v>
      </c>
      <c r="AN165">
        <v>0</v>
      </c>
      <c r="AO165">
        <v>0</v>
      </c>
      <c r="AP165">
        <v>0</v>
      </c>
      <c r="AQ165">
        <v>0</v>
      </c>
      <c r="AR165">
        <v>0</v>
      </c>
      <c r="AS165">
        <v>0</v>
      </c>
      <c r="AT165">
        <v>0</v>
      </c>
      <c r="AU165">
        <v>0</v>
      </c>
      <c r="AV165">
        <v>0</v>
      </c>
      <c r="AW165">
        <v>4</v>
      </c>
      <c r="AX165">
        <v>2</v>
      </c>
      <c r="AY165">
        <v>0</v>
      </c>
      <c r="AZ165">
        <v>0</v>
      </c>
      <c r="BA165" t="s">
        <v>63</v>
      </c>
      <c r="BB165" t="s">
        <v>63</v>
      </c>
      <c r="BC165" t="s">
        <v>64</v>
      </c>
    </row>
    <row r="166" spans="1:55" x14ac:dyDescent="0.3">
      <c r="A166" t="s">
        <v>55</v>
      </c>
      <c r="B166" t="s">
        <v>55</v>
      </c>
      <c r="C166" t="s">
        <v>393</v>
      </c>
      <c r="D166">
        <v>22110406112</v>
      </c>
      <c r="E166" t="s">
        <v>434</v>
      </c>
      <c r="F166" t="s">
        <v>56</v>
      </c>
      <c r="G166" t="s">
        <v>57</v>
      </c>
      <c r="H166">
        <v>1</v>
      </c>
      <c r="I166" t="s">
        <v>74</v>
      </c>
      <c r="J166" t="s">
        <v>59</v>
      </c>
      <c r="K166" t="s">
        <v>435</v>
      </c>
      <c r="L166">
        <v>1</v>
      </c>
      <c r="M166" t="s">
        <v>436</v>
      </c>
      <c r="N166">
        <v>1</v>
      </c>
      <c r="O166" t="s">
        <v>66</v>
      </c>
      <c r="P166">
        <v>5</v>
      </c>
      <c r="Q166" t="s">
        <v>75</v>
      </c>
      <c r="R166">
        <v>10</v>
      </c>
      <c r="S166">
        <v>8</v>
      </c>
      <c r="T166" t="s">
        <v>1772</v>
      </c>
      <c r="U166" t="s">
        <v>437</v>
      </c>
      <c r="V166">
        <v>2</v>
      </c>
      <c r="W166">
        <v>0</v>
      </c>
      <c r="X166">
        <v>1</v>
      </c>
      <c r="Y166" t="s">
        <v>71</v>
      </c>
      <c r="Z166" t="s">
        <v>62</v>
      </c>
      <c r="AA166" t="s">
        <v>62</v>
      </c>
      <c r="AB166" t="s">
        <v>62</v>
      </c>
      <c r="AC166" t="s">
        <v>77</v>
      </c>
      <c r="AD166">
        <v>0</v>
      </c>
      <c r="AE166">
        <v>1</v>
      </c>
      <c r="AF166">
        <v>0</v>
      </c>
      <c r="AG166">
        <v>0</v>
      </c>
      <c r="AH166">
        <v>0</v>
      </c>
      <c r="AI166">
        <v>1</v>
      </c>
      <c r="AJ166">
        <v>2</v>
      </c>
      <c r="AK166">
        <v>0</v>
      </c>
      <c r="AL166">
        <v>0</v>
      </c>
      <c r="AM166">
        <v>0</v>
      </c>
      <c r="AN166">
        <v>0</v>
      </c>
      <c r="AO166">
        <v>0</v>
      </c>
      <c r="AP166">
        <v>0</v>
      </c>
      <c r="AQ166">
        <v>0</v>
      </c>
      <c r="AR166">
        <v>0</v>
      </c>
      <c r="AS166">
        <v>0</v>
      </c>
      <c r="AT166">
        <v>0</v>
      </c>
      <c r="AU166">
        <v>0</v>
      </c>
      <c r="AV166">
        <v>0</v>
      </c>
      <c r="AW166">
        <v>0</v>
      </c>
      <c r="AX166">
        <v>2</v>
      </c>
      <c r="AY166">
        <v>0</v>
      </c>
      <c r="AZ166">
        <v>0</v>
      </c>
      <c r="BA166" t="s">
        <v>63</v>
      </c>
      <c r="BB166" t="s">
        <v>120</v>
      </c>
      <c r="BC166" t="s">
        <v>64</v>
      </c>
    </row>
    <row r="167" spans="1:55" x14ac:dyDescent="0.3">
      <c r="A167" t="s">
        <v>55</v>
      </c>
      <c r="B167" t="s">
        <v>55</v>
      </c>
      <c r="C167" t="s">
        <v>393</v>
      </c>
      <c r="D167">
        <v>22110406112</v>
      </c>
      <c r="E167" t="s">
        <v>434</v>
      </c>
      <c r="F167" t="s">
        <v>56</v>
      </c>
      <c r="G167" t="s">
        <v>57</v>
      </c>
      <c r="H167">
        <v>1</v>
      </c>
      <c r="I167" t="s">
        <v>74</v>
      </c>
      <c r="J167" t="s">
        <v>59</v>
      </c>
      <c r="K167" t="s">
        <v>435</v>
      </c>
      <c r="L167">
        <v>1</v>
      </c>
      <c r="M167" t="s">
        <v>436</v>
      </c>
      <c r="N167">
        <v>2</v>
      </c>
      <c r="O167" t="s">
        <v>66</v>
      </c>
      <c r="P167">
        <v>2</v>
      </c>
      <c r="Q167" t="s">
        <v>69</v>
      </c>
      <c r="R167">
        <v>31</v>
      </c>
      <c r="S167">
        <v>24</v>
      </c>
      <c r="T167" t="s">
        <v>1773</v>
      </c>
      <c r="U167" t="s">
        <v>438</v>
      </c>
      <c r="V167">
        <v>2</v>
      </c>
      <c r="W167">
        <v>0</v>
      </c>
      <c r="X167">
        <v>1</v>
      </c>
      <c r="Y167" t="s">
        <v>71</v>
      </c>
      <c r="Z167" t="s">
        <v>62</v>
      </c>
      <c r="AA167" t="s">
        <v>62</v>
      </c>
      <c r="AB167" t="s">
        <v>62</v>
      </c>
      <c r="AC167" t="s">
        <v>77</v>
      </c>
      <c r="AD167">
        <v>1</v>
      </c>
      <c r="AE167">
        <v>1</v>
      </c>
      <c r="AF167">
        <v>0</v>
      </c>
      <c r="AG167">
        <v>0</v>
      </c>
      <c r="AH167">
        <v>0</v>
      </c>
      <c r="AI167">
        <v>1</v>
      </c>
      <c r="AJ167">
        <v>0</v>
      </c>
      <c r="AK167">
        <v>0</v>
      </c>
      <c r="AL167">
        <v>0</v>
      </c>
      <c r="AM167">
        <v>0</v>
      </c>
      <c r="AN167">
        <v>0</v>
      </c>
      <c r="AO167">
        <v>0</v>
      </c>
      <c r="AP167">
        <v>0</v>
      </c>
      <c r="AQ167">
        <v>0</v>
      </c>
      <c r="AR167">
        <v>0</v>
      </c>
      <c r="AS167">
        <v>0</v>
      </c>
      <c r="AT167">
        <v>0</v>
      </c>
      <c r="AU167">
        <v>0</v>
      </c>
      <c r="AV167">
        <v>0</v>
      </c>
      <c r="AW167">
        <v>0</v>
      </c>
      <c r="AX167">
        <v>3</v>
      </c>
      <c r="AY167">
        <v>0</v>
      </c>
      <c r="AZ167">
        <v>0</v>
      </c>
      <c r="BA167" t="s">
        <v>63</v>
      </c>
      <c r="BB167" t="s">
        <v>63</v>
      </c>
      <c r="BC167" t="s">
        <v>64</v>
      </c>
    </row>
    <row r="168" spans="1:55" x14ac:dyDescent="0.3">
      <c r="A168" t="s">
        <v>55</v>
      </c>
      <c r="B168" t="s">
        <v>55</v>
      </c>
      <c r="C168" t="s">
        <v>393</v>
      </c>
      <c r="D168">
        <v>22110406112</v>
      </c>
      <c r="E168" t="s">
        <v>434</v>
      </c>
      <c r="F168" t="s">
        <v>56</v>
      </c>
      <c r="G168" t="s">
        <v>57</v>
      </c>
      <c r="H168">
        <v>1</v>
      </c>
      <c r="I168" t="s">
        <v>74</v>
      </c>
      <c r="J168" t="s">
        <v>59</v>
      </c>
      <c r="K168" t="s">
        <v>435</v>
      </c>
      <c r="L168">
        <v>1</v>
      </c>
      <c r="M168" t="s">
        <v>436</v>
      </c>
      <c r="N168">
        <v>3</v>
      </c>
      <c r="O168" t="s">
        <v>66</v>
      </c>
      <c r="P168">
        <v>4</v>
      </c>
      <c r="Q168" t="s">
        <v>76</v>
      </c>
      <c r="R168">
        <v>14</v>
      </c>
      <c r="S168">
        <v>15</v>
      </c>
      <c r="T168" t="s">
        <v>1773</v>
      </c>
      <c r="U168" t="s">
        <v>439</v>
      </c>
      <c r="V168">
        <v>2</v>
      </c>
      <c r="W168">
        <v>0</v>
      </c>
      <c r="X168">
        <v>1</v>
      </c>
      <c r="Y168" t="s">
        <v>71</v>
      </c>
      <c r="Z168" t="s">
        <v>62</v>
      </c>
      <c r="AA168" t="s">
        <v>62</v>
      </c>
      <c r="AB168" t="s">
        <v>62</v>
      </c>
      <c r="AC168" t="s">
        <v>77</v>
      </c>
      <c r="AD168">
        <v>0</v>
      </c>
      <c r="AE168">
        <v>2</v>
      </c>
      <c r="AF168">
        <v>0</v>
      </c>
      <c r="AG168">
        <v>0</v>
      </c>
      <c r="AH168">
        <v>0</v>
      </c>
      <c r="AI168">
        <v>0</v>
      </c>
      <c r="AJ168">
        <v>0</v>
      </c>
      <c r="AK168">
        <v>0</v>
      </c>
      <c r="AL168">
        <v>0</v>
      </c>
      <c r="AM168">
        <v>0</v>
      </c>
      <c r="AN168">
        <v>0</v>
      </c>
      <c r="AO168">
        <v>0</v>
      </c>
      <c r="AP168">
        <v>0</v>
      </c>
      <c r="AQ168">
        <v>0</v>
      </c>
      <c r="AR168">
        <v>0</v>
      </c>
      <c r="AS168">
        <v>0</v>
      </c>
      <c r="AT168">
        <v>0</v>
      </c>
      <c r="AU168">
        <v>0</v>
      </c>
      <c r="AV168">
        <v>0</v>
      </c>
      <c r="AW168">
        <v>2</v>
      </c>
      <c r="AX168">
        <v>3</v>
      </c>
      <c r="AY168">
        <v>0</v>
      </c>
      <c r="AZ168">
        <v>0</v>
      </c>
      <c r="BA168" t="s">
        <v>63</v>
      </c>
      <c r="BB168" t="s">
        <v>63</v>
      </c>
      <c r="BC168" t="s">
        <v>64</v>
      </c>
    </row>
    <row r="169" spans="1:55" x14ac:dyDescent="0.3">
      <c r="A169" t="s">
        <v>55</v>
      </c>
      <c r="B169" t="s">
        <v>55</v>
      </c>
      <c r="C169" t="s">
        <v>393</v>
      </c>
      <c r="D169">
        <v>22110406112</v>
      </c>
      <c r="E169" t="s">
        <v>434</v>
      </c>
      <c r="F169" t="s">
        <v>56</v>
      </c>
      <c r="G169" t="s">
        <v>57</v>
      </c>
      <c r="H169">
        <v>2</v>
      </c>
      <c r="I169" t="s">
        <v>72</v>
      </c>
      <c r="J169" t="s">
        <v>59</v>
      </c>
      <c r="K169" t="s">
        <v>440</v>
      </c>
      <c r="L169">
        <v>1</v>
      </c>
      <c r="M169" t="s">
        <v>441</v>
      </c>
      <c r="N169">
        <v>1</v>
      </c>
      <c r="O169" t="s">
        <v>66</v>
      </c>
      <c r="P169" t="s">
        <v>144</v>
      </c>
      <c r="Q169" t="s">
        <v>151</v>
      </c>
      <c r="R169">
        <v>20</v>
      </c>
      <c r="S169">
        <v>20</v>
      </c>
      <c r="T169" t="s">
        <v>61</v>
      </c>
      <c r="U169" t="s">
        <v>440</v>
      </c>
      <c r="V169">
        <v>2</v>
      </c>
      <c r="W169">
        <v>4</v>
      </c>
      <c r="X169">
        <v>2</v>
      </c>
      <c r="Y169" t="s">
        <v>62</v>
      </c>
      <c r="Z169" t="s">
        <v>62</v>
      </c>
      <c r="AA169" t="s">
        <v>62</v>
      </c>
      <c r="AB169" t="s">
        <v>62</v>
      </c>
      <c r="AD169">
        <v>1</v>
      </c>
      <c r="AE169">
        <v>1</v>
      </c>
      <c r="AF169">
        <v>0</v>
      </c>
      <c r="AG169">
        <v>0</v>
      </c>
      <c r="AH169">
        <v>0</v>
      </c>
      <c r="AI169">
        <v>2</v>
      </c>
      <c r="AJ169">
        <v>3</v>
      </c>
      <c r="AK169">
        <v>0</v>
      </c>
      <c r="AL169">
        <v>0</v>
      </c>
      <c r="AM169">
        <v>0</v>
      </c>
      <c r="AN169">
        <v>0</v>
      </c>
      <c r="AO169">
        <v>0</v>
      </c>
      <c r="AP169">
        <v>0</v>
      </c>
      <c r="AQ169">
        <v>0</v>
      </c>
      <c r="AR169">
        <v>0</v>
      </c>
      <c r="AS169">
        <v>0</v>
      </c>
      <c r="AT169">
        <v>0</v>
      </c>
      <c r="AU169">
        <v>0</v>
      </c>
      <c r="AV169">
        <v>0</v>
      </c>
      <c r="AW169">
        <v>3</v>
      </c>
      <c r="AX169">
        <v>2</v>
      </c>
      <c r="AY169">
        <v>0</v>
      </c>
      <c r="AZ169">
        <v>0</v>
      </c>
      <c r="BA169" t="s">
        <v>63</v>
      </c>
      <c r="BB169" t="s">
        <v>63</v>
      </c>
      <c r="BC169" t="s">
        <v>64</v>
      </c>
    </row>
    <row r="170" spans="1:55" x14ac:dyDescent="0.3">
      <c r="A170" t="s">
        <v>55</v>
      </c>
      <c r="B170" t="s">
        <v>55</v>
      </c>
      <c r="C170" t="s">
        <v>393</v>
      </c>
      <c r="D170">
        <v>22110406112</v>
      </c>
      <c r="E170" t="s">
        <v>434</v>
      </c>
      <c r="F170" t="s">
        <v>56</v>
      </c>
      <c r="G170" t="s">
        <v>57</v>
      </c>
      <c r="H170">
        <v>2</v>
      </c>
      <c r="I170" t="s">
        <v>72</v>
      </c>
      <c r="J170" t="s">
        <v>59</v>
      </c>
      <c r="K170" t="s">
        <v>440</v>
      </c>
      <c r="L170">
        <v>1</v>
      </c>
      <c r="M170" t="s">
        <v>441</v>
      </c>
      <c r="N170">
        <v>2</v>
      </c>
      <c r="O170" t="s">
        <v>70</v>
      </c>
      <c r="R170">
        <v>0</v>
      </c>
      <c r="S170">
        <v>0</v>
      </c>
      <c r="T170" t="s">
        <v>61</v>
      </c>
      <c r="V170">
        <v>2</v>
      </c>
      <c r="W170">
        <v>4</v>
      </c>
      <c r="X170">
        <v>2</v>
      </c>
      <c r="Y170" t="s">
        <v>62</v>
      </c>
      <c r="Z170" t="s">
        <v>90</v>
      </c>
      <c r="AA170" t="s">
        <v>62</v>
      </c>
      <c r="AB170" t="s">
        <v>62</v>
      </c>
      <c r="AD170">
        <v>0</v>
      </c>
      <c r="AE170">
        <v>0</v>
      </c>
      <c r="AF170">
        <v>0</v>
      </c>
      <c r="AG170">
        <v>0</v>
      </c>
      <c r="AH170">
        <v>0</v>
      </c>
      <c r="AI170">
        <v>0</v>
      </c>
      <c r="AJ170">
        <v>2</v>
      </c>
      <c r="AK170">
        <v>1</v>
      </c>
      <c r="AL170">
        <v>0</v>
      </c>
      <c r="AM170">
        <v>0</v>
      </c>
      <c r="AN170">
        <v>0</v>
      </c>
      <c r="AO170">
        <v>0</v>
      </c>
      <c r="AP170">
        <v>0</v>
      </c>
      <c r="AQ170">
        <v>0</v>
      </c>
      <c r="AR170">
        <v>0</v>
      </c>
      <c r="AS170">
        <v>0</v>
      </c>
      <c r="AT170">
        <v>0</v>
      </c>
      <c r="AU170">
        <v>0</v>
      </c>
      <c r="AV170">
        <v>0</v>
      </c>
      <c r="AW170">
        <v>1</v>
      </c>
      <c r="AX170">
        <v>0</v>
      </c>
      <c r="AY170">
        <v>0</v>
      </c>
      <c r="AZ170">
        <v>0</v>
      </c>
      <c r="BA170" t="s">
        <v>63</v>
      </c>
      <c r="BB170" t="s">
        <v>63</v>
      </c>
      <c r="BC170" t="s">
        <v>84</v>
      </c>
    </row>
    <row r="171" spans="1:55" x14ac:dyDescent="0.3">
      <c r="A171" t="s">
        <v>55</v>
      </c>
      <c r="B171" t="s">
        <v>55</v>
      </c>
      <c r="C171" t="s">
        <v>393</v>
      </c>
      <c r="D171">
        <v>22110406112</v>
      </c>
      <c r="E171" t="s">
        <v>434</v>
      </c>
      <c r="F171" t="s">
        <v>56</v>
      </c>
      <c r="G171" t="s">
        <v>57</v>
      </c>
      <c r="H171">
        <v>2</v>
      </c>
      <c r="I171" t="s">
        <v>72</v>
      </c>
      <c r="J171" t="s">
        <v>59</v>
      </c>
      <c r="K171" t="s">
        <v>440</v>
      </c>
      <c r="L171">
        <v>1</v>
      </c>
      <c r="M171" t="s">
        <v>441</v>
      </c>
      <c r="N171">
        <v>3</v>
      </c>
      <c r="O171" t="s">
        <v>97</v>
      </c>
      <c r="R171">
        <v>0</v>
      </c>
      <c r="S171">
        <v>0</v>
      </c>
      <c r="T171" t="s">
        <v>61</v>
      </c>
      <c r="V171">
        <v>2</v>
      </c>
      <c r="W171">
        <v>4</v>
      </c>
      <c r="X171">
        <v>2</v>
      </c>
      <c r="Y171" t="s">
        <v>71</v>
      </c>
      <c r="Z171" t="s">
        <v>62</v>
      </c>
      <c r="AB171" t="s">
        <v>62</v>
      </c>
      <c r="AD171">
        <v>0</v>
      </c>
      <c r="AE171">
        <v>0</v>
      </c>
      <c r="AF171">
        <v>0</v>
      </c>
      <c r="AG171">
        <v>0</v>
      </c>
      <c r="AH171">
        <v>0</v>
      </c>
      <c r="AI171">
        <v>0</v>
      </c>
      <c r="AJ171">
        <v>2</v>
      </c>
      <c r="AK171">
        <v>0</v>
      </c>
      <c r="AL171">
        <v>0</v>
      </c>
      <c r="AM171">
        <v>0</v>
      </c>
      <c r="AN171">
        <v>0</v>
      </c>
      <c r="AO171">
        <v>0</v>
      </c>
      <c r="AP171">
        <v>0</v>
      </c>
      <c r="AQ171">
        <v>0</v>
      </c>
      <c r="AR171">
        <v>0</v>
      </c>
      <c r="AS171">
        <v>0</v>
      </c>
      <c r="AT171">
        <v>0</v>
      </c>
      <c r="AU171">
        <v>0</v>
      </c>
      <c r="AV171">
        <v>0</v>
      </c>
      <c r="AW171">
        <v>1</v>
      </c>
      <c r="AX171">
        <v>0</v>
      </c>
      <c r="AY171">
        <v>0</v>
      </c>
      <c r="AZ171">
        <v>0</v>
      </c>
      <c r="BA171" t="s">
        <v>63</v>
      </c>
      <c r="BB171" t="s">
        <v>63</v>
      </c>
      <c r="BC171" t="s">
        <v>84</v>
      </c>
    </row>
    <row r="172" spans="1:55" x14ac:dyDescent="0.3">
      <c r="A172" t="s">
        <v>55</v>
      </c>
      <c r="B172" t="s">
        <v>55</v>
      </c>
      <c r="C172" t="s">
        <v>393</v>
      </c>
      <c r="D172">
        <v>22110406112</v>
      </c>
      <c r="E172" t="s">
        <v>434</v>
      </c>
      <c r="F172" t="s">
        <v>56</v>
      </c>
      <c r="G172" t="s">
        <v>57</v>
      </c>
      <c r="H172">
        <v>2</v>
      </c>
      <c r="I172" t="s">
        <v>72</v>
      </c>
      <c r="J172" t="s">
        <v>59</v>
      </c>
      <c r="K172" t="s">
        <v>440</v>
      </c>
      <c r="L172">
        <v>1</v>
      </c>
      <c r="M172" t="s">
        <v>441</v>
      </c>
      <c r="N172">
        <v>4</v>
      </c>
      <c r="O172" t="s">
        <v>95</v>
      </c>
      <c r="R172">
        <v>0</v>
      </c>
      <c r="S172">
        <v>0</v>
      </c>
      <c r="T172" t="s">
        <v>61</v>
      </c>
      <c r="V172">
        <v>2</v>
      </c>
      <c r="W172">
        <v>4</v>
      </c>
      <c r="X172">
        <v>2</v>
      </c>
      <c r="Y172" t="s">
        <v>62</v>
      </c>
      <c r="AA172" t="s">
        <v>90</v>
      </c>
      <c r="AB172" t="s">
        <v>62</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1</v>
      </c>
      <c r="AX172">
        <v>0</v>
      </c>
      <c r="AY172">
        <v>0</v>
      </c>
      <c r="AZ172">
        <v>0</v>
      </c>
      <c r="BA172" t="s">
        <v>63</v>
      </c>
      <c r="BB172" t="s">
        <v>63</v>
      </c>
      <c r="BC172" t="s">
        <v>64</v>
      </c>
    </row>
    <row r="173" spans="1:55" x14ac:dyDescent="0.3">
      <c r="A173" t="s">
        <v>55</v>
      </c>
      <c r="B173" t="s">
        <v>55</v>
      </c>
      <c r="C173" t="s">
        <v>393</v>
      </c>
      <c r="D173">
        <v>22110406112</v>
      </c>
      <c r="E173" t="s">
        <v>434</v>
      </c>
      <c r="F173" t="s">
        <v>56</v>
      </c>
      <c r="G173" t="s">
        <v>57</v>
      </c>
      <c r="H173">
        <v>3</v>
      </c>
      <c r="I173" t="s">
        <v>94</v>
      </c>
      <c r="J173" t="s">
        <v>59</v>
      </c>
      <c r="K173" t="s">
        <v>442</v>
      </c>
      <c r="L173">
        <v>1</v>
      </c>
      <c r="M173" t="s">
        <v>443</v>
      </c>
      <c r="N173">
        <v>1</v>
      </c>
      <c r="O173" t="s">
        <v>95</v>
      </c>
      <c r="R173">
        <v>0</v>
      </c>
      <c r="S173">
        <v>0</v>
      </c>
      <c r="T173" t="s">
        <v>61</v>
      </c>
      <c r="U173" t="s">
        <v>444</v>
      </c>
      <c r="V173">
        <v>2</v>
      </c>
      <c r="W173">
        <v>0</v>
      </c>
      <c r="X173">
        <v>1</v>
      </c>
      <c r="Y173" t="s">
        <v>62</v>
      </c>
      <c r="AA173" t="s">
        <v>62</v>
      </c>
      <c r="AB173" t="s">
        <v>62</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t="s">
        <v>63</v>
      </c>
      <c r="BB173" t="s">
        <v>63</v>
      </c>
      <c r="BC173" t="s">
        <v>64</v>
      </c>
    </row>
    <row r="174" spans="1:55" x14ac:dyDescent="0.3">
      <c r="A174" t="s">
        <v>55</v>
      </c>
      <c r="B174" t="s">
        <v>55</v>
      </c>
      <c r="C174" t="s">
        <v>393</v>
      </c>
      <c r="D174">
        <v>22110406112</v>
      </c>
      <c r="E174" t="s">
        <v>434</v>
      </c>
      <c r="F174" t="s">
        <v>56</v>
      </c>
      <c r="G174" t="s">
        <v>57</v>
      </c>
      <c r="H174">
        <v>3</v>
      </c>
      <c r="I174" t="s">
        <v>94</v>
      </c>
      <c r="J174" t="s">
        <v>59</v>
      </c>
      <c r="K174" t="s">
        <v>442</v>
      </c>
      <c r="L174">
        <v>1</v>
      </c>
      <c r="M174" t="s">
        <v>443</v>
      </c>
      <c r="N174">
        <v>2</v>
      </c>
      <c r="O174" t="s">
        <v>95</v>
      </c>
      <c r="R174">
        <v>0</v>
      </c>
      <c r="S174">
        <v>0</v>
      </c>
      <c r="T174" t="s">
        <v>61</v>
      </c>
      <c r="V174">
        <v>2</v>
      </c>
      <c r="W174">
        <v>0</v>
      </c>
      <c r="X174">
        <v>1</v>
      </c>
      <c r="Y174" t="s">
        <v>62</v>
      </c>
      <c r="Z174" t="s">
        <v>62</v>
      </c>
      <c r="AB174" t="s">
        <v>62</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t="s">
        <v>63</v>
      </c>
      <c r="BB174" t="s">
        <v>63</v>
      </c>
      <c r="BC174" t="s">
        <v>64</v>
      </c>
    </row>
    <row r="175" spans="1:55" x14ac:dyDescent="0.3">
      <c r="A175" t="s">
        <v>55</v>
      </c>
      <c r="B175" t="s">
        <v>55</v>
      </c>
      <c r="C175" t="s">
        <v>393</v>
      </c>
      <c r="D175">
        <v>22110406122</v>
      </c>
      <c r="E175" t="s">
        <v>445</v>
      </c>
      <c r="F175" t="s">
        <v>98</v>
      </c>
      <c r="G175" t="s">
        <v>57</v>
      </c>
      <c r="H175">
        <v>1</v>
      </c>
      <c r="I175" t="s">
        <v>74</v>
      </c>
      <c r="J175" t="s">
        <v>59</v>
      </c>
      <c r="L175">
        <v>1</v>
      </c>
      <c r="M175" t="s">
        <v>446</v>
      </c>
      <c r="N175">
        <v>2</v>
      </c>
      <c r="O175" t="s">
        <v>66</v>
      </c>
      <c r="P175">
        <v>6</v>
      </c>
      <c r="Q175" t="s">
        <v>100</v>
      </c>
      <c r="R175">
        <v>43</v>
      </c>
      <c r="S175">
        <v>43</v>
      </c>
      <c r="T175" t="s">
        <v>1772</v>
      </c>
      <c r="U175" t="s">
        <v>447</v>
      </c>
      <c r="V175">
        <v>2</v>
      </c>
      <c r="W175">
        <v>0</v>
      </c>
      <c r="X175">
        <v>1</v>
      </c>
      <c r="Y175" t="s">
        <v>71</v>
      </c>
      <c r="Z175" t="s">
        <v>71</v>
      </c>
      <c r="AA175" t="s">
        <v>71</v>
      </c>
      <c r="AB175" t="s">
        <v>71</v>
      </c>
      <c r="AC175" t="s">
        <v>68</v>
      </c>
      <c r="AD175">
        <v>0</v>
      </c>
      <c r="AE175">
        <v>0</v>
      </c>
      <c r="AF175">
        <v>0</v>
      </c>
      <c r="AG175">
        <v>0</v>
      </c>
      <c r="AH175">
        <v>0</v>
      </c>
      <c r="AI175">
        <v>1</v>
      </c>
      <c r="AJ175">
        <v>0</v>
      </c>
      <c r="AK175">
        <v>0</v>
      </c>
      <c r="AL175">
        <v>0</v>
      </c>
      <c r="AM175">
        <v>0</v>
      </c>
      <c r="AN175">
        <v>0</v>
      </c>
      <c r="AO175">
        <v>0</v>
      </c>
      <c r="AP175">
        <v>0</v>
      </c>
      <c r="AQ175">
        <v>0</v>
      </c>
      <c r="AR175">
        <v>0</v>
      </c>
      <c r="AS175">
        <v>0</v>
      </c>
      <c r="AT175">
        <v>0</v>
      </c>
      <c r="AU175">
        <v>0</v>
      </c>
      <c r="AV175">
        <v>0</v>
      </c>
      <c r="AW175">
        <v>4</v>
      </c>
      <c r="AX175">
        <v>4</v>
      </c>
      <c r="AY175">
        <v>0</v>
      </c>
      <c r="AZ175">
        <v>0</v>
      </c>
      <c r="BA175" t="s">
        <v>63</v>
      </c>
      <c r="BB175" t="s">
        <v>63</v>
      </c>
      <c r="BC175" t="s">
        <v>64</v>
      </c>
    </row>
    <row r="176" spans="1:55" x14ac:dyDescent="0.3">
      <c r="A176" t="s">
        <v>55</v>
      </c>
      <c r="B176" t="s">
        <v>55</v>
      </c>
      <c r="C176" t="s">
        <v>393</v>
      </c>
      <c r="D176">
        <v>22110406122</v>
      </c>
      <c r="E176" t="s">
        <v>445</v>
      </c>
      <c r="F176" t="s">
        <v>98</v>
      </c>
      <c r="G176" t="s">
        <v>57</v>
      </c>
      <c r="H176">
        <v>1</v>
      </c>
      <c r="I176" t="s">
        <v>74</v>
      </c>
      <c r="J176" t="s">
        <v>59</v>
      </c>
      <c r="L176">
        <v>1</v>
      </c>
      <c r="M176" t="s">
        <v>446</v>
      </c>
      <c r="N176">
        <v>1</v>
      </c>
      <c r="O176" t="s">
        <v>70</v>
      </c>
      <c r="R176">
        <v>0</v>
      </c>
      <c r="S176">
        <v>0</v>
      </c>
      <c r="T176" t="s">
        <v>93</v>
      </c>
      <c r="U176" t="s">
        <v>448</v>
      </c>
      <c r="V176">
        <v>2</v>
      </c>
      <c r="W176">
        <v>0</v>
      </c>
      <c r="X176">
        <v>1</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row>
    <row r="177" spans="1:55" x14ac:dyDescent="0.3">
      <c r="A177" t="s">
        <v>55</v>
      </c>
      <c r="B177" t="s">
        <v>55</v>
      </c>
      <c r="C177" t="s">
        <v>393</v>
      </c>
      <c r="D177">
        <v>22110406122</v>
      </c>
      <c r="E177" t="s">
        <v>445</v>
      </c>
      <c r="F177" t="s">
        <v>98</v>
      </c>
      <c r="G177" t="s">
        <v>57</v>
      </c>
      <c r="H177">
        <v>1</v>
      </c>
      <c r="I177" t="s">
        <v>74</v>
      </c>
      <c r="J177" t="s">
        <v>59</v>
      </c>
      <c r="L177">
        <v>1</v>
      </c>
      <c r="M177" t="s">
        <v>446</v>
      </c>
      <c r="N177">
        <v>3</v>
      </c>
      <c r="O177" t="s">
        <v>66</v>
      </c>
      <c r="Q177" t="s">
        <v>82</v>
      </c>
      <c r="R177">
        <v>0</v>
      </c>
      <c r="S177">
        <v>0</v>
      </c>
      <c r="T177" t="s">
        <v>1772</v>
      </c>
      <c r="U177" t="s">
        <v>449</v>
      </c>
      <c r="V177">
        <v>2</v>
      </c>
      <c r="W177">
        <v>0</v>
      </c>
      <c r="X177">
        <v>1</v>
      </c>
      <c r="Y177" t="s">
        <v>71</v>
      </c>
      <c r="Z177" t="s">
        <v>71</v>
      </c>
      <c r="AA177" t="s">
        <v>71</v>
      </c>
      <c r="AB177" t="s">
        <v>71</v>
      </c>
      <c r="AC177" t="s">
        <v>77</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4</v>
      </c>
      <c r="AX177">
        <v>4</v>
      </c>
      <c r="AY177">
        <v>0</v>
      </c>
      <c r="AZ177">
        <v>0</v>
      </c>
      <c r="BA177" t="s">
        <v>63</v>
      </c>
      <c r="BB177" t="s">
        <v>63</v>
      </c>
      <c r="BC177" t="s">
        <v>64</v>
      </c>
    </row>
    <row r="178" spans="1:55" x14ac:dyDescent="0.3">
      <c r="A178" t="s">
        <v>55</v>
      </c>
      <c r="B178" t="s">
        <v>55</v>
      </c>
      <c r="C178" t="s">
        <v>393</v>
      </c>
      <c r="D178">
        <v>22110406122</v>
      </c>
      <c r="E178" t="s">
        <v>445</v>
      </c>
      <c r="F178" t="s">
        <v>98</v>
      </c>
      <c r="G178" t="s">
        <v>57</v>
      </c>
      <c r="H178">
        <v>1</v>
      </c>
      <c r="I178" t="s">
        <v>74</v>
      </c>
      <c r="J178" t="s">
        <v>59</v>
      </c>
      <c r="L178">
        <v>1</v>
      </c>
      <c r="M178" t="s">
        <v>446</v>
      </c>
      <c r="N178">
        <v>4</v>
      </c>
      <c r="O178" t="s">
        <v>66</v>
      </c>
      <c r="P178">
        <v>7</v>
      </c>
      <c r="Q178" t="s">
        <v>102</v>
      </c>
      <c r="R178">
        <v>49</v>
      </c>
      <c r="S178">
        <v>33</v>
      </c>
      <c r="T178" t="s">
        <v>1772</v>
      </c>
      <c r="V178">
        <v>2</v>
      </c>
      <c r="W178">
        <v>0</v>
      </c>
      <c r="X178">
        <v>1</v>
      </c>
      <c r="Y178" t="s">
        <v>71</v>
      </c>
      <c r="Z178" t="s">
        <v>71</v>
      </c>
      <c r="AA178" t="s">
        <v>71</v>
      </c>
      <c r="AB178" t="s">
        <v>71</v>
      </c>
      <c r="AC178" t="s">
        <v>77</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4</v>
      </c>
      <c r="AX178">
        <v>4</v>
      </c>
      <c r="AY178">
        <v>0</v>
      </c>
      <c r="AZ178">
        <v>0</v>
      </c>
      <c r="BA178" t="s">
        <v>63</v>
      </c>
      <c r="BB178" t="s">
        <v>63</v>
      </c>
      <c r="BC178" t="s">
        <v>64</v>
      </c>
    </row>
    <row r="179" spans="1:55" x14ac:dyDescent="0.3">
      <c r="A179" t="s">
        <v>55</v>
      </c>
      <c r="B179" t="s">
        <v>55</v>
      </c>
      <c r="C179" t="s">
        <v>393</v>
      </c>
      <c r="D179">
        <v>22110406122</v>
      </c>
      <c r="E179" t="s">
        <v>445</v>
      </c>
      <c r="F179" t="s">
        <v>98</v>
      </c>
      <c r="G179" t="s">
        <v>57</v>
      </c>
      <c r="H179">
        <v>1</v>
      </c>
      <c r="I179" t="s">
        <v>74</v>
      </c>
      <c r="J179" t="s">
        <v>59</v>
      </c>
      <c r="L179">
        <v>1</v>
      </c>
      <c r="M179" t="s">
        <v>446</v>
      </c>
      <c r="N179">
        <v>5</v>
      </c>
      <c r="O179" t="s">
        <v>70</v>
      </c>
      <c r="R179">
        <v>0</v>
      </c>
      <c r="S179">
        <v>0</v>
      </c>
      <c r="T179" t="s">
        <v>93</v>
      </c>
      <c r="V179">
        <v>2</v>
      </c>
      <c r="W179">
        <v>0</v>
      </c>
      <c r="X179">
        <v>1</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row>
    <row r="180" spans="1:55" x14ac:dyDescent="0.3">
      <c r="A180" t="s">
        <v>55</v>
      </c>
      <c r="B180" t="s">
        <v>55</v>
      </c>
      <c r="C180" t="s">
        <v>393</v>
      </c>
      <c r="D180">
        <v>22110406122</v>
      </c>
      <c r="E180" t="s">
        <v>445</v>
      </c>
      <c r="F180" t="s">
        <v>98</v>
      </c>
      <c r="G180" t="s">
        <v>57</v>
      </c>
      <c r="H180">
        <v>1</v>
      </c>
      <c r="I180" t="s">
        <v>74</v>
      </c>
      <c r="J180" t="s">
        <v>59</v>
      </c>
      <c r="L180">
        <v>1</v>
      </c>
      <c r="M180" t="s">
        <v>446</v>
      </c>
      <c r="N180">
        <v>6</v>
      </c>
      <c r="O180" t="s">
        <v>70</v>
      </c>
      <c r="R180">
        <v>0</v>
      </c>
      <c r="S180">
        <v>0</v>
      </c>
      <c r="T180" t="s">
        <v>93</v>
      </c>
      <c r="V180">
        <v>2</v>
      </c>
      <c r="W180">
        <v>0</v>
      </c>
      <c r="X180">
        <v>1</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row>
    <row r="181" spans="1:55" x14ac:dyDescent="0.3">
      <c r="A181" t="s">
        <v>55</v>
      </c>
      <c r="B181" t="s">
        <v>55</v>
      </c>
      <c r="C181" t="s">
        <v>393</v>
      </c>
      <c r="D181">
        <v>22110406122</v>
      </c>
      <c r="E181" t="s">
        <v>445</v>
      </c>
      <c r="F181" t="s">
        <v>98</v>
      </c>
      <c r="G181" t="s">
        <v>57</v>
      </c>
      <c r="H181">
        <v>1</v>
      </c>
      <c r="I181" t="s">
        <v>74</v>
      </c>
      <c r="J181" t="s">
        <v>59</v>
      </c>
      <c r="L181">
        <v>1</v>
      </c>
      <c r="M181" t="s">
        <v>446</v>
      </c>
      <c r="N181">
        <v>7</v>
      </c>
      <c r="O181" t="s">
        <v>70</v>
      </c>
      <c r="R181">
        <v>0</v>
      </c>
      <c r="S181">
        <v>0</v>
      </c>
      <c r="T181" t="s">
        <v>93</v>
      </c>
      <c r="V181">
        <v>2</v>
      </c>
      <c r="W181">
        <v>0</v>
      </c>
      <c r="X181">
        <v>1</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C181" t="s">
        <v>64</v>
      </c>
    </row>
    <row r="182" spans="1:55" x14ac:dyDescent="0.3">
      <c r="A182" t="s">
        <v>55</v>
      </c>
      <c r="B182" t="s">
        <v>55</v>
      </c>
      <c r="C182" t="s">
        <v>393</v>
      </c>
      <c r="D182">
        <v>22110406122</v>
      </c>
      <c r="E182" t="s">
        <v>445</v>
      </c>
      <c r="F182" t="s">
        <v>98</v>
      </c>
      <c r="G182" t="s">
        <v>57</v>
      </c>
      <c r="H182">
        <v>1</v>
      </c>
      <c r="I182" t="s">
        <v>74</v>
      </c>
      <c r="J182" t="s">
        <v>59</v>
      </c>
      <c r="L182">
        <v>1</v>
      </c>
      <c r="M182" t="s">
        <v>446</v>
      </c>
      <c r="N182">
        <v>8</v>
      </c>
      <c r="O182" t="s">
        <v>66</v>
      </c>
      <c r="P182">
        <v>6</v>
      </c>
      <c r="Q182" t="s">
        <v>164</v>
      </c>
      <c r="R182">
        <v>40</v>
      </c>
      <c r="S182">
        <v>44</v>
      </c>
      <c r="T182" t="s">
        <v>1772</v>
      </c>
      <c r="V182">
        <v>2</v>
      </c>
      <c r="W182">
        <v>0</v>
      </c>
      <c r="X182">
        <v>1</v>
      </c>
      <c r="Y182" t="s">
        <v>71</v>
      </c>
      <c r="Z182" t="s">
        <v>71</v>
      </c>
      <c r="AA182" t="s">
        <v>71</v>
      </c>
      <c r="AB182" t="s">
        <v>71</v>
      </c>
      <c r="AC182" t="s">
        <v>77</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4</v>
      </c>
      <c r="AX182">
        <v>4</v>
      </c>
      <c r="AY182">
        <v>0</v>
      </c>
      <c r="AZ182">
        <v>0</v>
      </c>
      <c r="BA182" t="s">
        <v>63</v>
      </c>
      <c r="BB182" t="s">
        <v>63</v>
      </c>
      <c r="BC182" t="s">
        <v>64</v>
      </c>
    </row>
    <row r="183" spans="1:55" x14ac:dyDescent="0.3">
      <c r="A183" t="s">
        <v>55</v>
      </c>
      <c r="B183" t="s">
        <v>55</v>
      </c>
      <c r="C183" t="s">
        <v>393</v>
      </c>
      <c r="D183">
        <v>22110406122</v>
      </c>
      <c r="E183" t="s">
        <v>445</v>
      </c>
      <c r="F183" t="s">
        <v>98</v>
      </c>
      <c r="G183" t="s">
        <v>57</v>
      </c>
      <c r="H183">
        <v>1</v>
      </c>
      <c r="I183" t="s">
        <v>74</v>
      </c>
      <c r="J183" t="s">
        <v>59</v>
      </c>
      <c r="L183">
        <v>1</v>
      </c>
      <c r="M183" t="s">
        <v>446</v>
      </c>
      <c r="N183">
        <v>9</v>
      </c>
      <c r="O183" t="s">
        <v>66</v>
      </c>
      <c r="P183">
        <v>7</v>
      </c>
      <c r="Q183" t="s">
        <v>103</v>
      </c>
      <c r="R183">
        <v>43</v>
      </c>
      <c r="S183">
        <v>40</v>
      </c>
      <c r="T183" t="s">
        <v>1772</v>
      </c>
      <c r="V183">
        <v>2</v>
      </c>
      <c r="W183">
        <v>0</v>
      </c>
      <c r="X183">
        <v>1</v>
      </c>
      <c r="Y183" t="s">
        <v>71</v>
      </c>
      <c r="Z183" t="s">
        <v>71</v>
      </c>
      <c r="AA183" t="s">
        <v>71</v>
      </c>
      <c r="AB183" t="s">
        <v>71</v>
      </c>
      <c r="AC183" t="s">
        <v>77</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4</v>
      </c>
      <c r="AX183">
        <v>5</v>
      </c>
      <c r="AY183">
        <v>0</v>
      </c>
      <c r="AZ183">
        <v>0</v>
      </c>
      <c r="BA183" t="s">
        <v>63</v>
      </c>
      <c r="BB183" t="s">
        <v>63</v>
      </c>
      <c r="BC183" t="s">
        <v>64</v>
      </c>
    </row>
    <row r="184" spans="1:55" x14ac:dyDescent="0.3">
      <c r="A184" t="s">
        <v>55</v>
      </c>
      <c r="B184" t="s">
        <v>55</v>
      </c>
      <c r="C184" t="s">
        <v>393</v>
      </c>
      <c r="D184">
        <v>22110406122</v>
      </c>
      <c r="E184" t="s">
        <v>445</v>
      </c>
      <c r="F184" t="s">
        <v>98</v>
      </c>
      <c r="G184" t="s">
        <v>57</v>
      </c>
      <c r="H184">
        <v>1</v>
      </c>
      <c r="I184" t="s">
        <v>74</v>
      </c>
      <c r="J184" t="s">
        <v>59</v>
      </c>
      <c r="L184">
        <v>2</v>
      </c>
      <c r="M184" t="s">
        <v>450</v>
      </c>
      <c r="N184">
        <v>1</v>
      </c>
      <c r="O184" t="s">
        <v>66</v>
      </c>
      <c r="R184">
        <v>0</v>
      </c>
      <c r="S184">
        <v>0</v>
      </c>
      <c r="T184" t="s">
        <v>1772</v>
      </c>
      <c r="U184" t="s">
        <v>451</v>
      </c>
      <c r="V184">
        <v>2</v>
      </c>
      <c r="W184">
        <v>0</v>
      </c>
      <c r="X184">
        <v>1</v>
      </c>
      <c r="Y184" t="s">
        <v>71</v>
      </c>
      <c r="Z184" t="s">
        <v>71</v>
      </c>
      <c r="AA184" t="s">
        <v>71</v>
      </c>
      <c r="AB184" t="s">
        <v>71</v>
      </c>
      <c r="AC184" t="s">
        <v>77</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2</v>
      </c>
      <c r="AX184">
        <v>2</v>
      </c>
      <c r="AY184">
        <v>0</v>
      </c>
      <c r="AZ184">
        <v>0</v>
      </c>
      <c r="BA184" t="s">
        <v>63</v>
      </c>
      <c r="BB184" t="s">
        <v>63</v>
      </c>
    </row>
    <row r="185" spans="1:55" x14ac:dyDescent="0.3">
      <c r="A185" t="s">
        <v>55</v>
      </c>
      <c r="B185" t="s">
        <v>55</v>
      </c>
      <c r="C185" t="s">
        <v>393</v>
      </c>
      <c r="D185">
        <v>22110406122</v>
      </c>
      <c r="E185" t="s">
        <v>445</v>
      </c>
      <c r="F185" t="s">
        <v>98</v>
      </c>
      <c r="G185" t="s">
        <v>57</v>
      </c>
      <c r="H185">
        <v>1</v>
      </c>
      <c r="I185" t="s">
        <v>74</v>
      </c>
      <c r="J185" t="s">
        <v>59</v>
      </c>
      <c r="L185">
        <v>2</v>
      </c>
      <c r="M185" t="s">
        <v>450</v>
      </c>
      <c r="N185">
        <v>2</v>
      </c>
      <c r="R185">
        <v>0</v>
      </c>
      <c r="S185">
        <v>0</v>
      </c>
      <c r="T185" t="s">
        <v>1773</v>
      </c>
      <c r="U185" t="s">
        <v>452</v>
      </c>
      <c r="V185">
        <v>2</v>
      </c>
      <c r="W185">
        <v>0</v>
      </c>
      <c r="X185">
        <v>1</v>
      </c>
      <c r="Y185" t="s">
        <v>71</v>
      </c>
      <c r="Z185" t="s">
        <v>71</v>
      </c>
      <c r="AA185" t="s">
        <v>71</v>
      </c>
      <c r="AB185" t="s">
        <v>71</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2</v>
      </c>
      <c r="AX185">
        <v>2</v>
      </c>
      <c r="AY185">
        <v>0</v>
      </c>
      <c r="AZ185">
        <v>0</v>
      </c>
      <c r="BA185" t="s">
        <v>63</v>
      </c>
      <c r="BB185" t="s">
        <v>63</v>
      </c>
      <c r="BC185" t="s">
        <v>64</v>
      </c>
    </row>
    <row r="186" spans="1:55" x14ac:dyDescent="0.3">
      <c r="A186" t="s">
        <v>55</v>
      </c>
      <c r="B186" t="s">
        <v>55</v>
      </c>
      <c r="C186" t="s">
        <v>393</v>
      </c>
      <c r="D186">
        <v>22110406122</v>
      </c>
      <c r="E186" t="s">
        <v>445</v>
      </c>
      <c r="F186" t="s">
        <v>98</v>
      </c>
      <c r="G186" t="s">
        <v>57</v>
      </c>
      <c r="H186">
        <v>1</v>
      </c>
      <c r="I186" t="s">
        <v>74</v>
      </c>
      <c r="J186" t="s">
        <v>59</v>
      </c>
      <c r="L186">
        <v>2</v>
      </c>
      <c r="M186" t="s">
        <v>450</v>
      </c>
      <c r="N186">
        <v>3</v>
      </c>
      <c r="O186" t="s">
        <v>70</v>
      </c>
      <c r="R186">
        <v>0</v>
      </c>
      <c r="S186">
        <v>0</v>
      </c>
      <c r="T186" t="s">
        <v>93</v>
      </c>
      <c r="V186">
        <v>2</v>
      </c>
      <c r="W186">
        <v>0</v>
      </c>
      <c r="X186">
        <v>1</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C186" t="s">
        <v>64</v>
      </c>
    </row>
    <row r="187" spans="1:55" x14ac:dyDescent="0.3">
      <c r="A187" t="s">
        <v>55</v>
      </c>
      <c r="B187" t="s">
        <v>55</v>
      </c>
      <c r="C187" t="s">
        <v>393</v>
      </c>
      <c r="D187">
        <v>22110406122</v>
      </c>
      <c r="E187" t="s">
        <v>445</v>
      </c>
      <c r="F187" t="s">
        <v>98</v>
      </c>
      <c r="G187" t="s">
        <v>57</v>
      </c>
      <c r="H187">
        <v>1</v>
      </c>
      <c r="I187" t="s">
        <v>74</v>
      </c>
      <c r="J187" t="s">
        <v>59</v>
      </c>
      <c r="L187">
        <v>2</v>
      </c>
      <c r="M187" t="s">
        <v>450</v>
      </c>
      <c r="N187">
        <v>4</v>
      </c>
      <c r="O187" t="s">
        <v>136</v>
      </c>
      <c r="R187">
        <v>0</v>
      </c>
      <c r="S187">
        <v>0</v>
      </c>
      <c r="T187" t="s">
        <v>1773</v>
      </c>
      <c r="U187" t="s">
        <v>453</v>
      </c>
      <c r="V187">
        <v>2</v>
      </c>
      <c r="W187">
        <v>0</v>
      </c>
      <c r="X187">
        <v>1</v>
      </c>
      <c r="Y187" t="s">
        <v>71</v>
      </c>
      <c r="Z187" t="s">
        <v>71</v>
      </c>
      <c r="AA187" t="s">
        <v>71</v>
      </c>
      <c r="AB187" t="s">
        <v>71</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8</v>
      </c>
      <c r="AX187">
        <v>2</v>
      </c>
      <c r="AY187">
        <v>0</v>
      </c>
      <c r="AZ187">
        <v>0</v>
      </c>
      <c r="BA187" t="s">
        <v>63</v>
      </c>
      <c r="BB187" t="s">
        <v>63</v>
      </c>
      <c r="BC187" t="s">
        <v>64</v>
      </c>
    </row>
    <row r="188" spans="1:55" x14ac:dyDescent="0.3">
      <c r="A188" t="s">
        <v>55</v>
      </c>
      <c r="B188" t="s">
        <v>55</v>
      </c>
      <c r="C188" t="s">
        <v>393</v>
      </c>
      <c r="D188">
        <v>22110406122</v>
      </c>
      <c r="E188" t="s">
        <v>445</v>
      </c>
      <c r="F188" t="s">
        <v>98</v>
      </c>
      <c r="G188" t="s">
        <v>57</v>
      </c>
      <c r="H188">
        <v>1</v>
      </c>
      <c r="I188" t="s">
        <v>74</v>
      </c>
      <c r="J188" t="s">
        <v>59</v>
      </c>
      <c r="L188">
        <v>2</v>
      </c>
      <c r="M188" t="s">
        <v>450</v>
      </c>
      <c r="N188">
        <v>5</v>
      </c>
      <c r="O188" t="s">
        <v>70</v>
      </c>
      <c r="R188">
        <v>0</v>
      </c>
      <c r="S188">
        <v>0</v>
      </c>
      <c r="T188" t="s">
        <v>93</v>
      </c>
      <c r="V188">
        <v>2</v>
      </c>
      <c r="W188">
        <v>0</v>
      </c>
      <c r="X188">
        <v>1</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C188" t="s">
        <v>64</v>
      </c>
    </row>
    <row r="189" spans="1:55" x14ac:dyDescent="0.3">
      <c r="A189" t="s">
        <v>55</v>
      </c>
      <c r="B189" t="s">
        <v>55</v>
      </c>
      <c r="C189" t="s">
        <v>393</v>
      </c>
      <c r="D189">
        <v>22110406122</v>
      </c>
      <c r="E189" t="s">
        <v>445</v>
      </c>
      <c r="F189" t="s">
        <v>98</v>
      </c>
      <c r="G189" t="s">
        <v>57</v>
      </c>
      <c r="H189">
        <v>1</v>
      </c>
      <c r="I189" t="s">
        <v>74</v>
      </c>
      <c r="J189" t="s">
        <v>59</v>
      </c>
      <c r="L189">
        <v>2</v>
      </c>
      <c r="M189" t="s">
        <v>450</v>
      </c>
      <c r="N189">
        <v>6</v>
      </c>
      <c r="O189" t="s">
        <v>70</v>
      </c>
      <c r="R189">
        <v>0</v>
      </c>
      <c r="S189">
        <v>0</v>
      </c>
      <c r="T189" t="s">
        <v>93</v>
      </c>
      <c r="V189">
        <v>2</v>
      </c>
      <c r="W189">
        <v>0</v>
      </c>
      <c r="X189">
        <v>1</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C189" t="s">
        <v>64</v>
      </c>
    </row>
    <row r="190" spans="1:55" x14ac:dyDescent="0.3">
      <c r="A190" t="s">
        <v>55</v>
      </c>
      <c r="B190" t="s">
        <v>55</v>
      </c>
      <c r="C190" t="s">
        <v>393</v>
      </c>
      <c r="D190">
        <v>22110406122</v>
      </c>
      <c r="E190" t="s">
        <v>445</v>
      </c>
      <c r="F190" t="s">
        <v>98</v>
      </c>
      <c r="G190" t="s">
        <v>57</v>
      </c>
      <c r="H190">
        <v>2</v>
      </c>
      <c r="I190" t="s">
        <v>96</v>
      </c>
      <c r="J190" t="s">
        <v>59</v>
      </c>
      <c r="L190">
        <v>1</v>
      </c>
      <c r="N190">
        <v>2</v>
      </c>
      <c r="O190" t="s">
        <v>107</v>
      </c>
      <c r="R190">
        <v>0</v>
      </c>
      <c r="S190">
        <v>0</v>
      </c>
      <c r="T190" t="s">
        <v>1773</v>
      </c>
      <c r="V190">
        <v>2</v>
      </c>
      <c r="W190">
        <v>0</v>
      </c>
      <c r="X190">
        <v>1</v>
      </c>
      <c r="Y190" t="s">
        <v>71</v>
      </c>
      <c r="Z190" t="s">
        <v>71</v>
      </c>
      <c r="AA190" t="s">
        <v>71</v>
      </c>
      <c r="AB190" t="s">
        <v>71</v>
      </c>
      <c r="AD190">
        <v>1</v>
      </c>
      <c r="AE190">
        <v>0</v>
      </c>
      <c r="AF190">
        <v>0</v>
      </c>
      <c r="AG190">
        <v>0</v>
      </c>
      <c r="AH190">
        <v>0</v>
      </c>
      <c r="AI190">
        <v>7</v>
      </c>
      <c r="AJ190">
        <v>0</v>
      </c>
      <c r="AK190">
        <v>0</v>
      </c>
      <c r="AL190">
        <v>0</v>
      </c>
      <c r="AM190">
        <v>0</v>
      </c>
      <c r="AN190">
        <v>0</v>
      </c>
      <c r="AO190">
        <v>0</v>
      </c>
      <c r="AP190">
        <v>0</v>
      </c>
      <c r="AQ190">
        <v>0</v>
      </c>
      <c r="AR190">
        <v>0</v>
      </c>
      <c r="AS190">
        <v>0</v>
      </c>
      <c r="AT190">
        <v>0</v>
      </c>
      <c r="AU190">
        <v>0</v>
      </c>
      <c r="AV190">
        <v>0</v>
      </c>
      <c r="AW190">
        <v>4</v>
      </c>
      <c r="AX190">
        <v>3</v>
      </c>
      <c r="AY190">
        <v>0</v>
      </c>
      <c r="AZ190">
        <v>0</v>
      </c>
      <c r="BA190" t="s">
        <v>63</v>
      </c>
      <c r="BB190" t="s">
        <v>63</v>
      </c>
      <c r="BC190" t="s">
        <v>64</v>
      </c>
    </row>
    <row r="191" spans="1:55" x14ac:dyDescent="0.3">
      <c r="A191" t="s">
        <v>55</v>
      </c>
      <c r="B191" t="s">
        <v>55</v>
      </c>
      <c r="C191" t="s">
        <v>393</v>
      </c>
      <c r="D191">
        <v>22110406122</v>
      </c>
      <c r="E191" t="s">
        <v>445</v>
      </c>
      <c r="F191" t="s">
        <v>98</v>
      </c>
      <c r="G191" t="s">
        <v>57</v>
      </c>
      <c r="H191">
        <v>2</v>
      </c>
      <c r="I191" t="s">
        <v>96</v>
      </c>
      <c r="J191" t="s">
        <v>59</v>
      </c>
      <c r="L191">
        <v>1</v>
      </c>
      <c r="N191">
        <v>1</v>
      </c>
      <c r="O191" t="s">
        <v>107</v>
      </c>
      <c r="R191">
        <v>0</v>
      </c>
      <c r="S191">
        <v>0</v>
      </c>
      <c r="T191" t="s">
        <v>1773</v>
      </c>
      <c r="V191">
        <v>2</v>
      </c>
      <c r="W191">
        <v>0</v>
      </c>
      <c r="X191">
        <v>1</v>
      </c>
      <c r="Y191" t="s">
        <v>71</v>
      </c>
      <c r="Z191" t="s">
        <v>71</v>
      </c>
      <c r="AA191" t="s">
        <v>71</v>
      </c>
      <c r="AB191" t="s">
        <v>71</v>
      </c>
      <c r="AD191">
        <v>0</v>
      </c>
      <c r="AE191">
        <v>0</v>
      </c>
      <c r="AF191">
        <v>0</v>
      </c>
      <c r="AG191">
        <v>0</v>
      </c>
      <c r="AH191">
        <v>0</v>
      </c>
      <c r="AI191">
        <v>2</v>
      </c>
      <c r="AJ191">
        <v>0</v>
      </c>
      <c r="AK191">
        <v>0</v>
      </c>
      <c r="AL191">
        <v>0</v>
      </c>
      <c r="AM191">
        <v>0</v>
      </c>
      <c r="AN191">
        <v>0</v>
      </c>
      <c r="AO191">
        <v>0</v>
      </c>
      <c r="AP191">
        <v>0</v>
      </c>
      <c r="AQ191">
        <v>0</v>
      </c>
      <c r="AR191">
        <v>0</v>
      </c>
      <c r="AS191">
        <v>0</v>
      </c>
      <c r="AT191">
        <v>0</v>
      </c>
      <c r="AU191">
        <v>0</v>
      </c>
      <c r="AV191">
        <v>0</v>
      </c>
      <c r="AW191">
        <v>3</v>
      </c>
      <c r="AX191">
        <v>1</v>
      </c>
      <c r="AY191">
        <v>0</v>
      </c>
      <c r="AZ191">
        <v>0</v>
      </c>
      <c r="BA191" t="s">
        <v>63</v>
      </c>
      <c r="BB191" t="s">
        <v>63</v>
      </c>
      <c r="BC191" t="s">
        <v>64</v>
      </c>
    </row>
    <row r="192" spans="1:55" x14ac:dyDescent="0.3">
      <c r="A192" t="s">
        <v>55</v>
      </c>
      <c r="B192" t="s">
        <v>55</v>
      </c>
      <c r="C192" t="s">
        <v>393</v>
      </c>
      <c r="D192">
        <v>22110406122</v>
      </c>
      <c r="E192" t="s">
        <v>445</v>
      </c>
      <c r="F192" t="s">
        <v>98</v>
      </c>
      <c r="G192" t="s">
        <v>57</v>
      </c>
      <c r="H192">
        <v>3</v>
      </c>
      <c r="I192" t="s">
        <v>58</v>
      </c>
      <c r="J192" t="s">
        <v>59</v>
      </c>
      <c r="K192" t="s">
        <v>454</v>
      </c>
      <c r="L192">
        <v>1</v>
      </c>
      <c r="M192" t="s">
        <v>455</v>
      </c>
      <c r="N192">
        <v>1</v>
      </c>
      <c r="O192" t="s">
        <v>65</v>
      </c>
      <c r="R192">
        <v>0</v>
      </c>
      <c r="S192">
        <v>0</v>
      </c>
      <c r="T192" t="s">
        <v>61</v>
      </c>
      <c r="U192" t="s">
        <v>456</v>
      </c>
      <c r="V192">
        <v>2</v>
      </c>
      <c r="W192">
        <v>0</v>
      </c>
      <c r="X192">
        <v>1</v>
      </c>
      <c r="Y192" t="s">
        <v>62</v>
      </c>
      <c r="Z192" t="s">
        <v>62</v>
      </c>
      <c r="AA192" t="s">
        <v>71</v>
      </c>
      <c r="AB192" t="s">
        <v>71</v>
      </c>
      <c r="AD192">
        <v>1</v>
      </c>
      <c r="AE192">
        <v>0</v>
      </c>
      <c r="AF192">
        <v>2</v>
      </c>
      <c r="AG192">
        <v>2</v>
      </c>
      <c r="AH192">
        <v>0</v>
      </c>
      <c r="AI192">
        <v>9</v>
      </c>
      <c r="AJ192">
        <v>2</v>
      </c>
      <c r="AK192">
        <v>0</v>
      </c>
      <c r="AL192">
        <v>1</v>
      </c>
      <c r="AM192">
        <v>1</v>
      </c>
      <c r="AN192">
        <v>12</v>
      </c>
      <c r="AO192">
        <v>0</v>
      </c>
      <c r="AP192">
        <v>0</v>
      </c>
      <c r="AQ192">
        <v>0</v>
      </c>
      <c r="AR192">
        <v>0</v>
      </c>
      <c r="AS192">
        <v>0</v>
      </c>
      <c r="AT192">
        <v>0</v>
      </c>
      <c r="AU192">
        <v>0</v>
      </c>
      <c r="AV192">
        <v>0</v>
      </c>
      <c r="AW192">
        <v>4</v>
      </c>
      <c r="AX192">
        <v>6</v>
      </c>
      <c r="AY192">
        <v>0</v>
      </c>
      <c r="AZ192">
        <v>0</v>
      </c>
      <c r="BA192" t="s">
        <v>85</v>
      </c>
      <c r="BB192" t="s">
        <v>63</v>
      </c>
      <c r="BC192" t="s">
        <v>64</v>
      </c>
    </row>
    <row r="193" spans="1:55" ht="28.8" x14ac:dyDescent="0.3">
      <c r="A193" t="s">
        <v>55</v>
      </c>
      <c r="B193" t="s">
        <v>55</v>
      </c>
      <c r="C193" t="s">
        <v>393</v>
      </c>
      <c r="D193">
        <v>22110406122</v>
      </c>
      <c r="E193" t="s">
        <v>445</v>
      </c>
      <c r="F193" t="s">
        <v>98</v>
      </c>
      <c r="G193" t="s">
        <v>57</v>
      </c>
      <c r="H193">
        <v>3</v>
      </c>
      <c r="I193" t="s">
        <v>58</v>
      </c>
      <c r="J193" t="s">
        <v>59</v>
      </c>
      <c r="K193" t="s">
        <v>454</v>
      </c>
      <c r="L193">
        <v>1</v>
      </c>
      <c r="M193" t="s">
        <v>455</v>
      </c>
      <c r="N193">
        <v>2</v>
      </c>
      <c r="O193" t="s">
        <v>66</v>
      </c>
      <c r="P193">
        <v>8</v>
      </c>
      <c r="Q193" t="s">
        <v>82</v>
      </c>
      <c r="R193">
        <v>45</v>
      </c>
      <c r="S193">
        <v>39</v>
      </c>
      <c r="T193" t="s">
        <v>1772</v>
      </c>
      <c r="U193" s="40" t="s">
        <v>457</v>
      </c>
      <c r="V193">
        <v>2</v>
      </c>
      <c r="W193">
        <v>0</v>
      </c>
      <c r="X193">
        <v>1</v>
      </c>
      <c r="Y193" t="s">
        <v>71</v>
      </c>
      <c r="Z193" t="s">
        <v>71</v>
      </c>
      <c r="AA193" t="s">
        <v>71</v>
      </c>
      <c r="AB193" t="s">
        <v>62</v>
      </c>
      <c r="AC193" t="s">
        <v>77</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3</v>
      </c>
      <c r="AX193">
        <v>6</v>
      </c>
      <c r="AY193">
        <v>0</v>
      </c>
      <c r="AZ193">
        <v>0</v>
      </c>
      <c r="BA193" t="s">
        <v>63</v>
      </c>
      <c r="BB193" t="s">
        <v>63</v>
      </c>
      <c r="BC193" t="s">
        <v>64</v>
      </c>
    </row>
    <row r="194" spans="1:55" x14ac:dyDescent="0.3">
      <c r="A194" t="s">
        <v>55</v>
      </c>
      <c r="B194" t="s">
        <v>55</v>
      </c>
      <c r="C194" t="s">
        <v>393</v>
      </c>
      <c r="D194">
        <v>22110406122</v>
      </c>
      <c r="E194" t="s">
        <v>445</v>
      </c>
      <c r="F194" t="s">
        <v>98</v>
      </c>
      <c r="G194" t="s">
        <v>57</v>
      </c>
      <c r="H194">
        <v>3</v>
      </c>
      <c r="I194" t="s">
        <v>58</v>
      </c>
      <c r="J194" t="s">
        <v>59</v>
      </c>
      <c r="K194" t="s">
        <v>454</v>
      </c>
      <c r="L194">
        <v>1</v>
      </c>
      <c r="M194" t="s">
        <v>455</v>
      </c>
      <c r="N194">
        <v>3</v>
      </c>
      <c r="O194" t="s">
        <v>66</v>
      </c>
      <c r="P194">
        <v>8</v>
      </c>
      <c r="Q194" t="s">
        <v>99</v>
      </c>
      <c r="R194">
        <v>44</v>
      </c>
      <c r="S194">
        <v>41</v>
      </c>
      <c r="T194" t="s">
        <v>1772</v>
      </c>
      <c r="V194">
        <v>2</v>
      </c>
      <c r="W194">
        <v>0</v>
      </c>
      <c r="X194">
        <v>1</v>
      </c>
      <c r="Y194" t="s">
        <v>71</v>
      </c>
      <c r="Z194" t="s">
        <v>71</v>
      </c>
      <c r="AA194" t="s">
        <v>71</v>
      </c>
      <c r="AB194" t="s">
        <v>71</v>
      </c>
      <c r="AC194" t="s">
        <v>77</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3</v>
      </c>
      <c r="AX194">
        <v>0</v>
      </c>
      <c r="AY194">
        <v>0</v>
      </c>
      <c r="AZ194">
        <v>0</v>
      </c>
      <c r="BA194" t="s">
        <v>63</v>
      </c>
      <c r="BB194" t="s">
        <v>63</v>
      </c>
      <c r="BC194" t="s">
        <v>64</v>
      </c>
    </row>
    <row r="195" spans="1:55" x14ac:dyDescent="0.3">
      <c r="A195" t="s">
        <v>55</v>
      </c>
      <c r="B195" t="s">
        <v>55</v>
      </c>
      <c r="C195" t="s">
        <v>393</v>
      </c>
      <c r="D195">
        <v>22110406122</v>
      </c>
      <c r="E195" t="s">
        <v>445</v>
      </c>
      <c r="F195" t="s">
        <v>98</v>
      </c>
      <c r="G195" t="s">
        <v>57</v>
      </c>
      <c r="H195">
        <v>4</v>
      </c>
      <c r="I195" t="s">
        <v>94</v>
      </c>
      <c r="J195" t="s">
        <v>59</v>
      </c>
      <c r="L195">
        <v>1</v>
      </c>
      <c r="M195" t="s">
        <v>458</v>
      </c>
      <c r="N195">
        <v>1</v>
      </c>
      <c r="O195" t="s">
        <v>95</v>
      </c>
      <c r="P195">
        <v>7</v>
      </c>
      <c r="Q195" t="s">
        <v>102</v>
      </c>
      <c r="R195">
        <v>0</v>
      </c>
      <c r="S195">
        <v>0</v>
      </c>
      <c r="T195" t="s">
        <v>1772</v>
      </c>
      <c r="U195" t="s">
        <v>459</v>
      </c>
      <c r="V195">
        <v>2</v>
      </c>
      <c r="W195">
        <v>0</v>
      </c>
      <c r="X195">
        <v>1</v>
      </c>
      <c r="Y195" t="s">
        <v>71</v>
      </c>
      <c r="Z195" t="s">
        <v>71</v>
      </c>
      <c r="AA195" t="s">
        <v>71</v>
      </c>
      <c r="AB195" t="s">
        <v>71</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1</v>
      </c>
      <c r="AX195">
        <v>0</v>
      </c>
      <c r="AY195">
        <v>0</v>
      </c>
      <c r="AZ195">
        <v>0</v>
      </c>
      <c r="BA195" t="s">
        <v>63</v>
      </c>
      <c r="BB195" t="s">
        <v>63</v>
      </c>
    </row>
    <row r="196" spans="1:55" x14ac:dyDescent="0.3">
      <c r="A196" t="s">
        <v>55</v>
      </c>
      <c r="B196" t="s">
        <v>55</v>
      </c>
      <c r="C196" t="s">
        <v>393</v>
      </c>
      <c r="D196">
        <v>22110406122</v>
      </c>
      <c r="E196" t="s">
        <v>445</v>
      </c>
      <c r="F196" t="s">
        <v>98</v>
      </c>
      <c r="G196" t="s">
        <v>57</v>
      </c>
      <c r="H196">
        <v>4</v>
      </c>
      <c r="I196" t="s">
        <v>94</v>
      </c>
      <c r="J196" t="s">
        <v>59</v>
      </c>
      <c r="L196">
        <v>1</v>
      </c>
      <c r="M196" t="s">
        <v>458</v>
      </c>
      <c r="N196">
        <v>2</v>
      </c>
      <c r="O196" t="s">
        <v>95</v>
      </c>
      <c r="R196">
        <v>0</v>
      </c>
      <c r="S196">
        <v>0</v>
      </c>
      <c r="T196" t="s">
        <v>1772</v>
      </c>
      <c r="V196">
        <v>2</v>
      </c>
      <c r="W196">
        <v>0</v>
      </c>
      <c r="X196">
        <v>1</v>
      </c>
      <c r="Y196" t="s">
        <v>71</v>
      </c>
      <c r="AA196" t="s">
        <v>71</v>
      </c>
      <c r="AB196" t="s">
        <v>71</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1</v>
      </c>
      <c r="AX196">
        <v>0</v>
      </c>
      <c r="AY196">
        <v>0</v>
      </c>
      <c r="AZ196">
        <v>0</v>
      </c>
      <c r="BA196" t="s">
        <v>63</v>
      </c>
      <c r="BB196" t="s">
        <v>63</v>
      </c>
      <c r="BC196" t="s">
        <v>64</v>
      </c>
    </row>
    <row r="197" spans="1:55" x14ac:dyDescent="0.3">
      <c r="A197" t="s">
        <v>55</v>
      </c>
      <c r="B197" t="s">
        <v>55</v>
      </c>
      <c r="C197" t="s">
        <v>393</v>
      </c>
      <c r="D197">
        <v>22110406122</v>
      </c>
      <c r="E197" t="s">
        <v>445</v>
      </c>
      <c r="F197" t="s">
        <v>98</v>
      </c>
      <c r="G197" t="s">
        <v>57</v>
      </c>
      <c r="H197">
        <v>7</v>
      </c>
      <c r="I197" t="s">
        <v>94</v>
      </c>
      <c r="J197" t="s">
        <v>59</v>
      </c>
      <c r="L197">
        <v>1</v>
      </c>
      <c r="N197">
        <v>1</v>
      </c>
      <c r="O197" t="s">
        <v>95</v>
      </c>
      <c r="R197">
        <v>0</v>
      </c>
      <c r="S197">
        <v>0</v>
      </c>
      <c r="T197" t="s">
        <v>1773</v>
      </c>
      <c r="V197">
        <v>1</v>
      </c>
      <c r="W197">
        <v>0</v>
      </c>
      <c r="X197">
        <v>1</v>
      </c>
      <c r="Y197" t="s">
        <v>71</v>
      </c>
      <c r="Z197" t="s">
        <v>71</v>
      </c>
      <c r="AA197" t="s">
        <v>71</v>
      </c>
      <c r="AB197" t="s">
        <v>71</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1</v>
      </c>
      <c r="AX197">
        <v>0</v>
      </c>
      <c r="AY197">
        <v>0</v>
      </c>
      <c r="AZ197">
        <v>0</v>
      </c>
      <c r="BA197" t="s">
        <v>63</v>
      </c>
      <c r="BB197" t="s">
        <v>63</v>
      </c>
    </row>
    <row r="198" spans="1:55" x14ac:dyDescent="0.3">
      <c r="A198" t="s">
        <v>55</v>
      </c>
      <c r="B198" t="s">
        <v>55</v>
      </c>
      <c r="C198" t="s">
        <v>172</v>
      </c>
      <c r="D198">
        <v>22110403504</v>
      </c>
      <c r="E198" t="s">
        <v>173</v>
      </c>
      <c r="F198" t="s">
        <v>98</v>
      </c>
      <c r="G198" t="s">
        <v>57</v>
      </c>
      <c r="H198">
        <v>1</v>
      </c>
      <c r="I198" t="s">
        <v>58</v>
      </c>
      <c r="J198" t="s">
        <v>59</v>
      </c>
      <c r="L198">
        <v>1</v>
      </c>
      <c r="N198">
        <v>1</v>
      </c>
      <c r="O198" t="s">
        <v>66</v>
      </c>
      <c r="P198">
        <v>6</v>
      </c>
      <c r="Q198" t="s">
        <v>100</v>
      </c>
      <c r="R198">
        <v>40</v>
      </c>
      <c r="S198">
        <v>27</v>
      </c>
      <c r="T198" t="s">
        <v>61</v>
      </c>
      <c r="V198">
        <v>4</v>
      </c>
      <c r="W198">
        <v>4</v>
      </c>
      <c r="X198">
        <v>1</v>
      </c>
      <c r="Y198" t="s">
        <v>62</v>
      </c>
      <c r="Z198" t="s">
        <v>62</v>
      </c>
      <c r="AA198" t="s">
        <v>62</v>
      </c>
      <c r="AB198" t="s">
        <v>62</v>
      </c>
      <c r="AC198" t="s">
        <v>77</v>
      </c>
      <c r="AD198">
        <v>0</v>
      </c>
      <c r="AE198">
        <v>1</v>
      </c>
      <c r="AF198">
        <v>0</v>
      </c>
      <c r="AG198">
        <v>0</v>
      </c>
      <c r="AH198">
        <v>0</v>
      </c>
      <c r="AI198">
        <v>0</v>
      </c>
      <c r="AJ198">
        <v>0</v>
      </c>
      <c r="AK198">
        <v>0</v>
      </c>
      <c r="AL198">
        <v>0</v>
      </c>
      <c r="AM198">
        <v>0</v>
      </c>
      <c r="AN198">
        <v>0</v>
      </c>
      <c r="AO198">
        <v>0</v>
      </c>
      <c r="AP198">
        <v>0</v>
      </c>
      <c r="AQ198">
        <v>0</v>
      </c>
      <c r="AR198">
        <v>0</v>
      </c>
      <c r="AS198">
        <v>0</v>
      </c>
      <c r="AT198">
        <v>0</v>
      </c>
      <c r="AU198">
        <v>0</v>
      </c>
      <c r="AV198">
        <v>0</v>
      </c>
      <c r="AW198">
        <v>2</v>
      </c>
      <c r="AX198">
        <v>3</v>
      </c>
      <c r="AY198">
        <v>0</v>
      </c>
      <c r="AZ198">
        <v>0</v>
      </c>
      <c r="BA198" t="s">
        <v>63</v>
      </c>
      <c r="BB198" t="s">
        <v>63</v>
      </c>
      <c r="BC198" t="s">
        <v>64</v>
      </c>
    </row>
    <row r="199" spans="1:55" x14ac:dyDescent="0.3">
      <c r="A199" t="s">
        <v>55</v>
      </c>
      <c r="B199" t="s">
        <v>55</v>
      </c>
      <c r="C199" t="s">
        <v>172</v>
      </c>
      <c r="D199">
        <v>22110403504</v>
      </c>
      <c r="E199" t="s">
        <v>173</v>
      </c>
      <c r="F199" t="s">
        <v>98</v>
      </c>
      <c r="G199" t="s">
        <v>57</v>
      </c>
      <c r="H199">
        <v>1</v>
      </c>
      <c r="I199" t="s">
        <v>58</v>
      </c>
      <c r="J199" t="s">
        <v>59</v>
      </c>
      <c r="L199">
        <v>1</v>
      </c>
      <c r="N199">
        <v>2</v>
      </c>
      <c r="O199" t="s">
        <v>66</v>
      </c>
      <c r="P199">
        <v>7</v>
      </c>
      <c r="Q199" t="s">
        <v>102</v>
      </c>
      <c r="R199">
        <v>19</v>
      </c>
      <c r="S199">
        <v>21</v>
      </c>
      <c r="T199" t="s">
        <v>61</v>
      </c>
      <c r="V199">
        <v>4</v>
      </c>
      <c r="W199">
        <v>4</v>
      </c>
      <c r="X199">
        <v>1</v>
      </c>
      <c r="Y199" t="s">
        <v>62</v>
      </c>
      <c r="Z199" t="s">
        <v>62</v>
      </c>
      <c r="AA199" t="s">
        <v>62</v>
      </c>
      <c r="AB199" t="s">
        <v>62</v>
      </c>
      <c r="AC199" t="s">
        <v>77</v>
      </c>
      <c r="AD199">
        <v>0</v>
      </c>
      <c r="AE199">
        <v>1</v>
      </c>
      <c r="AF199">
        <v>0</v>
      </c>
      <c r="AG199">
        <v>0</v>
      </c>
      <c r="AH199">
        <v>0</v>
      </c>
      <c r="AI199">
        <v>0</v>
      </c>
      <c r="AJ199">
        <v>0</v>
      </c>
      <c r="AK199">
        <v>0</v>
      </c>
      <c r="AL199">
        <v>0</v>
      </c>
      <c r="AM199">
        <v>0</v>
      </c>
      <c r="AN199">
        <v>0</v>
      </c>
      <c r="AO199">
        <v>0</v>
      </c>
      <c r="AP199">
        <v>0</v>
      </c>
      <c r="AQ199">
        <v>0</v>
      </c>
      <c r="AR199">
        <v>0</v>
      </c>
      <c r="AS199">
        <v>0</v>
      </c>
      <c r="AT199">
        <v>0</v>
      </c>
      <c r="AU199">
        <v>0</v>
      </c>
      <c r="AV199">
        <v>0</v>
      </c>
      <c r="AW199">
        <v>2</v>
      </c>
      <c r="AX199">
        <v>2</v>
      </c>
      <c r="AY199">
        <v>0</v>
      </c>
      <c r="AZ199">
        <v>0</v>
      </c>
      <c r="BA199" t="s">
        <v>63</v>
      </c>
      <c r="BB199" t="s">
        <v>63</v>
      </c>
      <c r="BC199" t="s">
        <v>64</v>
      </c>
    </row>
    <row r="200" spans="1:55" x14ac:dyDescent="0.3">
      <c r="A200" t="s">
        <v>55</v>
      </c>
      <c r="B200" t="s">
        <v>55</v>
      </c>
      <c r="C200" t="s">
        <v>172</v>
      </c>
      <c r="D200">
        <v>22110403504</v>
      </c>
      <c r="E200" t="s">
        <v>173</v>
      </c>
      <c r="F200" t="s">
        <v>98</v>
      </c>
      <c r="G200" t="s">
        <v>57</v>
      </c>
      <c r="H200">
        <v>1</v>
      </c>
      <c r="I200" t="s">
        <v>58</v>
      </c>
      <c r="J200" t="s">
        <v>59</v>
      </c>
      <c r="L200">
        <v>1</v>
      </c>
      <c r="N200">
        <v>3</v>
      </c>
      <c r="O200" t="s">
        <v>66</v>
      </c>
      <c r="P200">
        <v>8</v>
      </c>
      <c r="Q200" t="s">
        <v>82</v>
      </c>
      <c r="R200">
        <v>23</v>
      </c>
      <c r="S200">
        <v>28</v>
      </c>
      <c r="T200" t="s">
        <v>61</v>
      </c>
      <c r="V200">
        <v>4</v>
      </c>
      <c r="W200">
        <v>4</v>
      </c>
      <c r="X200">
        <v>1</v>
      </c>
      <c r="Y200" t="s">
        <v>62</v>
      </c>
      <c r="Z200" t="s">
        <v>62</v>
      </c>
      <c r="AA200" t="s">
        <v>62</v>
      </c>
      <c r="AB200" t="s">
        <v>62</v>
      </c>
      <c r="AC200" t="s">
        <v>77</v>
      </c>
      <c r="AD200">
        <v>0</v>
      </c>
      <c r="AE200">
        <v>1</v>
      </c>
      <c r="AF200">
        <v>0</v>
      </c>
      <c r="AG200">
        <v>0</v>
      </c>
      <c r="AH200">
        <v>0</v>
      </c>
      <c r="AI200">
        <v>0</v>
      </c>
      <c r="AJ200">
        <v>0</v>
      </c>
      <c r="AK200">
        <v>0</v>
      </c>
      <c r="AL200">
        <v>0</v>
      </c>
      <c r="AM200">
        <v>0</v>
      </c>
      <c r="AN200">
        <v>0</v>
      </c>
      <c r="AO200">
        <v>0</v>
      </c>
      <c r="AP200">
        <v>0</v>
      </c>
      <c r="AQ200">
        <v>0</v>
      </c>
      <c r="AR200">
        <v>0</v>
      </c>
      <c r="AS200">
        <v>0</v>
      </c>
      <c r="AT200">
        <v>0</v>
      </c>
      <c r="AU200">
        <v>0</v>
      </c>
      <c r="AV200">
        <v>0</v>
      </c>
      <c r="AW200">
        <v>2</v>
      </c>
      <c r="AX200">
        <v>2</v>
      </c>
      <c r="AY200">
        <v>0</v>
      </c>
      <c r="AZ200">
        <v>0</v>
      </c>
      <c r="BA200" t="s">
        <v>63</v>
      </c>
      <c r="BB200" t="s">
        <v>63</v>
      </c>
      <c r="BC200" t="s">
        <v>64</v>
      </c>
    </row>
    <row r="201" spans="1:55" x14ac:dyDescent="0.3">
      <c r="A201" t="s">
        <v>55</v>
      </c>
      <c r="B201" t="s">
        <v>55</v>
      </c>
      <c r="C201" t="s">
        <v>172</v>
      </c>
      <c r="D201">
        <v>22110403504</v>
      </c>
      <c r="E201" t="s">
        <v>173</v>
      </c>
      <c r="F201" t="s">
        <v>98</v>
      </c>
      <c r="G201" t="s">
        <v>57</v>
      </c>
      <c r="H201">
        <v>1</v>
      </c>
      <c r="I201" t="s">
        <v>58</v>
      </c>
      <c r="J201" t="s">
        <v>59</v>
      </c>
      <c r="L201">
        <v>1</v>
      </c>
      <c r="N201">
        <v>4</v>
      </c>
      <c r="O201" t="s">
        <v>122</v>
      </c>
      <c r="R201">
        <v>0</v>
      </c>
      <c r="S201">
        <v>0</v>
      </c>
      <c r="T201" t="s">
        <v>61</v>
      </c>
      <c r="V201">
        <v>4</v>
      </c>
      <c r="W201">
        <v>4</v>
      </c>
      <c r="X201">
        <v>1</v>
      </c>
      <c r="Y201" t="s">
        <v>62</v>
      </c>
      <c r="Z201" t="s">
        <v>62</v>
      </c>
      <c r="AA201" t="s">
        <v>62</v>
      </c>
      <c r="AB201" t="s">
        <v>62</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2</v>
      </c>
      <c r="AX201">
        <v>2</v>
      </c>
      <c r="AY201">
        <v>0</v>
      </c>
      <c r="AZ201">
        <v>0</v>
      </c>
      <c r="BA201" t="s">
        <v>63</v>
      </c>
      <c r="BB201" t="s">
        <v>63</v>
      </c>
      <c r="BC201" t="s">
        <v>64</v>
      </c>
    </row>
    <row r="202" spans="1:55" x14ac:dyDescent="0.3">
      <c r="A202" t="s">
        <v>55</v>
      </c>
      <c r="B202" t="s">
        <v>55</v>
      </c>
      <c r="C202" t="s">
        <v>172</v>
      </c>
      <c r="D202">
        <v>22110403504</v>
      </c>
      <c r="E202" t="s">
        <v>173</v>
      </c>
      <c r="F202" t="s">
        <v>98</v>
      </c>
      <c r="G202" t="s">
        <v>57</v>
      </c>
      <c r="H202">
        <v>1</v>
      </c>
      <c r="I202" t="s">
        <v>58</v>
      </c>
      <c r="J202" t="s">
        <v>59</v>
      </c>
      <c r="L202">
        <v>1</v>
      </c>
      <c r="N202">
        <v>5</v>
      </c>
      <c r="O202" t="s">
        <v>65</v>
      </c>
      <c r="R202">
        <v>0</v>
      </c>
      <c r="S202">
        <v>0</v>
      </c>
      <c r="T202" t="s">
        <v>61</v>
      </c>
      <c r="U202" t="s">
        <v>174</v>
      </c>
      <c r="V202">
        <v>4</v>
      </c>
      <c r="W202">
        <v>4</v>
      </c>
      <c r="X202">
        <v>1</v>
      </c>
      <c r="Y202" t="s">
        <v>62</v>
      </c>
      <c r="Z202" t="s">
        <v>62</v>
      </c>
      <c r="AA202" t="s">
        <v>62</v>
      </c>
      <c r="AB202" t="s">
        <v>62</v>
      </c>
      <c r="AD202">
        <v>1</v>
      </c>
      <c r="AE202">
        <v>0</v>
      </c>
      <c r="AF202">
        <v>0</v>
      </c>
      <c r="AG202">
        <v>0</v>
      </c>
      <c r="AH202">
        <v>4</v>
      </c>
      <c r="AI202">
        <v>10</v>
      </c>
      <c r="AJ202">
        <v>1</v>
      </c>
      <c r="AK202">
        <v>0</v>
      </c>
      <c r="AL202">
        <v>0</v>
      </c>
      <c r="AM202">
        <v>0</v>
      </c>
      <c r="AN202">
        <v>0</v>
      </c>
      <c r="AO202">
        <v>0</v>
      </c>
      <c r="AP202">
        <v>0</v>
      </c>
      <c r="AQ202">
        <v>0</v>
      </c>
      <c r="AR202">
        <v>0</v>
      </c>
      <c r="AS202">
        <v>0</v>
      </c>
      <c r="AT202">
        <v>0</v>
      </c>
      <c r="AU202">
        <v>0</v>
      </c>
      <c r="AV202">
        <v>0</v>
      </c>
      <c r="AW202">
        <v>4</v>
      </c>
      <c r="AX202">
        <v>4</v>
      </c>
      <c r="AY202">
        <v>0</v>
      </c>
      <c r="AZ202">
        <v>0</v>
      </c>
      <c r="BA202" t="s">
        <v>63</v>
      </c>
      <c r="BB202" t="s">
        <v>63</v>
      </c>
      <c r="BC202" t="s">
        <v>64</v>
      </c>
    </row>
    <row r="203" spans="1:55" x14ac:dyDescent="0.3">
      <c r="A203" t="s">
        <v>55</v>
      </c>
      <c r="B203" t="s">
        <v>55</v>
      </c>
      <c r="C203" t="s">
        <v>172</v>
      </c>
      <c r="D203">
        <v>22110403504</v>
      </c>
      <c r="E203" t="s">
        <v>173</v>
      </c>
      <c r="F203" t="s">
        <v>98</v>
      </c>
      <c r="G203" t="s">
        <v>57</v>
      </c>
      <c r="H203">
        <v>1</v>
      </c>
      <c r="I203" t="s">
        <v>58</v>
      </c>
      <c r="J203" t="s">
        <v>59</v>
      </c>
      <c r="L203">
        <v>1</v>
      </c>
      <c r="N203">
        <v>6</v>
      </c>
      <c r="O203" t="s">
        <v>66</v>
      </c>
      <c r="P203">
        <v>6</v>
      </c>
      <c r="Q203" t="s">
        <v>100</v>
      </c>
      <c r="R203">
        <v>0</v>
      </c>
      <c r="S203">
        <v>0</v>
      </c>
      <c r="T203" t="s">
        <v>61</v>
      </c>
      <c r="V203">
        <v>4</v>
      </c>
      <c r="W203">
        <v>4</v>
      </c>
      <c r="X203">
        <v>1</v>
      </c>
      <c r="Y203" t="s">
        <v>62</v>
      </c>
      <c r="Z203" t="s">
        <v>62</v>
      </c>
      <c r="AA203" t="s">
        <v>62</v>
      </c>
      <c r="AB203" t="s">
        <v>62</v>
      </c>
      <c r="AC203" t="s">
        <v>77</v>
      </c>
      <c r="AD203">
        <v>1</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8</v>
      </c>
      <c r="AX203">
        <v>6</v>
      </c>
      <c r="AY203">
        <v>0</v>
      </c>
      <c r="AZ203">
        <v>0</v>
      </c>
      <c r="BA203" t="s">
        <v>85</v>
      </c>
      <c r="BB203" t="s">
        <v>63</v>
      </c>
      <c r="BC203" t="s">
        <v>84</v>
      </c>
    </row>
    <row r="204" spans="1:55" x14ac:dyDescent="0.3">
      <c r="A204" t="s">
        <v>55</v>
      </c>
      <c r="B204" t="s">
        <v>55</v>
      </c>
      <c r="C204" t="s">
        <v>172</v>
      </c>
      <c r="D204">
        <v>22110403504</v>
      </c>
      <c r="E204" t="s">
        <v>173</v>
      </c>
      <c r="F204" t="s">
        <v>98</v>
      </c>
      <c r="G204" t="s">
        <v>57</v>
      </c>
      <c r="H204">
        <v>1</v>
      </c>
      <c r="I204" t="s">
        <v>58</v>
      </c>
      <c r="J204" t="s">
        <v>59</v>
      </c>
      <c r="L204">
        <v>1</v>
      </c>
      <c r="N204">
        <v>7</v>
      </c>
      <c r="O204" t="s">
        <v>95</v>
      </c>
      <c r="R204">
        <v>0</v>
      </c>
      <c r="S204">
        <v>0</v>
      </c>
      <c r="T204" t="s">
        <v>61</v>
      </c>
      <c r="V204">
        <v>4</v>
      </c>
      <c r="W204">
        <v>4</v>
      </c>
      <c r="X204">
        <v>1</v>
      </c>
      <c r="Y204" t="s">
        <v>62</v>
      </c>
      <c r="Z204" t="s">
        <v>62</v>
      </c>
      <c r="AA204" t="s">
        <v>62</v>
      </c>
      <c r="AB204" t="s">
        <v>62</v>
      </c>
      <c r="AD204">
        <v>1</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t="s">
        <v>63</v>
      </c>
      <c r="BB204" t="s">
        <v>63</v>
      </c>
      <c r="BC204" t="s">
        <v>84</v>
      </c>
    </row>
    <row r="205" spans="1:55" x14ac:dyDescent="0.3">
      <c r="A205" t="s">
        <v>55</v>
      </c>
      <c r="B205" t="s">
        <v>55</v>
      </c>
      <c r="C205" t="s">
        <v>172</v>
      </c>
      <c r="D205">
        <v>22110403504</v>
      </c>
      <c r="E205" t="s">
        <v>173</v>
      </c>
      <c r="F205" t="s">
        <v>98</v>
      </c>
      <c r="G205" t="s">
        <v>57</v>
      </c>
      <c r="H205">
        <v>1</v>
      </c>
      <c r="I205" t="s">
        <v>58</v>
      </c>
      <c r="J205" t="s">
        <v>59</v>
      </c>
      <c r="L205">
        <v>1</v>
      </c>
      <c r="N205">
        <v>8</v>
      </c>
      <c r="O205" t="s">
        <v>95</v>
      </c>
      <c r="R205">
        <v>0</v>
      </c>
      <c r="S205">
        <v>0</v>
      </c>
      <c r="T205" t="s">
        <v>61</v>
      </c>
      <c r="V205">
        <v>4</v>
      </c>
      <c r="W205">
        <v>4</v>
      </c>
      <c r="X205">
        <v>1</v>
      </c>
      <c r="Y205" t="s">
        <v>62</v>
      </c>
      <c r="Z205" t="s">
        <v>62</v>
      </c>
      <c r="AA205" t="s">
        <v>71</v>
      </c>
      <c r="AB205" t="s">
        <v>71</v>
      </c>
      <c r="AD205">
        <v>1</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t="s">
        <v>63</v>
      </c>
      <c r="BB205" t="s">
        <v>63</v>
      </c>
      <c r="BC205" t="s">
        <v>84</v>
      </c>
    </row>
    <row r="206" spans="1:55" x14ac:dyDescent="0.3">
      <c r="A206" t="s">
        <v>55</v>
      </c>
      <c r="B206" t="s">
        <v>55</v>
      </c>
      <c r="C206" t="s">
        <v>172</v>
      </c>
      <c r="D206">
        <v>22110403505</v>
      </c>
      <c r="E206" t="s">
        <v>175</v>
      </c>
      <c r="F206" t="s">
        <v>56</v>
      </c>
      <c r="G206" t="s">
        <v>57</v>
      </c>
      <c r="H206">
        <v>1</v>
      </c>
      <c r="I206" t="s">
        <v>94</v>
      </c>
      <c r="J206" t="s">
        <v>59</v>
      </c>
      <c r="K206" t="s">
        <v>176</v>
      </c>
      <c r="L206">
        <v>1</v>
      </c>
      <c r="M206" t="s">
        <v>177</v>
      </c>
      <c r="N206">
        <v>1</v>
      </c>
      <c r="O206" t="s">
        <v>95</v>
      </c>
      <c r="R206">
        <v>0</v>
      </c>
      <c r="S206">
        <v>0</v>
      </c>
      <c r="T206" t="s">
        <v>61</v>
      </c>
      <c r="U206" t="s">
        <v>178</v>
      </c>
      <c r="V206">
        <v>1</v>
      </c>
      <c r="W206">
        <v>0</v>
      </c>
      <c r="X206">
        <v>1</v>
      </c>
      <c r="Y206" t="s">
        <v>71</v>
      </c>
      <c r="AA206" t="s">
        <v>90</v>
      </c>
      <c r="AB206" t="s">
        <v>62</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t="s">
        <v>63</v>
      </c>
      <c r="BB206" t="s">
        <v>63</v>
      </c>
      <c r="BC206" t="s">
        <v>84</v>
      </c>
    </row>
    <row r="207" spans="1:55" x14ac:dyDescent="0.3">
      <c r="A207" t="s">
        <v>55</v>
      </c>
      <c r="B207" t="s">
        <v>55</v>
      </c>
      <c r="C207" t="s">
        <v>172</v>
      </c>
      <c r="D207">
        <v>22110403505</v>
      </c>
      <c r="E207" t="s">
        <v>175</v>
      </c>
      <c r="F207" t="s">
        <v>56</v>
      </c>
      <c r="G207" t="s">
        <v>57</v>
      </c>
      <c r="H207">
        <v>2</v>
      </c>
      <c r="I207" t="s">
        <v>58</v>
      </c>
      <c r="J207" t="s">
        <v>59</v>
      </c>
      <c r="K207" t="s">
        <v>179</v>
      </c>
      <c r="L207">
        <v>1</v>
      </c>
      <c r="M207" t="s">
        <v>180</v>
      </c>
      <c r="N207">
        <v>1</v>
      </c>
      <c r="O207" t="s">
        <v>95</v>
      </c>
      <c r="R207">
        <v>0</v>
      </c>
      <c r="S207">
        <v>0</v>
      </c>
      <c r="T207" t="s">
        <v>61</v>
      </c>
      <c r="U207" t="s">
        <v>181</v>
      </c>
      <c r="V207">
        <v>1</v>
      </c>
      <c r="W207">
        <v>2</v>
      </c>
      <c r="X207">
        <v>1</v>
      </c>
      <c r="Y207" t="s">
        <v>62</v>
      </c>
      <c r="AA207" t="s">
        <v>90</v>
      </c>
      <c r="AB207" t="s">
        <v>71</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1</v>
      </c>
      <c r="AX207">
        <v>0</v>
      </c>
      <c r="AY207">
        <v>0</v>
      </c>
      <c r="AZ207">
        <v>0</v>
      </c>
      <c r="BA207" t="s">
        <v>63</v>
      </c>
      <c r="BB207" t="s">
        <v>63</v>
      </c>
      <c r="BC207" t="s">
        <v>64</v>
      </c>
    </row>
    <row r="208" spans="1:55" x14ac:dyDescent="0.3">
      <c r="A208" t="s">
        <v>55</v>
      </c>
      <c r="B208" t="s">
        <v>55</v>
      </c>
      <c r="C208" t="s">
        <v>172</v>
      </c>
      <c r="D208">
        <v>22110403505</v>
      </c>
      <c r="E208" t="s">
        <v>175</v>
      </c>
      <c r="F208" t="s">
        <v>56</v>
      </c>
      <c r="G208" t="s">
        <v>57</v>
      </c>
      <c r="H208">
        <v>2</v>
      </c>
      <c r="I208" t="s">
        <v>58</v>
      </c>
      <c r="J208" t="s">
        <v>59</v>
      </c>
      <c r="K208" t="s">
        <v>179</v>
      </c>
      <c r="L208">
        <v>1</v>
      </c>
      <c r="M208" t="s">
        <v>180</v>
      </c>
      <c r="N208">
        <v>2</v>
      </c>
      <c r="O208" t="s">
        <v>182</v>
      </c>
      <c r="P208">
        <v>5</v>
      </c>
      <c r="Q208" t="s">
        <v>75</v>
      </c>
      <c r="R208">
        <v>0</v>
      </c>
      <c r="S208">
        <v>0</v>
      </c>
      <c r="T208" t="s">
        <v>93</v>
      </c>
      <c r="U208" t="s">
        <v>183</v>
      </c>
      <c r="V208">
        <v>1</v>
      </c>
      <c r="W208">
        <v>2</v>
      </c>
      <c r="X208">
        <v>1</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C208" t="s">
        <v>64</v>
      </c>
    </row>
    <row r="209" spans="1:55" x14ac:dyDescent="0.3">
      <c r="A209" t="s">
        <v>55</v>
      </c>
      <c r="B209" t="s">
        <v>55</v>
      </c>
      <c r="C209" t="s">
        <v>172</v>
      </c>
      <c r="D209">
        <v>22110403505</v>
      </c>
      <c r="E209" t="s">
        <v>175</v>
      </c>
      <c r="F209" t="s">
        <v>56</v>
      </c>
      <c r="G209" t="s">
        <v>57</v>
      </c>
      <c r="H209">
        <v>2</v>
      </c>
      <c r="I209" t="s">
        <v>58</v>
      </c>
      <c r="J209" t="s">
        <v>59</v>
      </c>
      <c r="K209" t="s">
        <v>179</v>
      </c>
      <c r="L209">
        <v>1</v>
      </c>
      <c r="M209" t="s">
        <v>180</v>
      </c>
      <c r="N209">
        <v>3</v>
      </c>
      <c r="O209" t="s">
        <v>65</v>
      </c>
      <c r="R209">
        <v>0</v>
      </c>
      <c r="S209">
        <v>0</v>
      </c>
      <c r="T209" t="s">
        <v>61</v>
      </c>
      <c r="U209" t="s">
        <v>184</v>
      </c>
      <c r="V209">
        <v>1</v>
      </c>
      <c r="W209">
        <v>2</v>
      </c>
      <c r="X209">
        <v>1</v>
      </c>
      <c r="Y209" t="s">
        <v>62</v>
      </c>
      <c r="Z209" t="s">
        <v>71</v>
      </c>
      <c r="AB209" t="s">
        <v>62</v>
      </c>
      <c r="AD209">
        <v>0</v>
      </c>
      <c r="AE209">
        <v>0</v>
      </c>
      <c r="AF209">
        <v>0</v>
      </c>
      <c r="AG209">
        <v>0</v>
      </c>
      <c r="AH209">
        <v>0</v>
      </c>
      <c r="AI209">
        <v>2</v>
      </c>
      <c r="AJ209">
        <v>0</v>
      </c>
      <c r="AK209">
        <v>2</v>
      </c>
      <c r="AL209">
        <v>0</v>
      </c>
      <c r="AM209">
        <v>0</v>
      </c>
      <c r="AN209">
        <v>0</v>
      </c>
      <c r="AO209">
        <v>0</v>
      </c>
      <c r="AP209">
        <v>0</v>
      </c>
      <c r="AQ209">
        <v>0</v>
      </c>
      <c r="AR209">
        <v>0</v>
      </c>
      <c r="AS209">
        <v>0</v>
      </c>
      <c r="AT209">
        <v>0</v>
      </c>
      <c r="AU209">
        <v>0</v>
      </c>
      <c r="AV209">
        <v>0</v>
      </c>
      <c r="AW209">
        <v>5</v>
      </c>
      <c r="AX209">
        <v>5</v>
      </c>
      <c r="AY209">
        <v>0</v>
      </c>
      <c r="AZ209">
        <v>0</v>
      </c>
      <c r="BA209" t="s">
        <v>63</v>
      </c>
      <c r="BB209" t="s">
        <v>63</v>
      </c>
      <c r="BC209" t="s">
        <v>64</v>
      </c>
    </row>
    <row r="210" spans="1:55" x14ac:dyDescent="0.3">
      <c r="A210" t="s">
        <v>55</v>
      </c>
      <c r="B210" t="s">
        <v>55</v>
      </c>
      <c r="C210" t="s">
        <v>172</v>
      </c>
      <c r="D210">
        <v>22110403505</v>
      </c>
      <c r="E210" t="s">
        <v>175</v>
      </c>
      <c r="F210" t="s">
        <v>56</v>
      </c>
      <c r="G210" t="s">
        <v>57</v>
      </c>
      <c r="H210">
        <v>2</v>
      </c>
      <c r="I210" t="s">
        <v>58</v>
      </c>
      <c r="J210" t="s">
        <v>59</v>
      </c>
      <c r="K210" t="s">
        <v>179</v>
      </c>
      <c r="L210">
        <v>1</v>
      </c>
      <c r="M210" t="s">
        <v>180</v>
      </c>
      <c r="N210">
        <v>4</v>
      </c>
      <c r="O210" t="s">
        <v>97</v>
      </c>
      <c r="R210">
        <v>0</v>
      </c>
      <c r="S210">
        <v>0</v>
      </c>
      <c r="T210" t="s">
        <v>93</v>
      </c>
      <c r="U210" t="s">
        <v>185</v>
      </c>
      <c r="V210">
        <v>1</v>
      </c>
      <c r="W210">
        <v>2</v>
      </c>
      <c r="X210">
        <v>1</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C210" t="s">
        <v>84</v>
      </c>
    </row>
    <row r="211" spans="1:55" x14ac:dyDescent="0.3">
      <c r="A211" t="s">
        <v>55</v>
      </c>
      <c r="B211" t="s">
        <v>55</v>
      </c>
      <c r="C211" t="s">
        <v>172</v>
      </c>
      <c r="D211">
        <v>22110403505</v>
      </c>
      <c r="E211" t="s">
        <v>175</v>
      </c>
      <c r="F211" t="s">
        <v>56</v>
      </c>
      <c r="G211" t="s">
        <v>57</v>
      </c>
      <c r="H211">
        <v>2</v>
      </c>
      <c r="I211" t="s">
        <v>58</v>
      </c>
      <c r="J211" t="s">
        <v>59</v>
      </c>
      <c r="K211" t="s">
        <v>179</v>
      </c>
      <c r="L211">
        <v>1</v>
      </c>
      <c r="M211" t="s">
        <v>180</v>
      </c>
      <c r="N211">
        <v>5</v>
      </c>
      <c r="O211" t="s">
        <v>66</v>
      </c>
      <c r="P211">
        <v>5</v>
      </c>
      <c r="Q211" t="s">
        <v>75</v>
      </c>
      <c r="R211">
        <v>12</v>
      </c>
      <c r="S211">
        <v>26</v>
      </c>
      <c r="T211" t="s">
        <v>61</v>
      </c>
      <c r="U211" t="s">
        <v>186</v>
      </c>
      <c r="V211">
        <v>1</v>
      </c>
      <c r="W211">
        <v>2</v>
      </c>
      <c r="X211">
        <v>1</v>
      </c>
      <c r="Y211" t="s">
        <v>62</v>
      </c>
      <c r="Z211" t="s">
        <v>71</v>
      </c>
      <c r="AB211" t="s">
        <v>62</v>
      </c>
      <c r="AC211" t="s">
        <v>77</v>
      </c>
      <c r="AD211">
        <v>0</v>
      </c>
      <c r="AE211">
        <v>1</v>
      </c>
      <c r="AF211">
        <v>0</v>
      </c>
      <c r="AG211">
        <v>0</v>
      </c>
      <c r="AH211">
        <v>0</v>
      </c>
      <c r="AI211">
        <v>0</v>
      </c>
      <c r="AJ211">
        <v>0</v>
      </c>
      <c r="AK211">
        <v>1</v>
      </c>
      <c r="AL211">
        <v>0</v>
      </c>
      <c r="AM211">
        <v>0</v>
      </c>
      <c r="AN211">
        <v>0</v>
      </c>
      <c r="AO211">
        <v>0</v>
      </c>
      <c r="AP211">
        <v>0</v>
      </c>
      <c r="AQ211">
        <v>0</v>
      </c>
      <c r="AR211">
        <v>0</v>
      </c>
      <c r="AS211">
        <v>0</v>
      </c>
      <c r="AT211">
        <v>0</v>
      </c>
      <c r="AU211">
        <v>0</v>
      </c>
      <c r="AV211">
        <v>0</v>
      </c>
      <c r="AW211">
        <v>3</v>
      </c>
      <c r="AX211">
        <v>3</v>
      </c>
      <c r="AY211">
        <v>0</v>
      </c>
      <c r="AZ211">
        <v>0</v>
      </c>
      <c r="BA211" t="s">
        <v>63</v>
      </c>
      <c r="BB211" t="s">
        <v>63</v>
      </c>
      <c r="BC211" t="s">
        <v>84</v>
      </c>
    </row>
    <row r="212" spans="1:55" x14ac:dyDescent="0.3">
      <c r="A212" t="s">
        <v>55</v>
      </c>
      <c r="B212" t="s">
        <v>55</v>
      </c>
      <c r="C212" t="s">
        <v>172</v>
      </c>
      <c r="D212">
        <v>22110403505</v>
      </c>
      <c r="E212" t="s">
        <v>175</v>
      </c>
      <c r="F212" t="s">
        <v>56</v>
      </c>
      <c r="G212" t="s">
        <v>57</v>
      </c>
      <c r="H212">
        <v>2</v>
      </c>
      <c r="I212" t="s">
        <v>58</v>
      </c>
      <c r="J212" t="s">
        <v>59</v>
      </c>
      <c r="K212" t="s">
        <v>179</v>
      </c>
      <c r="L212">
        <v>1</v>
      </c>
      <c r="M212" t="s">
        <v>180</v>
      </c>
      <c r="N212">
        <v>6</v>
      </c>
      <c r="O212" t="s">
        <v>66</v>
      </c>
      <c r="P212">
        <v>1</v>
      </c>
      <c r="Q212" t="s">
        <v>67</v>
      </c>
      <c r="R212">
        <v>5</v>
      </c>
      <c r="S212">
        <v>11</v>
      </c>
      <c r="T212" t="s">
        <v>61</v>
      </c>
      <c r="U212" t="s">
        <v>187</v>
      </c>
      <c r="V212">
        <v>1</v>
      </c>
      <c r="W212">
        <v>2</v>
      </c>
      <c r="X212">
        <v>1</v>
      </c>
      <c r="Y212" t="s">
        <v>62</v>
      </c>
      <c r="Z212" t="s">
        <v>71</v>
      </c>
      <c r="AB212" t="s">
        <v>71</v>
      </c>
      <c r="AC212" t="s">
        <v>77</v>
      </c>
      <c r="AD212">
        <v>0</v>
      </c>
      <c r="AE212">
        <v>1</v>
      </c>
      <c r="AF212">
        <v>0</v>
      </c>
      <c r="AG212">
        <v>0</v>
      </c>
      <c r="AH212">
        <v>0</v>
      </c>
      <c r="AI212">
        <v>0</v>
      </c>
      <c r="AJ212">
        <v>0</v>
      </c>
      <c r="AK212">
        <v>1</v>
      </c>
      <c r="AL212">
        <v>0</v>
      </c>
      <c r="AM212">
        <v>0</v>
      </c>
      <c r="AN212">
        <v>0</v>
      </c>
      <c r="AO212">
        <v>0</v>
      </c>
      <c r="AP212">
        <v>0</v>
      </c>
      <c r="AQ212">
        <v>0</v>
      </c>
      <c r="AR212">
        <v>0</v>
      </c>
      <c r="AS212">
        <v>0</v>
      </c>
      <c r="AT212">
        <v>0</v>
      </c>
      <c r="AU212">
        <v>0</v>
      </c>
      <c r="AV212">
        <v>0</v>
      </c>
      <c r="AW212">
        <v>4</v>
      </c>
      <c r="AX212">
        <v>3</v>
      </c>
      <c r="AY212">
        <v>0</v>
      </c>
      <c r="AZ212">
        <v>0</v>
      </c>
      <c r="BA212" t="s">
        <v>63</v>
      </c>
      <c r="BB212" t="s">
        <v>63</v>
      </c>
      <c r="BC212" t="s">
        <v>84</v>
      </c>
    </row>
    <row r="213" spans="1:55" x14ac:dyDescent="0.3">
      <c r="A213" t="s">
        <v>55</v>
      </c>
      <c r="B213" t="s">
        <v>55</v>
      </c>
      <c r="C213" t="s">
        <v>172</v>
      </c>
      <c r="D213">
        <v>22110403505</v>
      </c>
      <c r="E213" t="s">
        <v>175</v>
      </c>
      <c r="F213" t="s">
        <v>56</v>
      </c>
      <c r="G213" t="s">
        <v>57</v>
      </c>
      <c r="H213">
        <v>2</v>
      </c>
      <c r="I213" t="s">
        <v>58</v>
      </c>
      <c r="J213" t="s">
        <v>59</v>
      </c>
      <c r="K213" t="s">
        <v>179</v>
      </c>
      <c r="L213">
        <v>1</v>
      </c>
      <c r="M213" t="s">
        <v>180</v>
      </c>
      <c r="N213">
        <v>7</v>
      </c>
      <c r="O213" t="s">
        <v>66</v>
      </c>
      <c r="P213">
        <v>3</v>
      </c>
      <c r="Q213" t="s">
        <v>78</v>
      </c>
      <c r="R213">
        <v>10</v>
      </c>
      <c r="S213">
        <v>18</v>
      </c>
      <c r="T213" t="s">
        <v>61</v>
      </c>
      <c r="U213" t="s">
        <v>188</v>
      </c>
      <c r="V213">
        <v>1</v>
      </c>
      <c r="W213">
        <v>2</v>
      </c>
      <c r="X213">
        <v>1</v>
      </c>
      <c r="Y213" t="s">
        <v>71</v>
      </c>
      <c r="Z213" t="s">
        <v>71</v>
      </c>
      <c r="AB213" t="s">
        <v>71</v>
      </c>
      <c r="AC213" t="s">
        <v>77</v>
      </c>
      <c r="AD213">
        <v>0</v>
      </c>
      <c r="AE213">
        <v>1</v>
      </c>
      <c r="AF213">
        <v>0</v>
      </c>
      <c r="AG213">
        <v>0</v>
      </c>
      <c r="AH213">
        <v>0</v>
      </c>
      <c r="AI213">
        <v>0</v>
      </c>
      <c r="AJ213">
        <v>0</v>
      </c>
      <c r="AK213">
        <v>1</v>
      </c>
      <c r="AL213">
        <v>0</v>
      </c>
      <c r="AM213">
        <v>0</v>
      </c>
      <c r="AN213">
        <v>0</v>
      </c>
      <c r="AO213">
        <v>0</v>
      </c>
      <c r="AP213">
        <v>0</v>
      </c>
      <c r="AQ213">
        <v>0</v>
      </c>
      <c r="AR213">
        <v>0</v>
      </c>
      <c r="AS213">
        <v>0</v>
      </c>
      <c r="AT213">
        <v>0</v>
      </c>
      <c r="AU213">
        <v>0</v>
      </c>
      <c r="AV213">
        <v>0</v>
      </c>
      <c r="AW213">
        <v>4</v>
      </c>
      <c r="AX213">
        <v>3</v>
      </c>
      <c r="AY213">
        <v>0</v>
      </c>
      <c r="AZ213">
        <v>0</v>
      </c>
      <c r="BA213" t="s">
        <v>63</v>
      </c>
      <c r="BB213" t="s">
        <v>63</v>
      </c>
      <c r="BC213" t="s">
        <v>64</v>
      </c>
    </row>
    <row r="214" spans="1:55" x14ac:dyDescent="0.3">
      <c r="A214" t="s">
        <v>55</v>
      </c>
      <c r="B214" t="s">
        <v>55</v>
      </c>
      <c r="C214" t="s">
        <v>172</v>
      </c>
      <c r="D214">
        <v>22110403505</v>
      </c>
      <c r="E214" t="s">
        <v>175</v>
      </c>
      <c r="F214" t="s">
        <v>56</v>
      </c>
      <c r="G214" t="s">
        <v>57</v>
      </c>
      <c r="H214">
        <v>2</v>
      </c>
      <c r="I214" t="s">
        <v>58</v>
      </c>
      <c r="J214" t="s">
        <v>59</v>
      </c>
      <c r="K214" t="s">
        <v>179</v>
      </c>
      <c r="L214">
        <v>1</v>
      </c>
      <c r="M214" t="s">
        <v>180</v>
      </c>
      <c r="N214">
        <v>8</v>
      </c>
      <c r="O214" t="s">
        <v>70</v>
      </c>
      <c r="R214">
        <v>0</v>
      </c>
      <c r="S214">
        <v>0</v>
      </c>
      <c r="T214" t="s">
        <v>61</v>
      </c>
      <c r="U214" t="s">
        <v>189</v>
      </c>
      <c r="V214">
        <v>1</v>
      </c>
      <c r="W214">
        <v>2</v>
      </c>
      <c r="X214">
        <v>1</v>
      </c>
      <c r="Y214" t="s">
        <v>71</v>
      </c>
      <c r="Z214" t="s">
        <v>71</v>
      </c>
      <c r="AB214" t="s">
        <v>71</v>
      </c>
      <c r="AD214">
        <v>0</v>
      </c>
      <c r="AE214">
        <v>0</v>
      </c>
      <c r="AF214">
        <v>0</v>
      </c>
      <c r="AG214">
        <v>0</v>
      </c>
      <c r="AH214">
        <v>0</v>
      </c>
      <c r="AI214">
        <v>0</v>
      </c>
      <c r="AJ214">
        <v>0</v>
      </c>
      <c r="AK214">
        <v>1</v>
      </c>
      <c r="AL214">
        <v>0</v>
      </c>
      <c r="AM214">
        <v>0</v>
      </c>
      <c r="AN214">
        <v>0</v>
      </c>
      <c r="AO214">
        <v>0</v>
      </c>
      <c r="AP214">
        <v>0</v>
      </c>
      <c r="AQ214">
        <v>0</v>
      </c>
      <c r="AR214">
        <v>0</v>
      </c>
      <c r="AS214">
        <v>0</v>
      </c>
      <c r="AT214">
        <v>0</v>
      </c>
      <c r="AU214">
        <v>0</v>
      </c>
      <c r="AV214">
        <v>0</v>
      </c>
      <c r="AW214">
        <v>4</v>
      </c>
      <c r="AX214">
        <v>3</v>
      </c>
      <c r="AY214">
        <v>0</v>
      </c>
      <c r="AZ214">
        <v>0</v>
      </c>
      <c r="BA214" t="s">
        <v>63</v>
      </c>
      <c r="BB214" t="s">
        <v>63</v>
      </c>
      <c r="BC214" t="s">
        <v>64</v>
      </c>
    </row>
    <row r="215" spans="1:55" x14ac:dyDescent="0.3">
      <c r="A215" t="s">
        <v>55</v>
      </c>
      <c r="B215" t="s">
        <v>55</v>
      </c>
      <c r="C215" t="s">
        <v>172</v>
      </c>
      <c r="D215">
        <v>22110403505</v>
      </c>
      <c r="E215" t="s">
        <v>175</v>
      </c>
      <c r="F215" t="s">
        <v>56</v>
      </c>
      <c r="G215" t="s">
        <v>57</v>
      </c>
      <c r="H215">
        <v>2</v>
      </c>
      <c r="I215" t="s">
        <v>58</v>
      </c>
      <c r="J215" t="s">
        <v>59</v>
      </c>
      <c r="K215" t="s">
        <v>179</v>
      </c>
      <c r="L215">
        <v>1</v>
      </c>
      <c r="M215" t="s">
        <v>180</v>
      </c>
      <c r="N215">
        <v>9</v>
      </c>
      <c r="O215" t="s">
        <v>66</v>
      </c>
      <c r="P215">
        <v>4</v>
      </c>
      <c r="Q215" t="s">
        <v>76</v>
      </c>
      <c r="R215">
        <v>9</v>
      </c>
      <c r="S215">
        <v>11</v>
      </c>
      <c r="T215" t="s">
        <v>61</v>
      </c>
      <c r="U215" t="s">
        <v>190</v>
      </c>
      <c r="V215">
        <v>1</v>
      </c>
      <c r="W215">
        <v>2</v>
      </c>
      <c r="X215">
        <v>1</v>
      </c>
      <c r="Y215" t="s">
        <v>71</v>
      </c>
      <c r="Z215" t="s">
        <v>71</v>
      </c>
      <c r="AB215" t="s">
        <v>71</v>
      </c>
      <c r="AC215" t="s">
        <v>77</v>
      </c>
      <c r="AD215">
        <v>0</v>
      </c>
      <c r="AE215">
        <v>1</v>
      </c>
      <c r="AF215">
        <v>0</v>
      </c>
      <c r="AG215">
        <v>0</v>
      </c>
      <c r="AH215">
        <v>0</v>
      </c>
      <c r="AI215">
        <v>0</v>
      </c>
      <c r="AJ215">
        <v>1</v>
      </c>
      <c r="AK215">
        <v>1</v>
      </c>
      <c r="AL215">
        <v>0</v>
      </c>
      <c r="AM215">
        <v>0</v>
      </c>
      <c r="AN215">
        <v>0</v>
      </c>
      <c r="AO215">
        <v>0</v>
      </c>
      <c r="AP215">
        <v>0</v>
      </c>
      <c r="AQ215">
        <v>0</v>
      </c>
      <c r="AR215">
        <v>0</v>
      </c>
      <c r="AS215">
        <v>0</v>
      </c>
      <c r="AT215">
        <v>0</v>
      </c>
      <c r="AU215">
        <v>0</v>
      </c>
      <c r="AV215">
        <v>0</v>
      </c>
      <c r="AW215">
        <v>2</v>
      </c>
      <c r="AX215">
        <v>1</v>
      </c>
      <c r="AY215">
        <v>0</v>
      </c>
      <c r="AZ215">
        <v>0</v>
      </c>
      <c r="BA215" t="s">
        <v>63</v>
      </c>
      <c r="BB215" t="s">
        <v>63</v>
      </c>
      <c r="BC215" t="s">
        <v>64</v>
      </c>
    </row>
    <row r="216" spans="1:55" x14ac:dyDescent="0.3">
      <c r="A216" t="s">
        <v>55</v>
      </c>
      <c r="B216" t="s">
        <v>55</v>
      </c>
      <c r="C216" t="s">
        <v>758</v>
      </c>
      <c r="D216">
        <v>22110415102</v>
      </c>
      <c r="E216" t="s">
        <v>770</v>
      </c>
      <c r="F216" t="s">
        <v>98</v>
      </c>
      <c r="G216" t="s">
        <v>57</v>
      </c>
      <c r="H216">
        <v>3</v>
      </c>
      <c r="I216" t="s">
        <v>58</v>
      </c>
      <c r="J216" t="s">
        <v>73</v>
      </c>
      <c r="L216">
        <v>1</v>
      </c>
      <c r="N216">
        <v>1</v>
      </c>
      <c r="O216" t="s">
        <v>60</v>
      </c>
      <c r="R216">
        <v>0</v>
      </c>
      <c r="S216">
        <v>0</v>
      </c>
      <c r="T216" t="s">
        <v>1773</v>
      </c>
      <c r="V216">
        <v>2</v>
      </c>
      <c r="W216">
        <v>0</v>
      </c>
      <c r="X216">
        <v>1</v>
      </c>
      <c r="Y216" t="s">
        <v>62</v>
      </c>
      <c r="Z216" t="s">
        <v>62</v>
      </c>
      <c r="AA216" t="s">
        <v>71</v>
      </c>
      <c r="AB216" t="s">
        <v>62</v>
      </c>
      <c r="AD216">
        <v>1</v>
      </c>
      <c r="AE216">
        <v>0</v>
      </c>
      <c r="AF216">
        <v>0</v>
      </c>
      <c r="AG216">
        <v>0</v>
      </c>
      <c r="AH216">
        <v>0</v>
      </c>
      <c r="AI216">
        <v>3</v>
      </c>
      <c r="AJ216">
        <v>0</v>
      </c>
      <c r="AK216">
        <v>0</v>
      </c>
      <c r="AL216">
        <v>0</v>
      </c>
      <c r="AM216">
        <v>0</v>
      </c>
      <c r="AN216">
        <v>0</v>
      </c>
      <c r="AO216">
        <v>0</v>
      </c>
      <c r="AP216">
        <v>0</v>
      </c>
      <c r="AQ216">
        <v>0</v>
      </c>
      <c r="AR216">
        <v>0</v>
      </c>
      <c r="AS216">
        <v>0</v>
      </c>
      <c r="AT216">
        <v>0</v>
      </c>
      <c r="AU216">
        <v>0</v>
      </c>
      <c r="AV216">
        <v>0</v>
      </c>
      <c r="AW216">
        <v>1</v>
      </c>
      <c r="AX216">
        <v>2</v>
      </c>
      <c r="AY216">
        <v>0</v>
      </c>
      <c r="AZ216">
        <v>0</v>
      </c>
      <c r="BA216" t="s">
        <v>63</v>
      </c>
      <c r="BB216" t="s">
        <v>63</v>
      </c>
      <c r="BC216" t="s">
        <v>64</v>
      </c>
    </row>
    <row r="217" spans="1:55" x14ac:dyDescent="0.3">
      <c r="A217" t="s">
        <v>55</v>
      </c>
      <c r="B217" t="s">
        <v>55</v>
      </c>
      <c r="C217" t="s">
        <v>758</v>
      </c>
      <c r="D217">
        <v>22110415102</v>
      </c>
      <c r="E217" t="s">
        <v>770</v>
      </c>
      <c r="F217" t="s">
        <v>98</v>
      </c>
      <c r="G217" t="s">
        <v>57</v>
      </c>
      <c r="H217">
        <v>3</v>
      </c>
      <c r="I217" t="s">
        <v>58</v>
      </c>
      <c r="J217" t="s">
        <v>73</v>
      </c>
      <c r="L217">
        <v>1</v>
      </c>
      <c r="N217">
        <v>2</v>
      </c>
      <c r="O217" t="s">
        <v>79</v>
      </c>
      <c r="R217">
        <v>0</v>
      </c>
      <c r="S217">
        <v>0</v>
      </c>
      <c r="T217" t="s">
        <v>1773</v>
      </c>
      <c r="V217">
        <v>2</v>
      </c>
      <c r="W217">
        <v>0</v>
      </c>
      <c r="X217">
        <v>1</v>
      </c>
      <c r="Y217" t="s">
        <v>62</v>
      </c>
      <c r="Z217" t="s">
        <v>62</v>
      </c>
      <c r="AA217" t="s">
        <v>71</v>
      </c>
      <c r="AB217" t="s">
        <v>62</v>
      </c>
      <c r="AD217">
        <v>0</v>
      </c>
      <c r="AE217">
        <v>0</v>
      </c>
      <c r="AF217">
        <v>0</v>
      </c>
      <c r="AG217">
        <v>0</v>
      </c>
      <c r="AH217">
        <v>0</v>
      </c>
      <c r="AI217">
        <v>0</v>
      </c>
      <c r="AJ217">
        <v>1</v>
      </c>
      <c r="AK217">
        <v>0</v>
      </c>
      <c r="AL217">
        <v>0</v>
      </c>
      <c r="AM217">
        <v>0</v>
      </c>
      <c r="AN217">
        <v>0</v>
      </c>
      <c r="AO217">
        <v>0</v>
      </c>
      <c r="AP217">
        <v>0</v>
      </c>
      <c r="AQ217">
        <v>0</v>
      </c>
      <c r="AR217">
        <v>8</v>
      </c>
      <c r="AS217">
        <v>28</v>
      </c>
      <c r="AT217">
        <v>1</v>
      </c>
      <c r="AU217">
        <v>3</v>
      </c>
      <c r="AV217">
        <v>0</v>
      </c>
      <c r="AW217">
        <v>3</v>
      </c>
      <c r="AX217">
        <v>2</v>
      </c>
      <c r="AY217">
        <v>0</v>
      </c>
      <c r="AZ217">
        <v>0</v>
      </c>
      <c r="BA217" t="s">
        <v>63</v>
      </c>
      <c r="BB217" t="s">
        <v>63</v>
      </c>
      <c r="BC217" t="s">
        <v>64</v>
      </c>
    </row>
    <row r="218" spans="1:55" x14ac:dyDescent="0.3">
      <c r="A218" t="s">
        <v>55</v>
      </c>
      <c r="B218" t="s">
        <v>55</v>
      </c>
      <c r="C218" t="s">
        <v>758</v>
      </c>
      <c r="D218">
        <v>22110415102</v>
      </c>
      <c r="E218" t="s">
        <v>770</v>
      </c>
      <c r="F218" t="s">
        <v>98</v>
      </c>
      <c r="G218" t="s">
        <v>57</v>
      </c>
      <c r="H218">
        <v>3</v>
      </c>
      <c r="I218" t="s">
        <v>58</v>
      </c>
      <c r="J218" t="s">
        <v>73</v>
      </c>
      <c r="L218">
        <v>1</v>
      </c>
      <c r="N218">
        <v>3</v>
      </c>
      <c r="O218" t="s">
        <v>65</v>
      </c>
      <c r="R218">
        <v>0</v>
      </c>
      <c r="S218">
        <v>0</v>
      </c>
      <c r="T218" t="s">
        <v>1773</v>
      </c>
      <c r="U218" t="s">
        <v>771</v>
      </c>
      <c r="V218">
        <v>2</v>
      </c>
      <c r="W218">
        <v>0</v>
      </c>
      <c r="X218">
        <v>1</v>
      </c>
      <c r="Y218" t="s">
        <v>62</v>
      </c>
      <c r="Z218" t="s">
        <v>62</v>
      </c>
      <c r="AA218" t="s">
        <v>71</v>
      </c>
      <c r="AB218" t="s">
        <v>62</v>
      </c>
      <c r="AD218">
        <v>1</v>
      </c>
      <c r="AE218">
        <v>0</v>
      </c>
      <c r="AF218">
        <v>0</v>
      </c>
      <c r="AG218">
        <v>0</v>
      </c>
      <c r="AH218">
        <v>0</v>
      </c>
      <c r="AI218">
        <v>3</v>
      </c>
      <c r="AJ218">
        <v>2</v>
      </c>
      <c r="AK218">
        <v>0</v>
      </c>
      <c r="AL218">
        <v>0</v>
      </c>
      <c r="AM218">
        <v>0</v>
      </c>
      <c r="AN218">
        <v>0</v>
      </c>
      <c r="AO218">
        <v>0</v>
      </c>
      <c r="AP218">
        <v>0</v>
      </c>
      <c r="AQ218">
        <v>0</v>
      </c>
      <c r="AR218">
        <v>0</v>
      </c>
      <c r="AS218">
        <v>0</v>
      </c>
      <c r="AT218">
        <v>0</v>
      </c>
      <c r="AU218">
        <v>0</v>
      </c>
      <c r="AV218">
        <v>0</v>
      </c>
      <c r="AW218">
        <v>2</v>
      </c>
      <c r="AX218">
        <v>2</v>
      </c>
      <c r="AY218">
        <v>0</v>
      </c>
      <c r="AZ218">
        <v>0</v>
      </c>
      <c r="BA218" t="s">
        <v>63</v>
      </c>
      <c r="BB218" t="s">
        <v>63</v>
      </c>
      <c r="BC218" t="s">
        <v>64</v>
      </c>
    </row>
    <row r="219" spans="1:55" x14ac:dyDescent="0.3">
      <c r="A219" t="s">
        <v>55</v>
      </c>
      <c r="B219" t="s">
        <v>55</v>
      </c>
      <c r="C219" t="s">
        <v>758</v>
      </c>
      <c r="D219">
        <v>22110415102</v>
      </c>
      <c r="E219" t="s">
        <v>770</v>
      </c>
      <c r="F219" t="s">
        <v>98</v>
      </c>
      <c r="G219" t="s">
        <v>57</v>
      </c>
      <c r="H219">
        <v>3</v>
      </c>
      <c r="I219" t="s">
        <v>58</v>
      </c>
      <c r="J219" t="s">
        <v>73</v>
      </c>
      <c r="L219">
        <v>1</v>
      </c>
      <c r="N219">
        <v>4</v>
      </c>
      <c r="O219" t="s">
        <v>66</v>
      </c>
      <c r="P219">
        <v>7</v>
      </c>
      <c r="Q219" t="s">
        <v>103</v>
      </c>
      <c r="R219">
        <v>24</v>
      </c>
      <c r="S219">
        <v>34</v>
      </c>
      <c r="T219" t="s">
        <v>1773</v>
      </c>
      <c r="V219">
        <v>2</v>
      </c>
      <c r="W219">
        <v>0</v>
      </c>
      <c r="X219">
        <v>1</v>
      </c>
      <c r="Y219" t="s">
        <v>71</v>
      </c>
      <c r="Z219" t="s">
        <v>71</v>
      </c>
      <c r="AA219" t="s">
        <v>71</v>
      </c>
      <c r="AB219" t="s">
        <v>62</v>
      </c>
      <c r="AC219" t="s">
        <v>68</v>
      </c>
      <c r="AD219">
        <v>1</v>
      </c>
      <c r="AE219">
        <v>1</v>
      </c>
      <c r="AF219">
        <v>0</v>
      </c>
      <c r="AG219">
        <v>0</v>
      </c>
      <c r="AH219">
        <v>0</v>
      </c>
      <c r="AI219">
        <v>0</v>
      </c>
      <c r="AJ219">
        <v>0</v>
      </c>
      <c r="AK219">
        <v>0</v>
      </c>
      <c r="AL219">
        <v>0</v>
      </c>
      <c r="AM219">
        <v>0</v>
      </c>
      <c r="AN219">
        <v>0</v>
      </c>
      <c r="AO219">
        <v>0</v>
      </c>
      <c r="AP219">
        <v>0</v>
      </c>
      <c r="AQ219">
        <v>0</v>
      </c>
      <c r="AR219">
        <v>0</v>
      </c>
      <c r="AS219">
        <v>0</v>
      </c>
      <c r="AT219">
        <v>0</v>
      </c>
      <c r="AU219">
        <v>0</v>
      </c>
      <c r="AV219">
        <v>0</v>
      </c>
      <c r="AW219">
        <v>3</v>
      </c>
      <c r="AX219">
        <v>2</v>
      </c>
      <c r="AY219">
        <v>0</v>
      </c>
      <c r="AZ219">
        <v>0</v>
      </c>
      <c r="BA219" t="s">
        <v>63</v>
      </c>
      <c r="BB219" t="s">
        <v>63</v>
      </c>
      <c r="BC219" t="s">
        <v>64</v>
      </c>
    </row>
    <row r="220" spans="1:55" x14ac:dyDescent="0.3">
      <c r="A220" t="s">
        <v>55</v>
      </c>
      <c r="B220" t="s">
        <v>55</v>
      </c>
      <c r="C220" t="s">
        <v>758</v>
      </c>
      <c r="D220">
        <v>22110415102</v>
      </c>
      <c r="E220" t="s">
        <v>770</v>
      </c>
      <c r="F220" t="s">
        <v>98</v>
      </c>
      <c r="G220" t="s">
        <v>57</v>
      </c>
      <c r="H220">
        <v>3</v>
      </c>
      <c r="I220" t="s">
        <v>58</v>
      </c>
      <c r="J220" t="s">
        <v>73</v>
      </c>
      <c r="L220">
        <v>2</v>
      </c>
      <c r="N220">
        <v>1</v>
      </c>
      <c r="O220" t="s">
        <v>66</v>
      </c>
      <c r="R220">
        <v>0</v>
      </c>
      <c r="S220">
        <v>0</v>
      </c>
      <c r="T220" t="s">
        <v>93</v>
      </c>
      <c r="V220">
        <v>2</v>
      </c>
      <c r="W220">
        <v>0</v>
      </c>
      <c r="X220">
        <v>1</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C220" t="s">
        <v>64</v>
      </c>
    </row>
    <row r="221" spans="1:55" x14ac:dyDescent="0.3">
      <c r="A221" t="s">
        <v>55</v>
      </c>
      <c r="B221" t="s">
        <v>55</v>
      </c>
      <c r="C221" t="s">
        <v>758</v>
      </c>
      <c r="D221">
        <v>22110415102</v>
      </c>
      <c r="E221" t="s">
        <v>770</v>
      </c>
      <c r="F221" t="s">
        <v>98</v>
      </c>
      <c r="G221" t="s">
        <v>57</v>
      </c>
      <c r="H221">
        <v>3</v>
      </c>
      <c r="I221" t="s">
        <v>58</v>
      </c>
      <c r="J221" t="s">
        <v>73</v>
      </c>
      <c r="L221">
        <v>2</v>
      </c>
      <c r="N221">
        <v>2</v>
      </c>
      <c r="O221" t="s">
        <v>70</v>
      </c>
      <c r="R221">
        <v>0</v>
      </c>
      <c r="S221">
        <v>0</v>
      </c>
      <c r="T221" t="s">
        <v>1772</v>
      </c>
      <c r="V221">
        <v>2</v>
      </c>
      <c r="W221">
        <v>0</v>
      </c>
      <c r="X221">
        <v>1</v>
      </c>
      <c r="Y221" t="s">
        <v>71</v>
      </c>
      <c r="Z221" t="s">
        <v>71</v>
      </c>
      <c r="AA221" t="s">
        <v>71</v>
      </c>
      <c r="AB221" t="s">
        <v>71</v>
      </c>
      <c r="AC221" t="s">
        <v>80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4</v>
      </c>
      <c r="AX221">
        <v>4</v>
      </c>
      <c r="AY221">
        <v>0</v>
      </c>
      <c r="AZ221">
        <v>0</v>
      </c>
      <c r="BA221" t="s">
        <v>63</v>
      </c>
      <c r="BB221" t="s">
        <v>63</v>
      </c>
      <c r="BC221" t="s">
        <v>64</v>
      </c>
    </row>
    <row r="222" spans="1:55" x14ac:dyDescent="0.3">
      <c r="A222" t="s">
        <v>55</v>
      </c>
      <c r="B222" t="s">
        <v>55</v>
      </c>
      <c r="C222" t="s">
        <v>758</v>
      </c>
      <c r="D222">
        <v>22110415102</v>
      </c>
      <c r="E222" t="s">
        <v>770</v>
      </c>
      <c r="F222" t="s">
        <v>98</v>
      </c>
      <c r="G222" t="s">
        <v>57</v>
      </c>
      <c r="H222">
        <v>4</v>
      </c>
      <c r="I222" t="s">
        <v>74</v>
      </c>
      <c r="J222" t="s">
        <v>59</v>
      </c>
      <c r="L222">
        <v>1</v>
      </c>
      <c r="N222">
        <v>2</v>
      </c>
      <c r="O222" t="s">
        <v>66</v>
      </c>
      <c r="P222">
        <v>8</v>
      </c>
      <c r="Q222" t="s">
        <v>99</v>
      </c>
      <c r="R222">
        <v>37</v>
      </c>
      <c r="S222">
        <v>28</v>
      </c>
      <c r="T222" t="s">
        <v>1772</v>
      </c>
      <c r="V222">
        <v>3</v>
      </c>
      <c r="W222">
        <v>2</v>
      </c>
      <c r="X222">
        <v>1</v>
      </c>
      <c r="Y222" t="s">
        <v>71</v>
      </c>
      <c r="Z222" t="s">
        <v>71</v>
      </c>
      <c r="AA222" t="s">
        <v>71</v>
      </c>
      <c r="AB222" t="s">
        <v>71</v>
      </c>
      <c r="AC222" t="s">
        <v>68</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3</v>
      </c>
      <c r="AX222">
        <v>2</v>
      </c>
      <c r="AY222">
        <v>0</v>
      </c>
      <c r="AZ222">
        <v>0</v>
      </c>
      <c r="BA222" t="s">
        <v>63</v>
      </c>
      <c r="BB222" t="s">
        <v>63</v>
      </c>
      <c r="BC222" t="s">
        <v>64</v>
      </c>
    </row>
    <row r="223" spans="1:55" x14ac:dyDescent="0.3">
      <c r="A223" t="s">
        <v>55</v>
      </c>
      <c r="B223" t="s">
        <v>55</v>
      </c>
      <c r="C223" t="s">
        <v>758</v>
      </c>
      <c r="D223">
        <v>22110415102</v>
      </c>
      <c r="E223" t="s">
        <v>770</v>
      </c>
      <c r="F223" t="s">
        <v>98</v>
      </c>
      <c r="G223" t="s">
        <v>57</v>
      </c>
      <c r="H223">
        <v>4</v>
      </c>
      <c r="I223" t="s">
        <v>74</v>
      </c>
      <c r="J223" t="s">
        <v>59</v>
      </c>
      <c r="L223">
        <v>1</v>
      </c>
      <c r="N223">
        <v>1</v>
      </c>
      <c r="O223" t="s">
        <v>66</v>
      </c>
      <c r="P223">
        <v>6</v>
      </c>
      <c r="Q223" t="s">
        <v>100</v>
      </c>
      <c r="R223">
        <v>36</v>
      </c>
      <c r="S223">
        <v>27</v>
      </c>
      <c r="T223" t="s">
        <v>1773</v>
      </c>
      <c r="V223">
        <v>3</v>
      </c>
      <c r="W223">
        <v>2</v>
      </c>
      <c r="X223">
        <v>1</v>
      </c>
      <c r="Y223" t="s">
        <v>71</v>
      </c>
      <c r="Z223" t="s">
        <v>71</v>
      </c>
      <c r="AA223" t="s">
        <v>71</v>
      </c>
      <c r="AB223" t="s">
        <v>71</v>
      </c>
      <c r="AC223" t="s">
        <v>68</v>
      </c>
      <c r="AD223">
        <v>0</v>
      </c>
      <c r="AE223">
        <v>2</v>
      </c>
      <c r="AF223">
        <v>0</v>
      </c>
      <c r="AG223">
        <v>0</v>
      </c>
      <c r="AH223">
        <v>0</v>
      </c>
      <c r="AI223">
        <v>0</v>
      </c>
      <c r="AJ223">
        <v>0</v>
      </c>
      <c r="AK223">
        <v>0</v>
      </c>
      <c r="AL223">
        <v>0</v>
      </c>
      <c r="AM223">
        <v>0</v>
      </c>
      <c r="AN223">
        <v>0</v>
      </c>
      <c r="AO223">
        <v>0</v>
      </c>
      <c r="AP223">
        <v>0</v>
      </c>
      <c r="AQ223">
        <v>0</v>
      </c>
      <c r="AR223">
        <v>0</v>
      </c>
      <c r="AS223">
        <v>0</v>
      </c>
      <c r="AT223">
        <v>0</v>
      </c>
      <c r="AU223">
        <v>0</v>
      </c>
      <c r="AV223">
        <v>0</v>
      </c>
      <c r="AW223">
        <v>3</v>
      </c>
      <c r="AX223">
        <v>2</v>
      </c>
      <c r="AY223">
        <v>0</v>
      </c>
      <c r="AZ223">
        <v>0</v>
      </c>
      <c r="BA223" t="s">
        <v>63</v>
      </c>
      <c r="BB223" t="s">
        <v>63</v>
      </c>
      <c r="BC223" t="s">
        <v>64</v>
      </c>
    </row>
    <row r="224" spans="1:55" x14ac:dyDescent="0.3">
      <c r="A224" t="s">
        <v>55</v>
      </c>
      <c r="B224" t="s">
        <v>55</v>
      </c>
      <c r="C224" t="s">
        <v>758</v>
      </c>
      <c r="D224">
        <v>22110415102</v>
      </c>
      <c r="E224" t="s">
        <v>770</v>
      </c>
      <c r="F224" t="s">
        <v>98</v>
      </c>
      <c r="G224" t="s">
        <v>57</v>
      </c>
      <c r="H224">
        <v>4</v>
      </c>
      <c r="I224" t="s">
        <v>74</v>
      </c>
      <c r="J224" t="s">
        <v>59</v>
      </c>
      <c r="L224">
        <v>1</v>
      </c>
      <c r="N224">
        <v>3</v>
      </c>
      <c r="O224" t="s">
        <v>66</v>
      </c>
      <c r="P224">
        <v>7</v>
      </c>
      <c r="Q224" t="s">
        <v>102</v>
      </c>
      <c r="R224">
        <v>31</v>
      </c>
      <c r="S224">
        <v>28</v>
      </c>
      <c r="T224" t="s">
        <v>1773</v>
      </c>
      <c r="V224">
        <v>3</v>
      </c>
      <c r="W224">
        <v>2</v>
      </c>
      <c r="X224">
        <v>1</v>
      </c>
      <c r="Y224" t="s">
        <v>71</v>
      </c>
      <c r="Z224" t="s">
        <v>62</v>
      </c>
      <c r="AA224" t="s">
        <v>71</v>
      </c>
      <c r="AB224" t="s">
        <v>62</v>
      </c>
      <c r="AC224" t="s">
        <v>68</v>
      </c>
      <c r="AD224">
        <v>0</v>
      </c>
      <c r="AE224">
        <v>1</v>
      </c>
      <c r="AF224">
        <v>0</v>
      </c>
      <c r="AG224">
        <v>0</v>
      </c>
      <c r="AH224">
        <v>0</v>
      </c>
      <c r="AI224">
        <v>0</v>
      </c>
      <c r="AJ224">
        <v>0</v>
      </c>
      <c r="AK224">
        <v>0</v>
      </c>
      <c r="AL224">
        <v>0</v>
      </c>
      <c r="AM224">
        <v>0</v>
      </c>
      <c r="AN224">
        <v>0</v>
      </c>
      <c r="AO224">
        <v>0</v>
      </c>
      <c r="AP224">
        <v>0</v>
      </c>
      <c r="AQ224">
        <v>0</v>
      </c>
      <c r="AR224">
        <v>0</v>
      </c>
      <c r="AS224">
        <v>0</v>
      </c>
      <c r="AT224">
        <v>0</v>
      </c>
      <c r="AU224">
        <v>0</v>
      </c>
      <c r="AV224">
        <v>0</v>
      </c>
      <c r="AW224">
        <v>3</v>
      </c>
      <c r="AX224">
        <v>2</v>
      </c>
      <c r="AY224">
        <v>0</v>
      </c>
      <c r="AZ224">
        <v>0</v>
      </c>
      <c r="BA224" t="s">
        <v>63</v>
      </c>
      <c r="BB224" t="s">
        <v>63</v>
      </c>
    </row>
    <row r="225" spans="1:55" x14ac:dyDescent="0.3">
      <c r="A225" t="s">
        <v>55</v>
      </c>
      <c r="B225" t="s">
        <v>55</v>
      </c>
      <c r="C225" t="s">
        <v>758</v>
      </c>
      <c r="D225">
        <v>22110415102</v>
      </c>
      <c r="E225" t="s">
        <v>770</v>
      </c>
      <c r="F225" t="s">
        <v>98</v>
      </c>
      <c r="G225" t="s">
        <v>57</v>
      </c>
      <c r="H225">
        <v>4</v>
      </c>
      <c r="I225" t="s">
        <v>74</v>
      </c>
      <c r="J225" t="s">
        <v>59</v>
      </c>
      <c r="L225">
        <v>1</v>
      </c>
      <c r="N225">
        <v>4</v>
      </c>
      <c r="O225" t="s">
        <v>104</v>
      </c>
      <c r="R225">
        <v>0</v>
      </c>
      <c r="S225">
        <v>0</v>
      </c>
      <c r="T225" t="s">
        <v>61</v>
      </c>
      <c r="V225">
        <v>3</v>
      </c>
      <c r="W225">
        <v>2</v>
      </c>
      <c r="X225">
        <v>1</v>
      </c>
      <c r="Y225" t="s">
        <v>62</v>
      </c>
      <c r="Z225" t="s">
        <v>62</v>
      </c>
      <c r="AA225" t="s">
        <v>62</v>
      </c>
      <c r="AB225" t="s">
        <v>62</v>
      </c>
      <c r="AC225" t="s">
        <v>68</v>
      </c>
      <c r="AD225">
        <v>0</v>
      </c>
      <c r="AE225">
        <v>0</v>
      </c>
      <c r="AF225">
        <v>11</v>
      </c>
      <c r="AG225">
        <v>25</v>
      </c>
      <c r="AH225">
        <v>0</v>
      </c>
      <c r="AI225">
        <v>0</v>
      </c>
      <c r="AJ225">
        <v>0</v>
      </c>
      <c r="AK225">
        <v>0</v>
      </c>
      <c r="AL225">
        <v>0</v>
      </c>
      <c r="AM225">
        <v>0</v>
      </c>
      <c r="AN225">
        <v>0</v>
      </c>
      <c r="AO225">
        <v>0</v>
      </c>
      <c r="AP225">
        <v>0</v>
      </c>
      <c r="AQ225">
        <v>0</v>
      </c>
      <c r="AR225">
        <v>0</v>
      </c>
      <c r="AS225">
        <v>0</v>
      </c>
      <c r="AT225">
        <v>0</v>
      </c>
      <c r="AU225">
        <v>0</v>
      </c>
      <c r="AV225">
        <v>0</v>
      </c>
      <c r="AW225">
        <v>3</v>
      </c>
      <c r="AX225">
        <v>2</v>
      </c>
      <c r="AY225">
        <v>0</v>
      </c>
      <c r="AZ225">
        <v>0</v>
      </c>
      <c r="BA225" t="s">
        <v>63</v>
      </c>
      <c r="BB225" t="s">
        <v>120</v>
      </c>
    </row>
    <row r="226" spans="1:55" x14ac:dyDescent="0.3">
      <c r="A226" t="s">
        <v>55</v>
      </c>
      <c r="B226" t="s">
        <v>55</v>
      </c>
      <c r="C226" t="s">
        <v>758</v>
      </c>
      <c r="D226">
        <v>22110415102</v>
      </c>
      <c r="E226" t="s">
        <v>770</v>
      </c>
      <c r="F226" t="s">
        <v>98</v>
      </c>
      <c r="G226" t="s">
        <v>57</v>
      </c>
      <c r="H226">
        <v>5</v>
      </c>
      <c r="I226" t="s">
        <v>74</v>
      </c>
      <c r="J226" t="s">
        <v>59</v>
      </c>
      <c r="K226" t="s">
        <v>772</v>
      </c>
      <c r="L226">
        <v>1</v>
      </c>
      <c r="M226" t="s">
        <v>773</v>
      </c>
      <c r="N226">
        <v>1</v>
      </c>
      <c r="O226" t="s">
        <v>66</v>
      </c>
      <c r="R226">
        <v>0</v>
      </c>
      <c r="S226">
        <v>0</v>
      </c>
      <c r="T226" t="s">
        <v>1773</v>
      </c>
      <c r="U226" t="s">
        <v>774</v>
      </c>
      <c r="V226">
        <v>4</v>
      </c>
      <c r="W226">
        <v>0</v>
      </c>
      <c r="X226">
        <v>1</v>
      </c>
      <c r="Y226" t="s">
        <v>71</v>
      </c>
      <c r="Z226" t="s">
        <v>62</v>
      </c>
      <c r="AA226" t="s">
        <v>71</v>
      </c>
      <c r="AB226" t="s">
        <v>71</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3</v>
      </c>
      <c r="AX226">
        <v>2</v>
      </c>
      <c r="AY226">
        <v>0</v>
      </c>
      <c r="AZ226">
        <v>0</v>
      </c>
      <c r="BA226" t="s">
        <v>63</v>
      </c>
      <c r="BB226" t="s">
        <v>63</v>
      </c>
    </row>
    <row r="227" spans="1:55" x14ac:dyDescent="0.3">
      <c r="A227" t="s">
        <v>55</v>
      </c>
      <c r="B227" t="s">
        <v>55</v>
      </c>
      <c r="C227" t="s">
        <v>758</v>
      </c>
      <c r="D227">
        <v>22110415102</v>
      </c>
      <c r="E227" t="s">
        <v>770</v>
      </c>
      <c r="F227" t="s">
        <v>98</v>
      </c>
      <c r="G227" t="s">
        <v>57</v>
      </c>
      <c r="H227">
        <v>6</v>
      </c>
      <c r="I227" t="s">
        <v>72</v>
      </c>
      <c r="J227" t="s">
        <v>59</v>
      </c>
      <c r="K227" t="s">
        <v>775</v>
      </c>
      <c r="L227">
        <v>1</v>
      </c>
      <c r="M227" t="s">
        <v>776</v>
      </c>
      <c r="N227">
        <v>1</v>
      </c>
      <c r="O227" t="s">
        <v>70</v>
      </c>
      <c r="R227">
        <v>0</v>
      </c>
      <c r="S227">
        <v>0</v>
      </c>
      <c r="T227" t="s">
        <v>1773</v>
      </c>
      <c r="V227">
        <v>2</v>
      </c>
      <c r="W227">
        <v>5</v>
      </c>
      <c r="X227">
        <v>1</v>
      </c>
      <c r="Y227" t="s">
        <v>71</v>
      </c>
      <c r="Z227" t="s">
        <v>71</v>
      </c>
      <c r="AA227" t="s">
        <v>62</v>
      </c>
      <c r="AB227" t="s">
        <v>62</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3</v>
      </c>
      <c r="AX227">
        <v>2</v>
      </c>
      <c r="AY227">
        <v>0</v>
      </c>
      <c r="AZ227">
        <v>0</v>
      </c>
      <c r="BA227" t="s">
        <v>63</v>
      </c>
      <c r="BB227" t="s">
        <v>63</v>
      </c>
    </row>
    <row r="228" spans="1:55" x14ac:dyDescent="0.3">
      <c r="A228" t="s">
        <v>55</v>
      </c>
      <c r="B228" t="s">
        <v>55</v>
      </c>
      <c r="C228" t="s">
        <v>758</v>
      </c>
      <c r="D228">
        <v>22110415102</v>
      </c>
      <c r="E228" t="s">
        <v>770</v>
      </c>
      <c r="F228" t="s">
        <v>98</v>
      </c>
      <c r="G228" t="s">
        <v>57</v>
      </c>
      <c r="H228">
        <v>7</v>
      </c>
      <c r="I228" t="s">
        <v>74</v>
      </c>
      <c r="J228" t="s">
        <v>59</v>
      </c>
      <c r="L228">
        <v>1</v>
      </c>
      <c r="N228">
        <v>1</v>
      </c>
      <c r="O228" t="s">
        <v>66</v>
      </c>
      <c r="P228">
        <v>6</v>
      </c>
      <c r="Q228" t="s">
        <v>164</v>
      </c>
      <c r="R228">
        <v>34</v>
      </c>
      <c r="S228">
        <v>29</v>
      </c>
      <c r="T228" t="s">
        <v>61</v>
      </c>
      <c r="V228">
        <v>4</v>
      </c>
      <c r="W228">
        <v>4</v>
      </c>
      <c r="X228">
        <v>2</v>
      </c>
      <c r="Y228" t="s">
        <v>62</v>
      </c>
      <c r="Z228" t="s">
        <v>62</v>
      </c>
      <c r="AA228" t="s">
        <v>90</v>
      </c>
      <c r="AB228" t="s">
        <v>62</v>
      </c>
      <c r="AC228" t="s">
        <v>77</v>
      </c>
      <c r="AD228">
        <v>1</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6</v>
      </c>
      <c r="AX228">
        <v>4</v>
      </c>
      <c r="AY228">
        <v>0</v>
      </c>
      <c r="AZ228">
        <v>0</v>
      </c>
      <c r="BA228" t="s">
        <v>63</v>
      </c>
      <c r="BB228" t="s">
        <v>63</v>
      </c>
    </row>
    <row r="229" spans="1:55" x14ac:dyDescent="0.3">
      <c r="A229" t="s">
        <v>55</v>
      </c>
      <c r="B229" t="s">
        <v>55</v>
      </c>
      <c r="C229" t="s">
        <v>758</v>
      </c>
      <c r="D229">
        <v>22110415102</v>
      </c>
      <c r="E229" t="s">
        <v>770</v>
      </c>
      <c r="F229" t="s">
        <v>98</v>
      </c>
      <c r="G229" t="s">
        <v>57</v>
      </c>
      <c r="H229">
        <v>7</v>
      </c>
      <c r="I229" t="s">
        <v>74</v>
      </c>
      <c r="J229" t="s">
        <v>59</v>
      </c>
      <c r="L229">
        <v>1</v>
      </c>
      <c r="N229">
        <v>2</v>
      </c>
      <c r="O229" t="s">
        <v>66</v>
      </c>
      <c r="P229">
        <v>8</v>
      </c>
      <c r="Q229" t="s">
        <v>82</v>
      </c>
      <c r="R229">
        <v>35</v>
      </c>
      <c r="S229">
        <v>28</v>
      </c>
      <c r="T229" t="s">
        <v>61</v>
      </c>
      <c r="V229">
        <v>4</v>
      </c>
      <c r="W229">
        <v>4</v>
      </c>
      <c r="X229">
        <v>2</v>
      </c>
      <c r="Y229" t="s">
        <v>62</v>
      </c>
      <c r="Z229" t="s">
        <v>62</v>
      </c>
      <c r="AA229" t="s">
        <v>90</v>
      </c>
      <c r="AB229" t="s">
        <v>62</v>
      </c>
      <c r="AC229" t="s">
        <v>77</v>
      </c>
      <c r="AD229">
        <v>0</v>
      </c>
      <c r="AE229">
        <v>1</v>
      </c>
      <c r="AF229">
        <v>0</v>
      </c>
      <c r="AG229">
        <v>0</v>
      </c>
      <c r="AH229">
        <v>0</v>
      </c>
      <c r="AI229">
        <v>0</v>
      </c>
      <c r="AJ229">
        <v>0</v>
      </c>
      <c r="AK229">
        <v>0</v>
      </c>
      <c r="AL229">
        <v>0</v>
      </c>
      <c r="AM229">
        <v>0</v>
      </c>
      <c r="AN229">
        <v>0</v>
      </c>
      <c r="AO229">
        <v>0</v>
      </c>
      <c r="AP229">
        <v>0</v>
      </c>
      <c r="AQ229">
        <v>0</v>
      </c>
      <c r="AR229">
        <v>0</v>
      </c>
      <c r="AS229">
        <v>0</v>
      </c>
      <c r="AT229">
        <v>0</v>
      </c>
      <c r="AU229">
        <v>0</v>
      </c>
      <c r="AV229">
        <v>0</v>
      </c>
      <c r="AW229">
        <v>6</v>
      </c>
      <c r="AX229">
        <v>4</v>
      </c>
      <c r="AY229">
        <v>0</v>
      </c>
      <c r="AZ229">
        <v>0</v>
      </c>
      <c r="BA229" t="s">
        <v>63</v>
      </c>
      <c r="BB229" t="s">
        <v>63</v>
      </c>
    </row>
    <row r="230" spans="1:55" x14ac:dyDescent="0.3">
      <c r="A230" t="s">
        <v>55</v>
      </c>
      <c r="B230" t="s">
        <v>55</v>
      </c>
      <c r="C230" t="s">
        <v>758</v>
      </c>
      <c r="D230">
        <v>22110415102</v>
      </c>
      <c r="E230" t="s">
        <v>770</v>
      </c>
      <c r="F230" t="s">
        <v>98</v>
      </c>
      <c r="G230" t="s">
        <v>57</v>
      </c>
      <c r="H230">
        <v>8</v>
      </c>
      <c r="I230" t="s">
        <v>94</v>
      </c>
      <c r="J230" t="s">
        <v>59</v>
      </c>
      <c r="L230">
        <v>1</v>
      </c>
      <c r="N230">
        <v>1</v>
      </c>
      <c r="O230" t="s">
        <v>95</v>
      </c>
      <c r="R230">
        <v>0</v>
      </c>
      <c r="S230">
        <v>0</v>
      </c>
      <c r="T230" t="s">
        <v>61</v>
      </c>
      <c r="U230" t="s">
        <v>777</v>
      </c>
      <c r="V230">
        <v>4</v>
      </c>
      <c r="W230">
        <v>0</v>
      </c>
      <c r="X230">
        <v>1</v>
      </c>
      <c r="Y230" t="s">
        <v>62</v>
      </c>
      <c r="Z230" t="s">
        <v>90</v>
      </c>
      <c r="AA230" t="s">
        <v>71</v>
      </c>
      <c r="AB230" t="s">
        <v>62</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t="s">
        <v>63</v>
      </c>
      <c r="BB230" t="s">
        <v>63</v>
      </c>
      <c r="BC230" t="s">
        <v>64</v>
      </c>
    </row>
    <row r="231" spans="1:55" x14ac:dyDescent="0.3">
      <c r="A231" t="s">
        <v>55</v>
      </c>
      <c r="B231" t="s">
        <v>55</v>
      </c>
      <c r="C231" t="s">
        <v>758</v>
      </c>
      <c r="D231">
        <v>22110415102</v>
      </c>
      <c r="E231" t="s">
        <v>770</v>
      </c>
      <c r="F231" t="s">
        <v>98</v>
      </c>
      <c r="G231" t="s">
        <v>57</v>
      </c>
      <c r="H231">
        <v>8</v>
      </c>
      <c r="I231" t="s">
        <v>94</v>
      </c>
      <c r="J231" t="s">
        <v>59</v>
      </c>
      <c r="L231">
        <v>1</v>
      </c>
      <c r="N231">
        <v>2</v>
      </c>
      <c r="O231" t="s">
        <v>95</v>
      </c>
      <c r="R231">
        <v>0</v>
      </c>
      <c r="S231">
        <v>0</v>
      </c>
      <c r="T231" t="s">
        <v>61</v>
      </c>
      <c r="V231">
        <v>4</v>
      </c>
      <c r="W231">
        <v>0</v>
      </c>
      <c r="X231">
        <v>1</v>
      </c>
      <c r="Y231" t="s">
        <v>62</v>
      </c>
      <c r="Z231" t="s">
        <v>90</v>
      </c>
      <c r="AA231" t="s">
        <v>71</v>
      </c>
      <c r="AB231" t="s">
        <v>62</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t="s">
        <v>63</v>
      </c>
      <c r="BB231" t="s">
        <v>63</v>
      </c>
      <c r="BC231" t="s">
        <v>64</v>
      </c>
    </row>
    <row r="232" spans="1:55" x14ac:dyDescent="0.3">
      <c r="A232" t="s">
        <v>55</v>
      </c>
      <c r="B232" t="s">
        <v>55</v>
      </c>
      <c r="C232" t="s">
        <v>589</v>
      </c>
      <c r="D232">
        <v>22110408702</v>
      </c>
      <c r="E232" t="s">
        <v>602</v>
      </c>
      <c r="F232" t="s">
        <v>98</v>
      </c>
      <c r="G232" t="s">
        <v>57</v>
      </c>
      <c r="H232">
        <v>1</v>
      </c>
      <c r="I232" t="s">
        <v>58</v>
      </c>
      <c r="J232" t="s">
        <v>59</v>
      </c>
      <c r="K232" t="s">
        <v>603</v>
      </c>
      <c r="L232">
        <v>1</v>
      </c>
      <c r="N232">
        <v>1</v>
      </c>
      <c r="O232" t="s">
        <v>66</v>
      </c>
      <c r="P232">
        <v>8</v>
      </c>
      <c r="Q232" t="s">
        <v>82</v>
      </c>
      <c r="R232">
        <v>29</v>
      </c>
      <c r="S232">
        <v>21</v>
      </c>
      <c r="T232" t="s">
        <v>61</v>
      </c>
      <c r="V232">
        <v>5</v>
      </c>
      <c r="W232">
        <v>2</v>
      </c>
      <c r="X232">
        <v>2</v>
      </c>
      <c r="Y232" t="s">
        <v>71</v>
      </c>
      <c r="Z232" t="s">
        <v>62</v>
      </c>
      <c r="AB232" t="s">
        <v>62</v>
      </c>
      <c r="AC232" t="s">
        <v>77</v>
      </c>
      <c r="AD232">
        <v>0</v>
      </c>
      <c r="AE232">
        <v>1</v>
      </c>
      <c r="AF232">
        <v>1</v>
      </c>
      <c r="AG232">
        <v>0</v>
      </c>
      <c r="AH232">
        <v>0</v>
      </c>
      <c r="AI232">
        <v>0</v>
      </c>
      <c r="AJ232">
        <v>2</v>
      </c>
      <c r="AK232">
        <v>0</v>
      </c>
      <c r="AL232">
        <v>0</v>
      </c>
      <c r="AM232">
        <v>0</v>
      </c>
      <c r="AN232">
        <v>0</v>
      </c>
      <c r="AO232">
        <v>0</v>
      </c>
      <c r="AP232">
        <v>0</v>
      </c>
      <c r="AQ232">
        <v>0</v>
      </c>
      <c r="AR232">
        <v>0</v>
      </c>
      <c r="AS232">
        <v>0</v>
      </c>
      <c r="AT232">
        <v>0</v>
      </c>
      <c r="AU232">
        <v>0</v>
      </c>
      <c r="AV232">
        <v>0</v>
      </c>
      <c r="AW232">
        <v>5</v>
      </c>
      <c r="AX232">
        <v>4</v>
      </c>
      <c r="AY232">
        <v>0</v>
      </c>
      <c r="AZ232">
        <v>0</v>
      </c>
      <c r="BA232" t="s">
        <v>63</v>
      </c>
      <c r="BB232" t="s">
        <v>63</v>
      </c>
      <c r="BC232" t="s">
        <v>64</v>
      </c>
    </row>
    <row r="233" spans="1:55" x14ac:dyDescent="0.3">
      <c r="A233" t="s">
        <v>55</v>
      </c>
      <c r="B233" t="s">
        <v>55</v>
      </c>
      <c r="C233" t="s">
        <v>589</v>
      </c>
      <c r="D233">
        <v>22110408702</v>
      </c>
      <c r="E233" t="s">
        <v>602</v>
      </c>
      <c r="F233" t="s">
        <v>98</v>
      </c>
      <c r="G233" t="s">
        <v>57</v>
      </c>
      <c r="H233">
        <v>1</v>
      </c>
      <c r="I233" t="s">
        <v>58</v>
      </c>
      <c r="J233" t="s">
        <v>59</v>
      </c>
      <c r="K233" t="s">
        <v>603</v>
      </c>
      <c r="L233">
        <v>1</v>
      </c>
      <c r="N233">
        <v>2</v>
      </c>
      <c r="O233" t="s">
        <v>66</v>
      </c>
      <c r="P233">
        <v>6</v>
      </c>
      <c r="Q233" t="s">
        <v>100</v>
      </c>
      <c r="R233">
        <v>38</v>
      </c>
      <c r="S233">
        <v>36</v>
      </c>
      <c r="T233" t="s">
        <v>1773</v>
      </c>
      <c r="V233">
        <v>5</v>
      </c>
      <c r="W233">
        <v>2</v>
      </c>
      <c r="X233">
        <v>2</v>
      </c>
      <c r="Y233" t="s">
        <v>71</v>
      </c>
      <c r="Z233" t="s">
        <v>62</v>
      </c>
      <c r="AA233" t="s">
        <v>62</v>
      </c>
      <c r="AB233" t="s">
        <v>62</v>
      </c>
      <c r="AC233" t="s">
        <v>68</v>
      </c>
      <c r="AD233">
        <v>0</v>
      </c>
      <c r="AE233">
        <v>1</v>
      </c>
      <c r="AF233">
        <v>0</v>
      </c>
      <c r="AG233">
        <v>0</v>
      </c>
      <c r="AH233">
        <v>0</v>
      </c>
      <c r="AI233">
        <v>1</v>
      </c>
      <c r="AJ233">
        <v>0</v>
      </c>
      <c r="AK233">
        <v>0</v>
      </c>
      <c r="AL233">
        <v>0</v>
      </c>
      <c r="AM233">
        <v>0</v>
      </c>
      <c r="AN233">
        <v>0</v>
      </c>
      <c r="AO233">
        <v>0</v>
      </c>
      <c r="AP233">
        <v>0</v>
      </c>
      <c r="AQ233">
        <v>0</v>
      </c>
      <c r="AR233">
        <v>0</v>
      </c>
      <c r="AS233">
        <v>0</v>
      </c>
      <c r="AT233">
        <v>0</v>
      </c>
      <c r="AU233">
        <v>0</v>
      </c>
      <c r="AV233">
        <v>0</v>
      </c>
      <c r="AW233">
        <v>6</v>
      </c>
      <c r="AX233">
        <v>6</v>
      </c>
      <c r="AY233">
        <v>0</v>
      </c>
      <c r="AZ233">
        <v>0</v>
      </c>
      <c r="BA233" t="s">
        <v>63</v>
      </c>
      <c r="BB233" t="s">
        <v>63</v>
      </c>
      <c r="BC233" t="s">
        <v>64</v>
      </c>
    </row>
    <row r="234" spans="1:55" x14ac:dyDescent="0.3">
      <c r="A234" t="s">
        <v>55</v>
      </c>
      <c r="B234" t="s">
        <v>55</v>
      </c>
      <c r="C234" t="s">
        <v>589</v>
      </c>
      <c r="D234">
        <v>22110408702</v>
      </c>
      <c r="E234" t="s">
        <v>602</v>
      </c>
      <c r="F234" t="s">
        <v>98</v>
      </c>
      <c r="G234" t="s">
        <v>57</v>
      </c>
      <c r="H234">
        <v>1</v>
      </c>
      <c r="I234" t="s">
        <v>58</v>
      </c>
      <c r="J234" t="s">
        <v>59</v>
      </c>
      <c r="K234" t="s">
        <v>603</v>
      </c>
      <c r="L234">
        <v>2</v>
      </c>
      <c r="M234" t="s">
        <v>604</v>
      </c>
      <c r="N234">
        <v>1</v>
      </c>
      <c r="O234" t="s">
        <v>66</v>
      </c>
      <c r="P234">
        <v>7</v>
      </c>
      <c r="Q234" t="s">
        <v>102</v>
      </c>
      <c r="R234">
        <v>31</v>
      </c>
      <c r="S234">
        <v>29</v>
      </c>
      <c r="T234" t="s">
        <v>61</v>
      </c>
      <c r="V234">
        <v>2</v>
      </c>
      <c r="W234">
        <v>0</v>
      </c>
      <c r="X234">
        <v>2</v>
      </c>
      <c r="Y234" t="s">
        <v>71</v>
      </c>
      <c r="Z234" t="s">
        <v>62</v>
      </c>
      <c r="AB234" t="s">
        <v>62</v>
      </c>
      <c r="AC234" t="s">
        <v>68</v>
      </c>
      <c r="AD234">
        <v>0</v>
      </c>
      <c r="AE234">
        <v>1</v>
      </c>
      <c r="AF234">
        <v>0</v>
      </c>
      <c r="AG234">
        <v>0</v>
      </c>
      <c r="AH234">
        <v>0</v>
      </c>
      <c r="AI234">
        <v>0</v>
      </c>
      <c r="AJ234">
        <v>0</v>
      </c>
      <c r="AK234">
        <v>0</v>
      </c>
      <c r="AL234">
        <v>0</v>
      </c>
      <c r="AM234">
        <v>0</v>
      </c>
      <c r="AN234">
        <v>0</v>
      </c>
      <c r="AO234">
        <v>0</v>
      </c>
      <c r="AP234">
        <v>0</v>
      </c>
      <c r="AQ234">
        <v>0</v>
      </c>
      <c r="AR234">
        <v>0</v>
      </c>
      <c r="AS234">
        <v>0</v>
      </c>
      <c r="AT234">
        <v>0</v>
      </c>
      <c r="AU234">
        <v>0</v>
      </c>
      <c r="AV234">
        <v>0</v>
      </c>
      <c r="AW234">
        <v>4</v>
      </c>
      <c r="AX234">
        <v>4</v>
      </c>
      <c r="AY234">
        <v>0</v>
      </c>
      <c r="AZ234">
        <v>0</v>
      </c>
      <c r="BA234" t="s">
        <v>63</v>
      </c>
      <c r="BB234" t="s">
        <v>63</v>
      </c>
      <c r="BC234" t="s">
        <v>64</v>
      </c>
    </row>
    <row r="235" spans="1:55" x14ac:dyDescent="0.3">
      <c r="A235" t="s">
        <v>55</v>
      </c>
      <c r="B235" t="s">
        <v>55</v>
      </c>
      <c r="C235" t="s">
        <v>589</v>
      </c>
      <c r="D235">
        <v>22110408702</v>
      </c>
      <c r="E235" t="s">
        <v>602</v>
      </c>
      <c r="F235" t="s">
        <v>98</v>
      </c>
      <c r="G235" t="s">
        <v>57</v>
      </c>
      <c r="H235">
        <v>2</v>
      </c>
      <c r="I235" t="s">
        <v>94</v>
      </c>
      <c r="J235" t="s">
        <v>59</v>
      </c>
      <c r="K235" t="s">
        <v>605</v>
      </c>
      <c r="L235">
        <v>1</v>
      </c>
      <c r="N235">
        <v>1</v>
      </c>
      <c r="O235" t="s">
        <v>95</v>
      </c>
      <c r="R235">
        <v>0</v>
      </c>
      <c r="S235">
        <v>0</v>
      </c>
      <c r="T235" t="s">
        <v>61</v>
      </c>
      <c r="V235">
        <v>4</v>
      </c>
      <c r="W235">
        <v>0</v>
      </c>
      <c r="X235">
        <v>1</v>
      </c>
      <c r="Y235" t="s">
        <v>62</v>
      </c>
      <c r="AA235" t="s">
        <v>62</v>
      </c>
      <c r="AB235" t="s">
        <v>71</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1</v>
      </c>
      <c r="AX235">
        <v>0</v>
      </c>
      <c r="AY235">
        <v>0</v>
      </c>
      <c r="AZ235">
        <v>0</v>
      </c>
      <c r="BA235" t="s">
        <v>63</v>
      </c>
      <c r="BB235" t="s">
        <v>63</v>
      </c>
      <c r="BC235" t="s">
        <v>64</v>
      </c>
    </row>
    <row r="236" spans="1:55" x14ac:dyDescent="0.3">
      <c r="A236" t="s">
        <v>55</v>
      </c>
      <c r="B236" t="s">
        <v>55</v>
      </c>
      <c r="C236" t="s">
        <v>911</v>
      </c>
      <c r="D236">
        <v>22110433401</v>
      </c>
      <c r="E236" t="s">
        <v>1307</v>
      </c>
      <c r="F236" t="s">
        <v>98</v>
      </c>
      <c r="G236" t="s">
        <v>57</v>
      </c>
      <c r="H236">
        <v>1</v>
      </c>
      <c r="I236" t="s">
        <v>58</v>
      </c>
      <c r="J236" t="s">
        <v>59</v>
      </c>
      <c r="K236" t="s">
        <v>1308</v>
      </c>
      <c r="L236">
        <v>1</v>
      </c>
      <c r="M236" t="s">
        <v>1309</v>
      </c>
      <c r="N236">
        <v>1</v>
      </c>
      <c r="O236" t="s">
        <v>107</v>
      </c>
      <c r="R236">
        <v>0</v>
      </c>
      <c r="S236">
        <v>0</v>
      </c>
      <c r="T236" t="s">
        <v>61</v>
      </c>
      <c r="U236" t="s">
        <v>1310</v>
      </c>
      <c r="V236">
        <v>0</v>
      </c>
      <c r="W236">
        <v>0</v>
      </c>
      <c r="X236">
        <v>0</v>
      </c>
      <c r="Y236" t="s">
        <v>62</v>
      </c>
      <c r="Z236" t="s">
        <v>62</v>
      </c>
      <c r="AA236" t="s">
        <v>90</v>
      </c>
      <c r="AB236" t="s">
        <v>62</v>
      </c>
      <c r="AD236">
        <v>0</v>
      </c>
      <c r="AE236">
        <v>0</v>
      </c>
      <c r="AF236">
        <v>0</v>
      </c>
      <c r="AG236">
        <v>0</v>
      </c>
      <c r="AH236">
        <v>0</v>
      </c>
      <c r="AI236">
        <v>1</v>
      </c>
      <c r="AJ236">
        <v>0</v>
      </c>
      <c r="AK236">
        <v>0</v>
      </c>
      <c r="AL236">
        <v>0</v>
      </c>
      <c r="AM236">
        <v>0</v>
      </c>
      <c r="AN236">
        <v>0</v>
      </c>
      <c r="AO236">
        <v>0</v>
      </c>
      <c r="AP236">
        <v>0</v>
      </c>
      <c r="AQ236">
        <v>0</v>
      </c>
      <c r="AR236">
        <v>0</v>
      </c>
      <c r="AS236">
        <v>0</v>
      </c>
      <c r="AT236">
        <v>0</v>
      </c>
      <c r="AU236">
        <v>0</v>
      </c>
      <c r="AV236">
        <v>0</v>
      </c>
      <c r="AW236">
        <v>4</v>
      </c>
      <c r="AX236">
        <v>2</v>
      </c>
      <c r="AY236">
        <v>0</v>
      </c>
      <c r="AZ236">
        <v>0</v>
      </c>
      <c r="BA236" t="s">
        <v>63</v>
      </c>
      <c r="BB236" t="s">
        <v>63</v>
      </c>
      <c r="BC236" t="s">
        <v>64</v>
      </c>
    </row>
    <row r="237" spans="1:55" x14ac:dyDescent="0.3">
      <c r="A237" t="s">
        <v>55</v>
      </c>
      <c r="B237" t="s">
        <v>55</v>
      </c>
      <c r="C237" t="s">
        <v>911</v>
      </c>
      <c r="D237">
        <v>22110433401</v>
      </c>
      <c r="E237" t="s">
        <v>1307</v>
      </c>
      <c r="F237" t="s">
        <v>98</v>
      </c>
      <c r="G237" t="s">
        <v>57</v>
      </c>
      <c r="H237">
        <v>1</v>
      </c>
      <c r="I237" t="s">
        <v>58</v>
      </c>
      <c r="J237" t="s">
        <v>59</v>
      </c>
      <c r="K237" t="s">
        <v>1308</v>
      </c>
      <c r="L237">
        <v>1</v>
      </c>
      <c r="M237" t="s">
        <v>1309</v>
      </c>
      <c r="N237">
        <v>2</v>
      </c>
      <c r="O237" t="s">
        <v>70</v>
      </c>
      <c r="R237">
        <v>0</v>
      </c>
      <c r="S237">
        <v>0</v>
      </c>
      <c r="T237" t="s">
        <v>1773</v>
      </c>
      <c r="U237" t="s">
        <v>1311</v>
      </c>
      <c r="V237">
        <v>0</v>
      </c>
      <c r="W237">
        <v>0</v>
      </c>
      <c r="X237">
        <v>0</v>
      </c>
      <c r="Y237" t="s">
        <v>71</v>
      </c>
      <c r="Z237" t="s">
        <v>62</v>
      </c>
      <c r="AA237" t="s">
        <v>90</v>
      </c>
      <c r="AB237" t="s">
        <v>62</v>
      </c>
      <c r="AD237">
        <v>0</v>
      </c>
      <c r="AE237">
        <v>0</v>
      </c>
      <c r="AF237">
        <v>0</v>
      </c>
      <c r="AG237">
        <v>0</v>
      </c>
      <c r="AH237">
        <v>0</v>
      </c>
      <c r="AI237">
        <v>2</v>
      </c>
      <c r="AJ237">
        <v>0</v>
      </c>
      <c r="AK237">
        <v>0</v>
      </c>
      <c r="AL237">
        <v>0</v>
      </c>
      <c r="AM237">
        <v>0</v>
      </c>
      <c r="AN237">
        <v>0</v>
      </c>
      <c r="AO237">
        <v>0</v>
      </c>
      <c r="AP237">
        <v>0</v>
      </c>
      <c r="AQ237">
        <v>0</v>
      </c>
      <c r="AR237">
        <v>0</v>
      </c>
      <c r="AS237">
        <v>0</v>
      </c>
      <c r="AT237">
        <v>0</v>
      </c>
      <c r="AU237">
        <v>0</v>
      </c>
      <c r="AV237">
        <v>0</v>
      </c>
      <c r="AW237">
        <v>1</v>
      </c>
      <c r="AX237">
        <v>1</v>
      </c>
      <c r="AY237">
        <v>0</v>
      </c>
      <c r="AZ237">
        <v>0</v>
      </c>
      <c r="BA237" t="s">
        <v>63</v>
      </c>
      <c r="BB237" t="s">
        <v>63</v>
      </c>
      <c r="BC237" t="s">
        <v>64</v>
      </c>
    </row>
    <row r="238" spans="1:55" x14ac:dyDescent="0.3">
      <c r="A238" t="s">
        <v>55</v>
      </c>
      <c r="B238" t="s">
        <v>55</v>
      </c>
      <c r="C238" t="s">
        <v>911</v>
      </c>
      <c r="D238">
        <v>22110433401</v>
      </c>
      <c r="E238" t="s">
        <v>1307</v>
      </c>
      <c r="F238" t="s">
        <v>98</v>
      </c>
      <c r="G238" t="s">
        <v>57</v>
      </c>
      <c r="H238">
        <v>1</v>
      </c>
      <c r="I238" t="s">
        <v>58</v>
      </c>
      <c r="J238" t="s">
        <v>59</v>
      </c>
      <c r="K238" t="s">
        <v>1308</v>
      </c>
      <c r="L238">
        <v>1</v>
      </c>
      <c r="M238" t="s">
        <v>1309</v>
      </c>
      <c r="N238">
        <v>3</v>
      </c>
      <c r="O238" t="s">
        <v>66</v>
      </c>
      <c r="R238">
        <v>0</v>
      </c>
      <c r="S238">
        <v>0</v>
      </c>
      <c r="T238" t="s">
        <v>61</v>
      </c>
      <c r="U238" t="s">
        <v>1312</v>
      </c>
      <c r="V238">
        <v>0</v>
      </c>
      <c r="W238">
        <v>0</v>
      </c>
      <c r="X238">
        <v>0</v>
      </c>
      <c r="Y238" t="s">
        <v>62</v>
      </c>
      <c r="Z238" t="s">
        <v>62</v>
      </c>
      <c r="AA238" t="s">
        <v>90</v>
      </c>
      <c r="AB238" t="s">
        <v>62</v>
      </c>
      <c r="AC238" t="s">
        <v>77</v>
      </c>
      <c r="AD238">
        <v>2</v>
      </c>
      <c r="AE238">
        <v>1</v>
      </c>
      <c r="AF238">
        <v>0</v>
      </c>
      <c r="AG238">
        <v>0</v>
      </c>
      <c r="AH238">
        <v>0</v>
      </c>
      <c r="AI238">
        <v>0</v>
      </c>
      <c r="AJ238">
        <v>1</v>
      </c>
      <c r="AK238">
        <v>0</v>
      </c>
      <c r="AL238">
        <v>0</v>
      </c>
      <c r="AM238">
        <v>0</v>
      </c>
      <c r="AN238">
        <v>0</v>
      </c>
      <c r="AO238">
        <v>0</v>
      </c>
      <c r="AP238">
        <v>0</v>
      </c>
      <c r="AQ238">
        <v>0</v>
      </c>
      <c r="AR238">
        <v>0</v>
      </c>
      <c r="AS238">
        <v>0</v>
      </c>
      <c r="AT238">
        <v>0</v>
      </c>
      <c r="AU238">
        <v>0</v>
      </c>
      <c r="AV238">
        <v>0</v>
      </c>
      <c r="AW238">
        <v>2</v>
      </c>
      <c r="AX238">
        <v>2</v>
      </c>
      <c r="AY238">
        <v>0</v>
      </c>
      <c r="AZ238">
        <v>0</v>
      </c>
      <c r="BA238" t="s">
        <v>63</v>
      </c>
      <c r="BB238" t="s">
        <v>63</v>
      </c>
      <c r="BC238" t="s">
        <v>64</v>
      </c>
    </row>
    <row r="239" spans="1:55" x14ac:dyDescent="0.3">
      <c r="A239" t="s">
        <v>55</v>
      </c>
      <c r="B239" t="s">
        <v>55</v>
      </c>
      <c r="C239" t="s">
        <v>911</v>
      </c>
      <c r="D239">
        <v>22110433401</v>
      </c>
      <c r="E239" t="s">
        <v>1307</v>
      </c>
      <c r="F239" t="s">
        <v>98</v>
      </c>
      <c r="G239" t="s">
        <v>57</v>
      </c>
      <c r="H239">
        <v>1</v>
      </c>
      <c r="I239" t="s">
        <v>58</v>
      </c>
      <c r="J239" t="s">
        <v>59</v>
      </c>
      <c r="K239" t="s">
        <v>1308</v>
      </c>
      <c r="L239">
        <v>1</v>
      </c>
      <c r="M239" t="s">
        <v>1309</v>
      </c>
      <c r="N239">
        <v>4</v>
      </c>
      <c r="O239" t="s">
        <v>66</v>
      </c>
      <c r="P239">
        <v>6</v>
      </c>
      <c r="Q239" t="s">
        <v>100</v>
      </c>
      <c r="R239">
        <v>9</v>
      </c>
      <c r="S239">
        <v>9</v>
      </c>
      <c r="T239" t="s">
        <v>61</v>
      </c>
      <c r="U239" t="s">
        <v>1313</v>
      </c>
      <c r="V239">
        <v>0</v>
      </c>
      <c r="W239">
        <v>0</v>
      </c>
      <c r="X239">
        <v>0</v>
      </c>
      <c r="Y239" t="s">
        <v>71</v>
      </c>
      <c r="Z239" t="s">
        <v>62</v>
      </c>
      <c r="AA239" t="s">
        <v>90</v>
      </c>
      <c r="AB239" t="s">
        <v>62</v>
      </c>
      <c r="AC239" t="s">
        <v>77</v>
      </c>
      <c r="AD239">
        <v>0</v>
      </c>
      <c r="AE239">
        <v>1</v>
      </c>
      <c r="AF239">
        <v>0</v>
      </c>
      <c r="AG239">
        <v>0</v>
      </c>
      <c r="AH239">
        <v>0</v>
      </c>
      <c r="AI239">
        <v>0</v>
      </c>
      <c r="AJ239">
        <v>0</v>
      </c>
      <c r="AK239">
        <v>0</v>
      </c>
      <c r="AL239">
        <v>0</v>
      </c>
      <c r="AM239">
        <v>0</v>
      </c>
      <c r="AN239">
        <v>0</v>
      </c>
      <c r="AO239">
        <v>0</v>
      </c>
      <c r="AP239">
        <v>0</v>
      </c>
      <c r="AQ239">
        <v>0</v>
      </c>
      <c r="AR239">
        <v>0</v>
      </c>
      <c r="AS239">
        <v>0</v>
      </c>
      <c r="AT239">
        <v>0</v>
      </c>
      <c r="AU239">
        <v>0</v>
      </c>
      <c r="AV239">
        <v>0</v>
      </c>
      <c r="AW239">
        <v>1</v>
      </c>
      <c r="AX239">
        <v>2</v>
      </c>
      <c r="AY239">
        <v>0</v>
      </c>
      <c r="AZ239">
        <v>0</v>
      </c>
      <c r="BA239" t="s">
        <v>63</v>
      </c>
      <c r="BB239" t="s">
        <v>63</v>
      </c>
      <c r="BC239" t="s">
        <v>64</v>
      </c>
    </row>
    <row r="240" spans="1:55" x14ac:dyDescent="0.3">
      <c r="A240" t="s">
        <v>55</v>
      </c>
      <c r="B240" t="s">
        <v>55</v>
      </c>
      <c r="C240" t="s">
        <v>911</v>
      </c>
      <c r="D240">
        <v>22110433401</v>
      </c>
      <c r="E240" t="s">
        <v>1307</v>
      </c>
      <c r="F240" t="s">
        <v>98</v>
      </c>
      <c r="G240" t="s">
        <v>57</v>
      </c>
      <c r="H240">
        <v>1</v>
      </c>
      <c r="I240" t="s">
        <v>58</v>
      </c>
      <c r="J240" t="s">
        <v>59</v>
      </c>
      <c r="K240" t="s">
        <v>1308</v>
      </c>
      <c r="L240">
        <v>1</v>
      </c>
      <c r="M240" t="s">
        <v>1309</v>
      </c>
      <c r="N240">
        <v>5</v>
      </c>
      <c r="O240" t="s">
        <v>95</v>
      </c>
      <c r="R240">
        <v>0</v>
      </c>
      <c r="S240">
        <v>0</v>
      </c>
      <c r="T240" t="s">
        <v>61</v>
      </c>
      <c r="U240" t="s">
        <v>1314</v>
      </c>
      <c r="V240">
        <v>0</v>
      </c>
      <c r="W240">
        <v>0</v>
      </c>
      <c r="X240">
        <v>0</v>
      </c>
      <c r="Y240" t="s">
        <v>62</v>
      </c>
      <c r="Z240" t="s">
        <v>62</v>
      </c>
      <c r="AA240" t="s">
        <v>90</v>
      </c>
      <c r="AB240" t="s">
        <v>62</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2</v>
      </c>
      <c r="AX240">
        <v>0</v>
      </c>
      <c r="AY240">
        <v>0</v>
      </c>
      <c r="AZ240">
        <v>0</v>
      </c>
      <c r="BA240" t="s">
        <v>63</v>
      </c>
      <c r="BB240" t="s">
        <v>63</v>
      </c>
      <c r="BC240" t="s">
        <v>64</v>
      </c>
    </row>
    <row r="241" spans="1:55" x14ac:dyDescent="0.3">
      <c r="A241" t="s">
        <v>55</v>
      </c>
      <c r="B241" t="s">
        <v>55</v>
      </c>
      <c r="C241" t="s">
        <v>911</v>
      </c>
      <c r="D241">
        <v>22110433401</v>
      </c>
      <c r="E241" t="s">
        <v>1307</v>
      </c>
      <c r="F241" t="s">
        <v>98</v>
      </c>
      <c r="G241" t="s">
        <v>57</v>
      </c>
      <c r="H241">
        <v>1</v>
      </c>
      <c r="I241" t="s">
        <v>58</v>
      </c>
      <c r="J241" t="s">
        <v>59</v>
      </c>
      <c r="K241" t="s">
        <v>1308</v>
      </c>
      <c r="L241">
        <v>1</v>
      </c>
      <c r="M241" t="s">
        <v>1309</v>
      </c>
      <c r="N241">
        <v>6</v>
      </c>
      <c r="O241" t="s">
        <v>60</v>
      </c>
      <c r="R241">
        <v>0</v>
      </c>
      <c r="S241">
        <v>0</v>
      </c>
      <c r="T241" t="s">
        <v>61</v>
      </c>
      <c r="U241" t="s">
        <v>1315</v>
      </c>
      <c r="V241">
        <v>0</v>
      </c>
      <c r="W241">
        <v>0</v>
      </c>
      <c r="X241">
        <v>0</v>
      </c>
      <c r="Y241" t="s">
        <v>71</v>
      </c>
      <c r="Z241" t="s">
        <v>62</v>
      </c>
      <c r="AA241" t="s">
        <v>90</v>
      </c>
      <c r="AB241" t="s">
        <v>62</v>
      </c>
      <c r="AD241">
        <v>0</v>
      </c>
      <c r="AE241">
        <v>0</v>
      </c>
      <c r="AF241">
        <v>0</v>
      </c>
      <c r="AG241">
        <v>0</v>
      </c>
      <c r="AH241">
        <v>1</v>
      </c>
      <c r="AI241">
        <v>3</v>
      </c>
      <c r="AJ241">
        <v>3</v>
      </c>
      <c r="AK241">
        <v>0</v>
      </c>
      <c r="AL241">
        <v>0</v>
      </c>
      <c r="AM241">
        <v>0</v>
      </c>
      <c r="AN241">
        <v>0</v>
      </c>
      <c r="AO241">
        <v>0</v>
      </c>
      <c r="AP241">
        <v>0</v>
      </c>
      <c r="AQ241">
        <v>0</v>
      </c>
      <c r="AR241">
        <v>0</v>
      </c>
      <c r="AS241">
        <v>0</v>
      </c>
      <c r="AT241">
        <v>0</v>
      </c>
      <c r="AU241">
        <v>0</v>
      </c>
      <c r="AV241">
        <v>0</v>
      </c>
      <c r="AW241">
        <v>2</v>
      </c>
      <c r="AX241">
        <v>2</v>
      </c>
      <c r="AY241">
        <v>0</v>
      </c>
      <c r="AZ241">
        <v>0</v>
      </c>
      <c r="BA241" t="s">
        <v>63</v>
      </c>
      <c r="BB241" t="s">
        <v>63</v>
      </c>
      <c r="BC241" t="s">
        <v>64</v>
      </c>
    </row>
    <row r="242" spans="1:55" x14ac:dyDescent="0.3">
      <c r="A242" t="s">
        <v>55</v>
      </c>
      <c r="B242" t="s">
        <v>55</v>
      </c>
      <c r="C242" t="s">
        <v>911</v>
      </c>
      <c r="D242">
        <v>22110433401</v>
      </c>
      <c r="E242" t="s">
        <v>1307</v>
      </c>
      <c r="F242" t="s">
        <v>98</v>
      </c>
      <c r="G242" t="s">
        <v>57</v>
      </c>
      <c r="H242">
        <v>2</v>
      </c>
      <c r="I242" t="s">
        <v>72</v>
      </c>
      <c r="J242" t="s">
        <v>93</v>
      </c>
      <c r="K242" t="s">
        <v>1316</v>
      </c>
      <c r="L242">
        <v>1</v>
      </c>
      <c r="M242" t="s">
        <v>1317</v>
      </c>
      <c r="N242">
        <v>1</v>
      </c>
      <c r="R242">
        <v>0</v>
      </c>
      <c r="S242">
        <v>0</v>
      </c>
      <c r="T242" t="s">
        <v>1772</v>
      </c>
      <c r="U242" t="s">
        <v>1318</v>
      </c>
      <c r="V242" t="s">
        <v>80</v>
      </c>
      <c r="W242" t="s">
        <v>80</v>
      </c>
      <c r="X242" t="s">
        <v>80</v>
      </c>
      <c r="Y242" t="s">
        <v>71</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t="s">
        <v>63</v>
      </c>
      <c r="BB242" t="s">
        <v>63</v>
      </c>
      <c r="BC242" t="s">
        <v>64</v>
      </c>
    </row>
    <row r="243" spans="1:55" x14ac:dyDescent="0.3">
      <c r="A243" t="s">
        <v>55</v>
      </c>
      <c r="B243" t="s">
        <v>55</v>
      </c>
      <c r="C243" t="s">
        <v>911</v>
      </c>
      <c r="D243">
        <v>22110433401</v>
      </c>
      <c r="E243" t="s">
        <v>1307</v>
      </c>
      <c r="F243" t="s">
        <v>98</v>
      </c>
      <c r="G243" t="s">
        <v>57</v>
      </c>
      <c r="H243">
        <v>3</v>
      </c>
      <c r="I243" t="s">
        <v>72</v>
      </c>
      <c r="J243" t="s">
        <v>1774</v>
      </c>
      <c r="K243" t="s">
        <v>1319</v>
      </c>
      <c r="L243">
        <v>1</v>
      </c>
      <c r="M243" t="s">
        <v>1320</v>
      </c>
      <c r="N243">
        <v>1</v>
      </c>
      <c r="R243">
        <v>0</v>
      </c>
      <c r="S243">
        <v>0</v>
      </c>
      <c r="T243" t="s">
        <v>61</v>
      </c>
      <c r="U243" t="s">
        <v>1321</v>
      </c>
      <c r="V243" t="s">
        <v>80</v>
      </c>
      <c r="W243" t="s">
        <v>80</v>
      </c>
      <c r="X243" t="s">
        <v>80</v>
      </c>
      <c r="Y243" t="s">
        <v>62</v>
      </c>
      <c r="Z243" t="s">
        <v>62</v>
      </c>
      <c r="AA243" t="s">
        <v>90</v>
      </c>
      <c r="AB243" t="s">
        <v>62</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t="s">
        <v>63</v>
      </c>
      <c r="BB243" t="s">
        <v>63</v>
      </c>
      <c r="BC243" t="s">
        <v>64</v>
      </c>
    </row>
    <row r="244" spans="1:55" x14ac:dyDescent="0.3">
      <c r="A244" t="s">
        <v>55</v>
      </c>
      <c r="B244" t="s">
        <v>55</v>
      </c>
      <c r="C244" t="s">
        <v>911</v>
      </c>
      <c r="D244">
        <v>22110433401</v>
      </c>
      <c r="E244" t="s">
        <v>1307</v>
      </c>
      <c r="F244" t="s">
        <v>98</v>
      </c>
      <c r="G244" t="s">
        <v>57</v>
      </c>
      <c r="H244">
        <v>4</v>
      </c>
      <c r="I244" t="s">
        <v>94</v>
      </c>
      <c r="J244" t="s">
        <v>59</v>
      </c>
      <c r="K244" t="s">
        <v>1322</v>
      </c>
      <c r="L244">
        <v>1</v>
      </c>
      <c r="M244" t="s">
        <v>1323</v>
      </c>
      <c r="N244">
        <v>1</v>
      </c>
      <c r="O244" t="s">
        <v>95</v>
      </c>
      <c r="R244">
        <v>0</v>
      </c>
      <c r="S244">
        <v>0</v>
      </c>
      <c r="T244" t="s">
        <v>61</v>
      </c>
      <c r="U244" t="s">
        <v>1324</v>
      </c>
      <c r="V244" t="s">
        <v>80</v>
      </c>
      <c r="W244" t="s">
        <v>80</v>
      </c>
      <c r="X244" t="s">
        <v>80</v>
      </c>
      <c r="Y244" t="s">
        <v>71</v>
      </c>
      <c r="AA244" t="s">
        <v>90</v>
      </c>
      <c r="AB244" t="s">
        <v>71</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t="s">
        <v>63</v>
      </c>
      <c r="BB244" t="s">
        <v>63</v>
      </c>
      <c r="BC244" t="s">
        <v>64</v>
      </c>
    </row>
    <row r="245" spans="1:55" x14ac:dyDescent="0.3">
      <c r="A245" t="s">
        <v>55</v>
      </c>
      <c r="B245" t="s">
        <v>55</v>
      </c>
      <c r="C245" t="s">
        <v>911</v>
      </c>
      <c r="D245">
        <v>22110433401</v>
      </c>
      <c r="E245" t="s">
        <v>1307</v>
      </c>
      <c r="F245" t="s">
        <v>98</v>
      </c>
      <c r="G245" t="s">
        <v>57</v>
      </c>
      <c r="H245">
        <v>5</v>
      </c>
      <c r="I245" t="s">
        <v>74</v>
      </c>
      <c r="J245" t="s">
        <v>59</v>
      </c>
      <c r="K245" t="s">
        <v>1325</v>
      </c>
      <c r="L245">
        <v>1</v>
      </c>
      <c r="M245" t="s">
        <v>1176</v>
      </c>
      <c r="N245">
        <v>1</v>
      </c>
      <c r="O245" t="s">
        <v>70</v>
      </c>
      <c r="R245">
        <v>0</v>
      </c>
      <c r="S245">
        <v>0</v>
      </c>
      <c r="T245" t="s">
        <v>61</v>
      </c>
      <c r="U245" t="s">
        <v>1326</v>
      </c>
      <c r="V245">
        <v>0</v>
      </c>
      <c r="W245">
        <v>0</v>
      </c>
      <c r="X245">
        <v>0</v>
      </c>
      <c r="Y245" t="s">
        <v>71</v>
      </c>
      <c r="Z245" t="s">
        <v>71</v>
      </c>
      <c r="AA245" t="s">
        <v>90</v>
      </c>
      <c r="AB245" t="s">
        <v>71</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t="s">
        <v>63</v>
      </c>
      <c r="BB245" t="s">
        <v>63</v>
      </c>
      <c r="BC245" t="s">
        <v>64</v>
      </c>
    </row>
    <row r="246" spans="1:55" x14ac:dyDescent="0.3">
      <c r="A246" t="s">
        <v>55</v>
      </c>
      <c r="B246" t="s">
        <v>55</v>
      </c>
      <c r="C246" t="s">
        <v>911</v>
      </c>
      <c r="D246">
        <v>22110433401</v>
      </c>
      <c r="E246" t="s">
        <v>1307</v>
      </c>
      <c r="F246" t="s">
        <v>98</v>
      </c>
      <c r="G246" t="s">
        <v>57</v>
      </c>
      <c r="H246">
        <v>5</v>
      </c>
      <c r="I246" t="s">
        <v>74</v>
      </c>
      <c r="J246" t="s">
        <v>59</v>
      </c>
      <c r="K246" t="s">
        <v>1325</v>
      </c>
      <c r="L246">
        <v>1</v>
      </c>
      <c r="M246" t="s">
        <v>1176</v>
      </c>
      <c r="N246">
        <v>2</v>
      </c>
      <c r="O246" t="s">
        <v>66</v>
      </c>
      <c r="P246">
        <v>7</v>
      </c>
      <c r="Q246" t="s">
        <v>102</v>
      </c>
      <c r="R246">
        <v>3</v>
      </c>
      <c r="S246">
        <v>14</v>
      </c>
      <c r="T246" t="s">
        <v>61</v>
      </c>
      <c r="U246" t="s">
        <v>1327</v>
      </c>
      <c r="V246">
        <v>0</v>
      </c>
      <c r="W246">
        <v>0</v>
      </c>
      <c r="X246">
        <v>0</v>
      </c>
      <c r="Y246" t="s">
        <v>71</v>
      </c>
      <c r="Z246" t="s">
        <v>62</v>
      </c>
      <c r="AA246" t="s">
        <v>90</v>
      </c>
      <c r="AB246" t="s">
        <v>62</v>
      </c>
      <c r="AC246" t="s">
        <v>77</v>
      </c>
      <c r="AD246">
        <v>1</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1</v>
      </c>
      <c r="AX246">
        <v>2</v>
      </c>
      <c r="AY246">
        <v>0</v>
      </c>
      <c r="AZ246">
        <v>0</v>
      </c>
      <c r="BA246" t="s">
        <v>63</v>
      </c>
      <c r="BB246" t="s">
        <v>63</v>
      </c>
      <c r="BC246" t="s">
        <v>64</v>
      </c>
    </row>
    <row r="247" spans="1:55" x14ac:dyDescent="0.3">
      <c r="A247" t="s">
        <v>55</v>
      </c>
      <c r="B247" t="s">
        <v>55</v>
      </c>
      <c r="C247" t="s">
        <v>911</v>
      </c>
      <c r="D247">
        <v>22110433401</v>
      </c>
      <c r="E247" t="s">
        <v>1307</v>
      </c>
      <c r="F247" t="s">
        <v>98</v>
      </c>
      <c r="G247" t="s">
        <v>57</v>
      </c>
      <c r="H247">
        <v>5</v>
      </c>
      <c r="I247" t="s">
        <v>74</v>
      </c>
      <c r="J247" t="s">
        <v>59</v>
      </c>
      <c r="K247" t="s">
        <v>1325</v>
      </c>
      <c r="L247">
        <v>1</v>
      </c>
      <c r="M247" t="s">
        <v>1176</v>
      </c>
      <c r="N247">
        <v>3</v>
      </c>
      <c r="O247" t="s">
        <v>66</v>
      </c>
      <c r="P247">
        <v>8</v>
      </c>
      <c r="Q247" t="s">
        <v>82</v>
      </c>
      <c r="R247">
        <v>7</v>
      </c>
      <c r="S247">
        <v>8</v>
      </c>
      <c r="T247" t="s">
        <v>61</v>
      </c>
      <c r="U247" t="s">
        <v>1328</v>
      </c>
      <c r="V247">
        <v>0</v>
      </c>
      <c r="W247">
        <v>0</v>
      </c>
      <c r="X247">
        <v>0</v>
      </c>
      <c r="Y247" t="s">
        <v>71</v>
      </c>
      <c r="Z247" t="s">
        <v>62</v>
      </c>
      <c r="AA247" t="s">
        <v>90</v>
      </c>
      <c r="AB247" t="s">
        <v>62</v>
      </c>
      <c r="AC247" t="s">
        <v>77</v>
      </c>
      <c r="AD247">
        <v>1</v>
      </c>
      <c r="AE247">
        <v>1</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2</v>
      </c>
      <c r="AY247">
        <v>0</v>
      </c>
      <c r="AZ247">
        <v>0</v>
      </c>
      <c r="BA247" t="s">
        <v>63</v>
      </c>
      <c r="BB247" t="s">
        <v>63</v>
      </c>
      <c r="BC247" t="s">
        <v>64</v>
      </c>
    </row>
    <row r="248" spans="1:55" x14ac:dyDescent="0.3">
      <c r="A248" t="s">
        <v>55</v>
      </c>
      <c r="B248" t="s">
        <v>55</v>
      </c>
      <c r="C248" t="s">
        <v>911</v>
      </c>
      <c r="D248">
        <v>22110429807</v>
      </c>
      <c r="E248" t="s">
        <v>1160</v>
      </c>
      <c r="F248" t="s">
        <v>56</v>
      </c>
      <c r="G248" t="s">
        <v>57</v>
      </c>
      <c r="H248">
        <v>1</v>
      </c>
      <c r="I248" t="s">
        <v>58</v>
      </c>
      <c r="J248" t="s">
        <v>59</v>
      </c>
      <c r="K248" t="s">
        <v>1161</v>
      </c>
      <c r="L248">
        <v>1</v>
      </c>
      <c r="M248" t="s">
        <v>1162</v>
      </c>
      <c r="N248">
        <v>1</v>
      </c>
      <c r="O248" t="s">
        <v>107</v>
      </c>
      <c r="R248">
        <v>0</v>
      </c>
      <c r="S248">
        <v>0</v>
      </c>
      <c r="T248" t="s">
        <v>61</v>
      </c>
      <c r="U248" t="s">
        <v>1163</v>
      </c>
      <c r="V248" t="s">
        <v>80</v>
      </c>
      <c r="W248" t="s">
        <v>80</v>
      </c>
      <c r="X248" t="s">
        <v>80</v>
      </c>
      <c r="Y248" t="s">
        <v>62</v>
      </c>
      <c r="Z248" t="s">
        <v>62</v>
      </c>
      <c r="AA248" t="s">
        <v>90</v>
      </c>
      <c r="AB248" t="s">
        <v>62</v>
      </c>
      <c r="AD248">
        <v>0</v>
      </c>
      <c r="AE248">
        <v>0</v>
      </c>
      <c r="AF248">
        <v>0</v>
      </c>
      <c r="AG248">
        <v>0</v>
      </c>
      <c r="AH248">
        <v>0</v>
      </c>
      <c r="AI248">
        <v>1</v>
      </c>
      <c r="AJ248">
        <v>0</v>
      </c>
      <c r="AK248">
        <v>0</v>
      </c>
      <c r="AL248">
        <v>0</v>
      </c>
      <c r="AM248">
        <v>0</v>
      </c>
      <c r="AN248">
        <v>0</v>
      </c>
      <c r="AO248">
        <v>0</v>
      </c>
      <c r="AP248">
        <v>0</v>
      </c>
      <c r="AQ248">
        <v>0</v>
      </c>
      <c r="AR248">
        <v>0</v>
      </c>
      <c r="AS248">
        <v>0</v>
      </c>
      <c r="AT248">
        <v>0</v>
      </c>
      <c r="AU248">
        <v>0</v>
      </c>
      <c r="AV248">
        <v>0</v>
      </c>
      <c r="AW248">
        <v>4</v>
      </c>
      <c r="AX248">
        <v>2</v>
      </c>
      <c r="AY248">
        <v>0</v>
      </c>
      <c r="AZ248">
        <v>0</v>
      </c>
      <c r="BA248" t="s">
        <v>63</v>
      </c>
      <c r="BB248" t="s">
        <v>63</v>
      </c>
      <c r="BC248" t="s">
        <v>64</v>
      </c>
    </row>
    <row r="249" spans="1:55" x14ac:dyDescent="0.3">
      <c r="A249" t="s">
        <v>55</v>
      </c>
      <c r="B249" t="s">
        <v>55</v>
      </c>
      <c r="C249" t="s">
        <v>911</v>
      </c>
      <c r="D249">
        <v>22110429807</v>
      </c>
      <c r="E249" t="s">
        <v>1160</v>
      </c>
      <c r="F249" t="s">
        <v>56</v>
      </c>
      <c r="G249" t="s">
        <v>57</v>
      </c>
      <c r="H249">
        <v>1</v>
      </c>
      <c r="I249" t="s">
        <v>58</v>
      </c>
      <c r="J249" t="s">
        <v>59</v>
      </c>
      <c r="K249" t="s">
        <v>1161</v>
      </c>
      <c r="L249">
        <v>1</v>
      </c>
      <c r="M249" t="s">
        <v>1162</v>
      </c>
      <c r="N249">
        <v>2</v>
      </c>
      <c r="O249" t="s">
        <v>95</v>
      </c>
      <c r="R249">
        <v>0</v>
      </c>
      <c r="S249">
        <v>0</v>
      </c>
      <c r="T249" t="s">
        <v>61</v>
      </c>
      <c r="U249" t="s">
        <v>1164</v>
      </c>
      <c r="V249" t="s">
        <v>80</v>
      </c>
      <c r="W249" t="s">
        <v>80</v>
      </c>
      <c r="X249" t="s">
        <v>80</v>
      </c>
      <c r="Y249" t="s">
        <v>62</v>
      </c>
      <c r="Z249" t="s">
        <v>62</v>
      </c>
      <c r="AA249" t="s">
        <v>90</v>
      </c>
      <c r="AB249" t="s">
        <v>62</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2</v>
      </c>
      <c r="AX249">
        <v>0</v>
      </c>
      <c r="AY249">
        <v>0</v>
      </c>
      <c r="AZ249">
        <v>0</v>
      </c>
      <c r="BA249" t="s">
        <v>63</v>
      </c>
      <c r="BB249" t="s">
        <v>63</v>
      </c>
      <c r="BC249" t="s">
        <v>64</v>
      </c>
    </row>
    <row r="250" spans="1:55" x14ac:dyDescent="0.3">
      <c r="A250" t="s">
        <v>55</v>
      </c>
      <c r="B250" t="s">
        <v>55</v>
      </c>
      <c r="C250" t="s">
        <v>911</v>
      </c>
      <c r="D250">
        <v>22110429807</v>
      </c>
      <c r="E250" t="s">
        <v>1160</v>
      </c>
      <c r="F250" t="s">
        <v>56</v>
      </c>
      <c r="G250" t="s">
        <v>57</v>
      </c>
      <c r="H250">
        <v>1</v>
      </c>
      <c r="I250" t="s">
        <v>58</v>
      </c>
      <c r="J250" t="s">
        <v>59</v>
      </c>
      <c r="K250" t="s">
        <v>1161</v>
      </c>
      <c r="L250">
        <v>1</v>
      </c>
      <c r="M250" t="s">
        <v>1162</v>
      </c>
      <c r="N250">
        <v>3</v>
      </c>
      <c r="O250" t="s">
        <v>70</v>
      </c>
      <c r="R250">
        <v>0</v>
      </c>
      <c r="S250">
        <v>0</v>
      </c>
      <c r="T250" t="s">
        <v>1773</v>
      </c>
      <c r="U250" t="s">
        <v>1165</v>
      </c>
      <c r="V250" t="s">
        <v>80</v>
      </c>
      <c r="W250" t="s">
        <v>80</v>
      </c>
      <c r="X250" t="s">
        <v>80</v>
      </c>
      <c r="Y250" t="s">
        <v>71</v>
      </c>
      <c r="Z250" t="s">
        <v>62</v>
      </c>
      <c r="AA250" t="s">
        <v>90</v>
      </c>
      <c r="AB250" t="s">
        <v>62</v>
      </c>
      <c r="AD250">
        <v>0</v>
      </c>
      <c r="AE250">
        <v>0</v>
      </c>
      <c r="AF250">
        <v>0</v>
      </c>
      <c r="AG250">
        <v>0</v>
      </c>
      <c r="AH250">
        <v>0</v>
      </c>
      <c r="AI250">
        <v>2</v>
      </c>
      <c r="AJ250">
        <v>0</v>
      </c>
      <c r="AK250">
        <v>0</v>
      </c>
      <c r="AL250">
        <v>0</v>
      </c>
      <c r="AM250">
        <v>0</v>
      </c>
      <c r="AN250">
        <v>0</v>
      </c>
      <c r="AO250">
        <v>0</v>
      </c>
      <c r="AP250">
        <v>0</v>
      </c>
      <c r="AQ250">
        <v>0</v>
      </c>
      <c r="AR250">
        <v>0</v>
      </c>
      <c r="AS250">
        <v>0</v>
      </c>
      <c r="AT250">
        <v>0</v>
      </c>
      <c r="AU250">
        <v>0</v>
      </c>
      <c r="AV250">
        <v>0</v>
      </c>
      <c r="AW250">
        <v>1</v>
      </c>
      <c r="AX250">
        <v>1</v>
      </c>
      <c r="AY250">
        <v>0</v>
      </c>
      <c r="AZ250">
        <v>0</v>
      </c>
      <c r="BA250" t="s">
        <v>63</v>
      </c>
      <c r="BB250" t="s">
        <v>63</v>
      </c>
      <c r="BC250" t="s">
        <v>64</v>
      </c>
    </row>
    <row r="251" spans="1:55" x14ac:dyDescent="0.3">
      <c r="A251" t="s">
        <v>55</v>
      </c>
      <c r="B251" t="s">
        <v>55</v>
      </c>
      <c r="C251" t="s">
        <v>911</v>
      </c>
      <c r="D251">
        <v>22110429807</v>
      </c>
      <c r="E251" t="s">
        <v>1160</v>
      </c>
      <c r="F251" t="s">
        <v>56</v>
      </c>
      <c r="G251" t="s">
        <v>57</v>
      </c>
      <c r="H251">
        <v>1</v>
      </c>
      <c r="I251" t="s">
        <v>58</v>
      </c>
      <c r="J251" t="s">
        <v>59</v>
      </c>
      <c r="K251" t="s">
        <v>1161</v>
      </c>
      <c r="L251">
        <v>1</v>
      </c>
      <c r="M251" t="s">
        <v>1162</v>
      </c>
      <c r="N251">
        <v>4</v>
      </c>
      <c r="O251" t="s">
        <v>66</v>
      </c>
      <c r="P251">
        <v>1</v>
      </c>
      <c r="Q251" t="s">
        <v>67</v>
      </c>
      <c r="R251">
        <v>2</v>
      </c>
      <c r="S251">
        <v>2</v>
      </c>
      <c r="T251" t="s">
        <v>61</v>
      </c>
      <c r="U251" t="s">
        <v>1166</v>
      </c>
      <c r="V251" t="s">
        <v>80</v>
      </c>
      <c r="W251" t="s">
        <v>80</v>
      </c>
      <c r="X251" t="s">
        <v>80</v>
      </c>
      <c r="Y251" t="s">
        <v>71</v>
      </c>
      <c r="Z251" t="s">
        <v>62</v>
      </c>
      <c r="AA251" t="s">
        <v>90</v>
      </c>
      <c r="AB251" t="s">
        <v>62</v>
      </c>
      <c r="AC251" t="s">
        <v>77</v>
      </c>
      <c r="AD251">
        <v>0</v>
      </c>
      <c r="AE251">
        <v>1</v>
      </c>
      <c r="AF251">
        <v>0</v>
      </c>
      <c r="AG251">
        <v>0</v>
      </c>
      <c r="AH251">
        <v>0</v>
      </c>
      <c r="AI251">
        <v>0</v>
      </c>
      <c r="AJ251">
        <v>0</v>
      </c>
      <c r="AK251">
        <v>0</v>
      </c>
      <c r="AL251">
        <v>0</v>
      </c>
      <c r="AM251">
        <v>0</v>
      </c>
      <c r="AN251">
        <v>0</v>
      </c>
      <c r="AO251">
        <v>0</v>
      </c>
      <c r="AP251">
        <v>0</v>
      </c>
      <c r="AQ251">
        <v>0</v>
      </c>
      <c r="AR251">
        <v>0</v>
      </c>
      <c r="AS251">
        <v>0</v>
      </c>
      <c r="AT251">
        <v>0</v>
      </c>
      <c r="AU251">
        <v>0</v>
      </c>
      <c r="AV251">
        <v>0</v>
      </c>
      <c r="AW251">
        <v>1</v>
      </c>
      <c r="AX251">
        <v>2</v>
      </c>
      <c r="AY251">
        <v>0</v>
      </c>
      <c r="AZ251">
        <v>0</v>
      </c>
      <c r="BA251" t="s">
        <v>63</v>
      </c>
      <c r="BB251" t="s">
        <v>63</v>
      </c>
      <c r="BC251" t="s">
        <v>64</v>
      </c>
    </row>
    <row r="252" spans="1:55" x14ac:dyDescent="0.3">
      <c r="A252" t="s">
        <v>55</v>
      </c>
      <c r="B252" t="s">
        <v>55</v>
      </c>
      <c r="C252" t="s">
        <v>911</v>
      </c>
      <c r="D252">
        <v>22110429807</v>
      </c>
      <c r="E252" t="s">
        <v>1160</v>
      </c>
      <c r="F252" t="s">
        <v>56</v>
      </c>
      <c r="G252" t="s">
        <v>57</v>
      </c>
      <c r="H252">
        <v>1</v>
      </c>
      <c r="I252" t="s">
        <v>58</v>
      </c>
      <c r="J252" t="s">
        <v>59</v>
      </c>
      <c r="K252" t="s">
        <v>1161</v>
      </c>
      <c r="L252">
        <v>1</v>
      </c>
      <c r="M252" t="s">
        <v>1162</v>
      </c>
      <c r="N252">
        <v>5</v>
      </c>
      <c r="O252" t="s">
        <v>66</v>
      </c>
      <c r="P252">
        <v>5</v>
      </c>
      <c r="Q252" t="s">
        <v>75</v>
      </c>
      <c r="R252">
        <v>6</v>
      </c>
      <c r="S252">
        <v>4</v>
      </c>
      <c r="T252" t="s">
        <v>61</v>
      </c>
      <c r="U252" t="s">
        <v>1167</v>
      </c>
      <c r="V252" t="s">
        <v>80</v>
      </c>
      <c r="W252" t="s">
        <v>80</v>
      </c>
      <c r="X252" t="s">
        <v>80</v>
      </c>
      <c r="Y252" t="s">
        <v>62</v>
      </c>
      <c r="Z252" t="s">
        <v>62</v>
      </c>
      <c r="AA252" t="s">
        <v>90</v>
      </c>
      <c r="AB252" t="s">
        <v>62</v>
      </c>
      <c r="AC252" t="s">
        <v>77</v>
      </c>
      <c r="AD252">
        <v>2</v>
      </c>
      <c r="AE252">
        <v>1</v>
      </c>
      <c r="AF252">
        <v>0</v>
      </c>
      <c r="AG252">
        <v>0</v>
      </c>
      <c r="AH252">
        <v>0</v>
      </c>
      <c r="AI252">
        <v>0</v>
      </c>
      <c r="AJ252">
        <v>1</v>
      </c>
      <c r="AK252">
        <v>0</v>
      </c>
      <c r="AL252">
        <v>0</v>
      </c>
      <c r="AM252">
        <v>0</v>
      </c>
      <c r="AN252">
        <v>0</v>
      </c>
      <c r="AO252">
        <v>0</v>
      </c>
      <c r="AP252">
        <v>0</v>
      </c>
      <c r="AQ252">
        <v>0</v>
      </c>
      <c r="AR252">
        <v>0</v>
      </c>
      <c r="AS252">
        <v>0</v>
      </c>
      <c r="AT252">
        <v>0</v>
      </c>
      <c r="AU252">
        <v>0</v>
      </c>
      <c r="AV252">
        <v>0</v>
      </c>
      <c r="AW252">
        <v>2</v>
      </c>
      <c r="AX252">
        <v>2</v>
      </c>
      <c r="AY252">
        <v>0</v>
      </c>
      <c r="AZ252">
        <v>0</v>
      </c>
      <c r="BA252" t="s">
        <v>63</v>
      </c>
      <c r="BB252" t="s">
        <v>63</v>
      </c>
      <c r="BC252" t="s">
        <v>64</v>
      </c>
    </row>
    <row r="253" spans="1:55" x14ac:dyDescent="0.3">
      <c r="A253" t="s">
        <v>55</v>
      </c>
      <c r="B253" t="s">
        <v>55</v>
      </c>
      <c r="C253" t="s">
        <v>911</v>
      </c>
      <c r="D253">
        <v>22110429807</v>
      </c>
      <c r="E253" t="s">
        <v>1160</v>
      </c>
      <c r="F253" t="s">
        <v>56</v>
      </c>
      <c r="G253" t="s">
        <v>57</v>
      </c>
      <c r="H253">
        <v>1</v>
      </c>
      <c r="I253" t="s">
        <v>58</v>
      </c>
      <c r="J253" t="s">
        <v>59</v>
      </c>
      <c r="K253" t="s">
        <v>1161</v>
      </c>
      <c r="L253">
        <v>1</v>
      </c>
      <c r="M253" t="s">
        <v>1162</v>
      </c>
      <c r="N253">
        <v>6</v>
      </c>
      <c r="O253" t="s">
        <v>60</v>
      </c>
      <c r="R253">
        <v>0</v>
      </c>
      <c r="S253">
        <v>0</v>
      </c>
      <c r="T253" t="s">
        <v>61</v>
      </c>
      <c r="U253" t="s">
        <v>1168</v>
      </c>
      <c r="V253" t="s">
        <v>80</v>
      </c>
      <c r="W253" t="s">
        <v>80</v>
      </c>
      <c r="X253" t="s">
        <v>80</v>
      </c>
      <c r="Y253" t="s">
        <v>71</v>
      </c>
      <c r="Z253" t="s">
        <v>62</v>
      </c>
      <c r="AA253" t="s">
        <v>90</v>
      </c>
      <c r="AB253" t="s">
        <v>62</v>
      </c>
      <c r="AD253">
        <v>0</v>
      </c>
      <c r="AE253">
        <v>0</v>
      </c>
      <c r="AF253">
        <v>0</v>
      </c>
      <c r="AG253">
        <v>0</v>
      </c>
      <c r="AH253">
        <v>1</v>
      </c>
      <c r="AI253">
        <v>3</v>
      </c>
      <c r="AJ253">
        <v>3</v>
      </c>
      <c r="AK253">
        <v>0</v>
      </c>
      <c r="AL253">
        <v>0</v>
      </c>
      <c r="AM253">
        <v>0</v>
      </c>
      <c r="AN253">
        <v>0</v>
      </c>
      <c r="AO253">
        <v>0</v>
      </c>
      <c r="AP253">
        <v>0</v>
      </c>
      <c r="AQ253">
        <v>0</v>
      </c>
      <c r="AR253">
        <v>0</v>
      </c>
      <c r="AS253">
        <v>0</v>
      </c>
      <c r="AT253">
        <v>0</v>
      </c>
      <c r="AU253">
        <v>0</v>
      </c>
      <c r="AV253">
        <v>0</v>
      </c>
      <c r="AW253">
        <v>2</v>
      </c>
      <c r="AX253">
        <v>2</v>
      </c>
      <c r="AY253">
        <v>0</v>
      </c>
      <c r="AZ253">
        <v>0</v>
      </c>
      <c r="BA253" t="s">
        <v>63</v>
      </c>
      <c r="BB253" t="s">
        <v>63</v>
      </c>
      <c r="BC253" t="s">
        <v>64</v>
      </c>
    </row>
    <row r="254" spans="1:55" x14ac:dyDescent="0.3">
      <c r="A254" t="s">
        <v>55</v>
      </c>
      <c r="B254" t="s">
        <v>55</v>
      </c>
      <c r="C254" t="s">
        <v>911</v>
      </c>
      <c r="D254">
        <v>22110429807</v>
      </c>
      <c r="E254" t="s">
        <v>1160</v>
      </c>
      <c r="F254" t="s">
        <v>56</v>
      </c>
      <c r="G254" t="s">
        <v>57</v>
      </c>
      <c r="H254">
        <v>3</v>
      </c>
      <c r="I254" t="s">
        <v>72</v>
      </c>
      <c r="J254" t="s">
        <v>1774</v>
      </c>
      <c r="K254" t="s">
        <v>1169</v>
      </c>
      <c r="L254">
        <v>1</v>
      </c>
      <c r="M254" t="s">
        <v>1170</v>
      </c>
      <c r="N254">
        <v>1</v>
      </c>
      <c r="R254">
        <v>0</v>
      </c>
      <c r="S254">
        <v>0</v>
      </c>
      <c r="T254" t="s">
        <v>61</v>
      </c>
      <c r="U254" t="s">
        <v>1171</v>
      </c>
      <c r="V254" t="s">
        <v>80</v>
      </c>
      <c r="W254" t="s">
        <v>80</v>
      </c>
      <c r="X254" t="s">
        <v>80</v>
      </c>
      <c r="Y254" t="s">
        <v>62</v>
      </c>
      <c r="Z254" t="s">
        <v>62</v>
      </c>
      <c r="AA254" t="s">
        <v>90</v>
      </c>
      <c r="AB254" t="s">
        <v>62</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t="s">
        <v>63</v>
      </c>
      <c r="BB254" t="s">
        <v>63</v>
      </c>
      <c r="BC254" t="s">
        <v>64</v>
      </c>
    </row>
    <row r="255" spans="1:55" x14ac:dyDescent="0.3">
      <c r="A255" t="s">
        <v>55</v>
      </c>
      <c r="B255" t="s">
        <v>55</v>
      </c>
      <c r="C255" t="s">
        <v>911</v>
      </c>
      <c r="D255">
        <v>22110429807</v>
      </c>
      <c r="E255" t="s">
        <v>1160</v>
      </c>
      <c r="F255" t="s">
        <v>56</v>
      </c>
      <c r="G255" t="s">
        <v>57</v>
      </c>
      <c r="H255">
        <v>4</v>
      </c>
      <c r="I255" t="s">
        <v>94</v>
      </c>
      <c r="J255" t="s">
        <v>59</v>
      </c>
      <c r="K255" t="s">
        <v>1172</v>
      </c>
      <c r="L255">
        <v>1</v>
      </c>
      <c r="M255" t="s">
        <v>1173</v>
      </c>
      <c r="N255">
        <v>1</v>
      </c>
      <c r="O255" t="s">
        <v>95</v>
      </c>
      <c r="R255">
        <v>0</v>
      </c>
      <c r="S255">
        <v>0</v>
      </c>
      <c r="T255" t="s">
        <v>61</v>
      </c>
      <c r="U255" t="s">
        <v>1174</v>
      </c>
      <c r="V255" t="s">
        <v>80</v>
      </c>
      <c r="W255" t="s">
        <v>80</v>
      </c>
      <c r="X255" t="s">
        <v>80</v>
      </c>
      <c r="Y255" t="s">
        <v>71</v>
      </c>
      <c r="AA255" t="s">
        <v>90</v>
      </c>
      <c r="AB255" t="s">
        <v>71</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t="s">
        <v>63</v>
      </c>
      <c r="BB255" t="s">
        <v>63</v>
      </c>
      <c r="BC255" t="s">
        <v>64</v>
      </c>
    </row>
    <row r="256" spans="1:55" x14ac:dyDescent="0.3">
      <c r="A256" t="s">
        <v>55</v>
      </c>
      <c r="B256" t="s">
        <v>55</v>
      </c>
      <c r="C256" t="s">
        <v>911</v>
      </c>
      <c r="D256">
        <v>22110429807</v>
      </c>
      <c r="E256" t="s">
        <v>1160</v>
      </c>
      <c r="F256" t="s">
        <v>56</v>
      </c>
      <c r="G256" t="s">
        <v>57</v>
      </c>
      <c r="H256">
        <v>5</v>
      </c>
      <c r="I256" t="s">
        <v>74</v>
      </c>
      <c r="J256" t="s">
        <v>59</v>
      </c>
      <c r="K256" t="s">
        <v>1175</v>
      </c>
      <c r="L256">
        <v>1</v>
      </c>
      <c r="M256" t="s">
        <v>1176</v>
      </c>
      <c r="N256">
        <v>1</v>
      </c>
      <c r="O256" t="s">
        <v>70</v>
      </c>
      <c r="R256">
        <v>0</v>
      </c>
      <c r="S256">
        <v>0</v>
      </c>
      <c r="T256" t="s">
        <v>61</v>
      </c>
      <c r="U256" t="s">
        <v>1177</v>
      </c>
      <c r="V256">
        <v>1</v>
      </c>
      <c r="W256">
        <v>4</v>
      </c>
      <c r="X256">
        <v>1</v>
      </c>
      <c r="Y256" t="s">
        <v>71</v>
      </c>
      <c r="Z256" t="s">
        <v>71</v>
      </c>
      <c r="AA256" t="s">
        <v>90</v>
      </c>
      <c r="AB256" t="s">
        <v>71</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t="s">
        <v>63</v>
      </c>
      <c r="BB256" t="s">
        <v>63</v>
      </c>
      <c r="BC256" t="s">
        <v>64</v>
      </c>
    </row>
    <row r="257" spans="1:55" x14ac:dyDescent="0.3">
      <c r="A257" t="s">
        <v>55</v>
      </c>
      <c r="B257" t="s">
        <v>55</v>
      </c>
      <c r="C257" t="s">
        <v>911</v>
      </c>
      <c r="D257">
        <v>22110429807</v>
      </c>
      <c r="E257" t="s">
        <v>1160</v>
      </c>
      <c r="F257" t="s">
        <v>56</v>
      </c>
      <c r="G257" t="s">
        <v>57</v>
      </c>
      <c r="H257">
        <v>5</v>
      </c>
      <c r="I257" t="s">
        <v>74</v>
      </c>
      <c r="J257" t="s">
        <v>59</v>
      </c>
      <c r="K257" t="s">
        <v>1175</v>
      </c>
      <c r="L257">
        <v>1</v>
      </c>
      <c r="M257" t="s">
        <v>1176</v>
      </c>
      <c r="N257">
        <v>2</v>
      </c>
      <c r="O257" t="s">
        <v>66</v>
      </c>
      <c r="R257">
        <v>0</v>
      </c>
      <c r="S257">
        <v>0</v>
      </c>
      <c r="T257" t="s">
        <v>61</v>
      </c>
      <c r="U257" t="s">
        <v>1178</v>
      </c>
      <c r="V257">
        <v>1</v>
      </c>
      <c r="W257">
        <v>4</v>
      </c>
      <c r="X257">
        <v>1</v>
      </c>
      <c r="Y257" t="s">
        <v>71</v>
      </c>
      <c r="Z257" t="s">
        <v>62</v>
      </c>
      <c r="AA257" t="s">
        <v>90</v>
      </c>
      <c r="AB257" t="s">
        <v>62</v>
      </c>
      <c r="AC257" t="s">
        <v>77</v>
      </c>
      <c r="AD257">
        <v>1</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1</v>
      </c>
      <c r="AX257">
        <v>2</v>
      </c>
      <c r="AY257">
        <v>0</v>
      </c>
      <c r="AZ257">
        <v>0</v>
      </c>
      <c r="BA257" t="s">
        <v>63</v>
      </c>
      <c r="BB257" t="s">
        <v>63</v>
      </c>
      <c r="BC257" t="s">
        <v>64</v>
      </c>
    </row>
    <row r="258" spans="1:55" x14ac:dyDescent="0.3">
      <c r="A258" t="s">
        <v>55</v>
      </c>
      <c r="B258" t="s">
        <v>55</v>
      </c>
      <c r="C258" t="s">
        <v>911</v>
      </c>
      <c r="D258">
        <v>22110429807</v>
      </c>
      <c r="E258" t="s">
        <v>1160</v>
      </c>
      <c r="F258" t="s">
        <v>56</v>
      </c>
      <c r="G258" t="s">
        <v>57</v>
      </c>
      <c r="H258">
        <v>5</v>
      </c>
      <c r="I258" t="s">
        <v>74</v>
      </c>
      <c r="J258" t="s">
        <v>59</v>
      </c>
      <c r="K258" t="s">
        <v>1175</v>
      </c>
      <c r="L258">
        <v>1</v>
      </c>
      <c r="M258" t="s">
        <v>1176</v>
      </c>
      <c r="N258">
        <v>3</v>
      </c>
      <c r="O258" t="s">
        <v>66</v>
      </c>
      <c r="R258">
        <v>0</v>
      </c>
      <c r="S258">
        <v>0</v>
      </c>
      <c r="T258" t="s">
        <v>61</v>
      </c>
      <c r="U258" t="s">
        <v>1179</v>
      </c>
      <c r="V258">
        <v>1</v>
      </c>
      <c r="W258">
        <v>4</v>
      </c>
      <c r="X258">
        <v>1</v>
      </c>
      <c r="Y258" t="s">
        <v>71</v>
      </c>
      <c r="Z258" t="s">
        <v>62</v>
      </c>
      <c r="AA258" t="s">
        <v>90</v>
      </c>
      <c r="AB258" t="s">
        <v>62</v>
      </c>
      <c r="AC258" t="s">
        <v>77</v>
      </c>
      <c r="AD258">
        <v>1</v>
      </c>
      <c r="AE258">
        <v>1</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2</v>
      </c>
      <c r="AY258">
        <v>0</v>
      </c>
      <c r="AZ258">
        <v>0</v>
      </c>
      <c r="BA258" t="s">
        <v>63</v>
      </c>
      <c r="BB258" t="s">
        <v>63</v>
      </c>
      <c r="BC258" t="s">
        <v>64</v>
      </c>
    </row>
    <row r="259" spans="1:55" x14ac:dyDescent="0.3">
      <c r="A259" t="s">
        <v>55</v>
      </c>
      <c r="B259" t="s">
        <v>55</v>
      </c>
      <c r="C259" t="s">
        <v>589</v>
      </c>
      <c r="D259">
        <v>22110408701</v>
      </c>
      <c r="E259" t="s">
        <v>590</v>
      </c>
      <c r="F259" t="s">
        <v>56</v>
      </c>
      <c r="G259" t="s">
        <v>57</v>
      </c>
      <c r="H259">
        <v>1</v>
      </c>
      <c r="I259" t="s">
        <v>74</v>
      </c>
      <c r="J259" t="s">
        <v>59</v>
      </c>
      <c r="L259">
        <v>1</v>
      </c>
      <c r="N259">
        <v>1</v>
      </c>
      <c r="O259" t="s">
        <v>66</v>
      </c>
      <c r="P259">
        <v>4</v>
      </c>
      <c r="Q259" t="s">
        <v>76</v>
      </c>
      <c r="R259">
        <v>26</v>
      </c>
      <c r="S259">
        <v>16</v>
      </c>
      <c r="T259" t="s">
        <v>61</v>
      </c>
      <c r="V259">
        <v>4</v>
      </c>
      <c r="W259">
        <v>0</v>
      </c>
      <c r="X259">
        <v>1</v>
      </c>
      <c r="Y259" t="s">
        <v>71</v>
      </c>
      <c r="Z259" t="s">
        <v>62</v>
      </c>
      <c r="AA259" t="s">
        <v>62</v>
      </c>
      <c r="AB259" t="s">
        <v>71</v>
      </c>
      <c r="AC259" t="s">
        <v>77</v>
      </c>
      <c r="AD259">
        <v>1</v>
      </c>
      <c r="AE259">
        <v>1</v>
      </c>
      <c r="AF259">
        <v>0</v>
      </c>
      <c r="AG259">
        <v>0</v>
      </c>
      <c r="AH259">
        <v>0</v>
      </c>
      <c r="AI259">
        <v>0</v>
      </c>
      <c r="AJ259">
        <v>0</v>
      </c>
      <c r="AK259">
        <v>0</v>
      </c>
      <c r="AL259">
        <v>0</v>
      </c>
      <c r="AM259">
        <v>0</v>
      </c>
      <c r="AN259">
        <v>0</v>
      </c>
      <c r="AO259">
        <v>0</v>
      </c>
      <c r="AP259">
        <v>0</v>
      </c>
      <c r="AQ259">
        <v>0</v>
      </c>
      <c r="AR259">
        <v>0</v>
      </c>
      <c r="AS259">
        <v>0</v>
      </c>
      <c r="AT259">
        <v>0</v>
      </c>
      <c r="AU259">
        <v>0</v>
      </c>
      <c r="AV259">
        <v>0</v>
      </c>
      <c r="AW259">
        <v>3</v>
      </c>
      <c r="AX259">
        <v>4</v>
      </c>
      <c r="AY259">
        <v>0</v>
      </c>
      <c r="AZ259">
        <v>0</v>
      </c>
      <c r="BA259" t="s">
        <v>63</v>
      </c>
      <c r="BB259" t="s">
        <v>63</v>
      </c>
      <c r="BC259" t="s">
        <v>64</v>
      </c>
    </row>
    <row r="260" spans="1:55" x14ac:dyDescent="0.3">
      <c r="A260" t="s">
        <v>55</v>
      </c>
      <c r="B260" t="s">
        <v>55</v>
      </c>
      <c r="C260" t="s">
        <v>589</v>
      </c>
      <c r="D260">
        <v>22110408701</v>
      </c>
      <c r="E260" t="s">
        <v>590</v>
      </c>
      <c r="F260" t="s">
        <v>56</v>
      </c>
      <c r="G260" t="s">
        <v>57</v>
      </c>
      <c r="H260">
        <v>1</v>
      </c>
      <c r="I260" t="s">
        <v>74</v>
      </c>
      <c r="J260" t="s">
        <v>59</v>
      </c>
      <c r="L260">
        <v>1</v>
      </c>
      <c r="N260">
        <v>2</v>
      </c>
      <c r="O260" t="s">
        <v>66</v>
      </c>
      <c r="P260">
        <v>1</v>
      </c>
      <c r="Q260" t="s">
        <v>67</v>
      </c>
      <c r="R260">
        <v>11</v>
      </c>
      <c r="S260">
        <v>18</v>
      </c>
      <c r="T260" t="s">
        <v>61</v>
      </c>
      <c r="V260">
        <v>4</v>
      </c>
      <c r="W260">
        <v>0</v>
      </c>
      <c r="X260">
        <v>1</v>
      </c>
      <c r="Y260" t="s">
        <v>71</v>
      </c>
      <c r="Z260" t="s">
        <v>62</v>
      </c>
      <c r="AA260" t="s">
        <v>62</v>
      </c>
      <c r="AB260" t="s">
        <v>71</v>
      </c>
      <c r="AC260" t="s">
        <v>77</v>
      </c>
      <c r="AD260">
        <v>0</v>
      </c>
      <c r="AE260">
        <v>1</v>
      </c>
      <c r="AF260">
        <v>0</v>
      </c>
      <c r="AG260">
        <v>0</v>
      </c>
      <c r="AH260">
        <v>0</v>
      </c>
      <c r="AI260">
        <v>0</v>
      </c>
      <c r="AJ260">
        <v>0</v>
      </c>
      <c r="AK260">
        <v>0</v>
      </c>
      <c r="AL260">
        <v>0</v>
      </c>
      <c r="AM260">
        <v>0</v>
      </c>
      <c r="AN260">
        <v>0</v>
      </c>
      <c r="AO260">
        <v>0</v>
      </c>
      <c r="AP260">
        <v>0</v>
      </c>
      <c r="AQ260">
        <v>0</v>
      </c>
      <c r="AR260">
        <v>0</v>
      </c>
      <c r="AS260">
        <v>0</v>
      </c>
      <c r="AT260">
        <v>0</v>
      </c>
      <c r="AU260">
        <v>0</v>
      </c>
      <c r="AV260">
        <v>0</v>
      </c>
      <c r="AW260">
        <v>3</v>
      </c>
      <c r="AX260">
        <v>2</v>
      </c>
      <c r="AY260">
        <v>0</v>
      </c>
      <c r="AZ260">
        <v>0</v>
      </c>
      <c r="BA260" t="s">
        <v>63</v>
      </c>
      <c r="BB260" t="s">
        <v>63</v>
      </c>
      <c r="BC260" t="s">
        <v>64</v>
      </c>
    </row>
    <row r="261" spans="1:55" x14ac:dyDescent="0.3">
      <c r="A261" t="s">
        <v>55</v>
      </c>
      <c r="B261" t="s">
        <v>55</v>
      </c>
      <c r="C261" t="s">
        <v>589</v>
      </c>
      <c r="D261">
        <v>22110408701</v>
      </c>
      <c r="E261" t="s">
        <v>590</v>
      </c>
      <c r="F261" t="s">
        <v>56</v>
      </c>
      <c r="G261" t="s">
        <v>57</v>
      </c>
      <c r="H261">
        <v>1</v>
      </c>
      <c r="I261" t="s">
        <v>74</v>
      </c>
      <c r="J261" t="s">
        <v>59</v>
      </c>
      <c r="L261">
        <v>1</v>
      </c>
      <c r="N261">
        <v>3</v>
      </c>
      <c r="O261" t="s">
        <v>70</v>
      </c>
      <c r="R261">
        <v>0</v>
      </c>
      <c r="S261">
        <v>0</v>
      </c>
      <c r="T261" t="s">
        <v>1772</v>
      </c>
      <c r="V261">
        <v>4</v>
      </c>
      <c r="W261">
        <v>0</v>
      </c>
      <c r="X261">
        <v>1</v>
      </c>
      <c r="Y261" t="s">
        <v>71</v>
      </c>
      <c r="Z261" t="s">
        <v>62</v>
      </c>
      <c r="AB261" t="s">
        <v>71</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t="s">
        <v>63</v>
      </c>
      <c r="BB261" t="s">
        <v>63</v>
      </c>
      <c r="BC261" t="s">
        <v>64</v>
      </c>
    </row>
    <row r="262" spans="1:55" x14ac:dyDescent="0.3">
      <c r="A262" t="s">
        <v>55</v>
      </c>
      <c r="B262" t="s">
        <v>55</v>
      </c>
      <c r="C262" t="s">
        <v>589</v>
      </c>
      <c r="D262">
        <v>22110408701</v>
      </c>
      <c r="E262" t="s">
        <v>590</v>
      </c>
      <c r="F262" t="s">
        <v>56</v>
      </c>
      <c r="G262" t="s">
        <v>57</v>
      </c>
      <c r="H262">
        <v>1</v>
      </c>
      <c r="I262" t="s">
        <v>74</v>
      </c>
      <c r="J262" t="s">
        <v>59</v>
      </c>
      <c r="L262">
        <v>1</v>
      </c>
      <c r="N262">
        <v>4</v>
      </c>
      <c r="O262" t="s">
        <v>70</v>
      </c>
      <c r="R262">
        <v>0</v>
      </c>
      <c r="S262">
        <v>0</v>
      </c>
      <c r="T262" t="s">
        <v>1772</v>
      </c>
      <c r="V262">
        <v>4</v>
      </c>
      <c r="W262">
        <v>0</v>
      </c>
      <c r="X262">
        <v>1</v>
      </c>
      <c r="Y262" t="s">
        <v>71</v>
      </c>
      <c r="Z262" t="s">
        <v>62</v>
      </c>
      <c r="AA262" t="s">
        <v>62</v>
      </c>
      <c r="AB262" t="s">
        <v>71</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1</v>
      </c>
      <c r="AY262">
        <v>0</v>
      </c>
      <c r="AZ262">
        <v>0</v>
      </c>
      <c r="BA262" t="s">
        <v>63</v>
      </c>
      <c r="BB262" t="s">
        <v>63</v>
      </c>
      <c r="BC262" t="s">
        <v>64</v>
      </c>
    </row>
    <row r="263" spans="1:55" x14ac:dyDescent="0.3">
      <c r="A263" t="s">
        <v>55</v>
      </c>
      <c r="B263" t="s">
        <v>55</v>
      </c>
      <c r="C263" t="s">
        <v>589</v>
      </c>
      <c r="D263">
        <v>22110408701</v>
      </c>
      <c r="E263" t="s">
        <v>590</v>
      </c>
      <c r="F263" t="s">
        <v>56</v>
      </c>
      <c r="G263" t="s">
        <v>57</v>
      </c>
      <c r="H263">
        <v>2</v>
      </c>
      <c r="I263" t="s">
        <v>74</v>
      </c>
      <c r="J263" t="s">
        <v>59</v>
      </c>
      <c r="L263">
        <v>1</v>
      </c>
      <c r="M263" t="s">
        <v>591</v>
      </c>
      <c r="N263">
        <v>1</v>
      </c>
      <c r="O263" t="s">
        <v>66</v>
      </c>
      <c r="P263">
        <v>5</v>
      </c>
      <c r="Q263" t="s">
        <v>75</v>
      </c>
      <c r="R263">
        <v>0</v>
      </c>
      <c r="S263">
        <v>0</v>
      </c>
      <c r="T263" t="s">
        <v>1773</v>
      </c>
      <c r="U263" t="s">
        <v>592</v>
      </c>
      <c r="V263" t="s">
        <v>80</v>
      </c>
      <c r="W263" t="s">
        <v>80</v>
      </c>
      <c r="X263" t="s">
        <v>80</v>
      </c>
      <c r="Y263" t="s">
        <v>71</v>
      </c>
      <c r="Z263" t="s">
        <v>62</v>
      </c>
      <c r="AA263" t="s">
        <v>62</v>
      </c>
      <c r="AB263" t="s">
        <v>71</v>
      </c>
      <c r="AC263" t="s">
        <v>77</v>
      </c>
      <c r="AD263">
        <v>0</v>
      </c>
      <c r="AE263">
        <v>2</v>
      </c>
      <c r="AF263">
        <v>0</v>
      </c>
      <c r="AG263">
        <v>0</v>
      </c>
      <c r="AH263">
        <v>0</v>
      </c>
      <c r="AI263">
        <v>0</v>
      </c>
      <c r="AJ263">
        <v>0</v>
      </c>
      <c r="AK263">
        <v>0</v>
      </c>
      <c r="AL263">
        <v>0</v>
      </c>
      <c r="AM263">
        <v>0</v>
      </c>
      <c r="AN263">
        <v>0</v>
      </c>
      <c r="AO263">
        <v>0</v>
      </c>
      <c r="AP263">
        <v>0</v>
      </c>
      <c r="AQ263">
        <v>0</v>
      </c>
      <c r="AR263">
        <v>0</v>
      </c>
      <c r="AS263">
        <v>0</v>
      </c>
      <c r="AT263">
        <v>0</v>
      </c>
      <c r="AU263">
        <v>0</v>
      </c>
      <c r="AV263">
        <v>0</v>
      </c>
      <c r="AW263">
        <v>5</v>
      </c>
      <c r="AX263">
        <v>3</v>
      </c>
      <c r="AY263">
        <v>0</v>
      </c>
      <c r="AZ263">
        <v>0</v>
      </c>
      <c r="BA263" t="s">
        <v>63</v>
      </c>
      <c r="BB263" t="s">
        <v>63</v>
      </c>
      <c r="BC263" t="s">
        <v>64</v>
      </c>
    </row>
    <row r="264" spans="1:55" x14ac:dyDescent="0.3">
      <c r="A264" t="s">
        <v>55</v>
      </c>
      <c r="B264" t="s">
        <v>55</v>
      </c>
      <c r="C264" t="s">
        <v>589</v>
      </c>
      <c r="D264">
        <v>22110408701</v>
      </c>
      <c r="E264" t="s">
        <v>590</v>
      </c>
      <c r="F264" t="s">
        <v>56</v>
      </c>
      <c r="G264" t="s">
        <v>57</v>
      </c>
      <c r="H264">
        <v>3</v>
      </c>
      <c r="I264" t="s">
        <v>72</v>
      </c>
      <c r="J264" t="s">
        <v>59</v>
      </c>
      <c r="K264" t="s">
        <v>593</v>
      </c>
      <c r="L264">
        <v>1</v>
      </c>
      <c r="N264">
        <v>1</v>
      </c>
      <c r="R264">
        <v>0</v>
      </c>
      <c r="S264">
        <v>0</v>
      </c>
      <c r="T264" t="s">
        <v>1772</v>
      </c>
      <c r="V264">
        <v>4</v>
      </c>
      <c r="W264">
        <v>4</v>
      </c>
      <c r="X264">
        <v>1</v>
      </c>
      <c r="Y264" t="s">
        <v>71</v>
      </c>
      <c r="Z264" t="s">
        <v>71</v>
      </c>
      <c r="AA264" t="s">
        <v>71</v>
      </c>
      <c r="AB264" t="s">
        <v>71</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1</v>
      </c>
      <c r="AX264">
        <v>1</v>
      </c>
      <c r="AY264">
        <v>0</v>
      </c>
      <c r="AZ264">
        <v>0</v>
      </c>
      <c r="BA264" t="s">
        <v>63</v>
      </c>
      <c r="BB264" t="s">
        <v>63</v>
      </c>
      <c r="BC264" t="s">
        <v>64</v>
      </c>
    </row>
    <row r="265" spans="1:55" x14ac:dyDescent="0.3">
      <c r="A265" t="s">
        <v>55</v>
      </c>
      <c r="B265" t="s">
        <v>55</v>
      </c>
      <c r="C265" t="s">
        <v>589</v>
      </c>
      <c r="D265">
        <v>22110408701</v>
      </c>
      <c r="E265" t="s">
        <v>590</v>
      </c>
      <c r="F265" t="s">
        <v>56</v>
      </c>
      <c r="G265" t="s">
        <v>57</v>
      </c>
      <c r="H265">
        <v>3</v>
      </c>
      <c r="I265" t="s">
        <v>72</v>
      </c>
      <c r="J265" t="s">
        <v>59</v>
      </c>
      <c r="K265" t="s">
        <v>593</v>
      </c>
      <c r="L265">
        <v>1</v>
      </c>
      <c r="N265">
        <v>2</v>
      </c>
      <c r="O265" t="s">
        <v>97</v>
      </c>
      <c r="R265">
        <v>0</v>
      </c>
      <c r="S265">
        <v>0</v>
      </c>
      <c r="T265" t="s">
        <v>1773</v>
      </c>
      <c r="U265" t="s">
        <v>594</v>
      </c>
      <c r="V265">
        <v>4</v>
      </c>
      <c r="W265">
        <v>4</v>
      </c>
      <c r="X265">
        <v>1</v>
      </c>
      <c r="Y265" t="s">
        <v>71</v>
      </c>
      <c r="Z265" t="s">
        <v>71</v>
      </c>
      <c r="AA265" t="s">
        <v>71</v>
      </c>
      <c r="AB265" t="s">
        <v>71</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t="s">
        <v>63</v>
      </c>
      <c r="BB265" t="s">
        <v>63</v>
      </c>
      <c r="BC265" t="s">
        <v>64</v>
      </c>
    </row>
    <row r="266" spans="1:55" x14ac:dyDescent="0.3">
      <c r="A266" t="s">
        <v>55</v>
      </c>
      <c r="B266" t="s">
        <v>55</v>
      </c>
      <c r="C266" t="s">
        <v>589</v>
      </c>
      <c r="D266">
        <v>22110408701</v>
      </c>
      <c r="E266" t="s">
        <v>590</v>
      </c>
      <c r="F266" t="s">
        <v>56</v>
      </c>
      <c r="G266" t="s">
        <v>57</v>
      </c>
      <c r="H266">
        <v>3</v>
      </c>
      <c r="I266" t="s">
        <v>72</v>
      </c>
      <c r="J266" t="s">
        <v>59</v>
      </c>
      <c r="K266" t="s">
        <v>593</v>
      </c>
      <c r="L266">
        <v>1</v>
      </c>
      <c r="N266">
        <v>3</v>
      </c>
      <c r="O266" t="s">
        <v>70</v>
      </c>
      <c r="R266">
        <v>0</v>
      </c>
      <c r="S266">
        <v>0</v>
      </c>
      <c r="T266" t="s">
        <v>1773</v>
      </c>
      <c r="U266" t="s">
        <v>595</v>
      </c>
      <c r="V266">
        <v>4</v>
      </c>
      <c r="W266">
        <v>4</v>
      </c>
      <c r="X266">
        <v>1</v>
      </c>
      <c r="Y266" t="s">
        <v>71</v>
      </c>
      <c r="AB266" t="s">
        <v>71</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t="s">
        <v>63</v>
      </c>
      <c r="BB266" t="s">
        <v>63</v>
      </c>
      <c r="BC266" t="s">
        <v>64</v>
      </c>
    </row>
    <row r="267" spans="1:55" x14ac:dyDescent="0.3">
      <c r="A267" t="s">
        <v>55</v>
      </c>
      <c r="B267" t="s">
        <v>55</v>
      </c>
      <c r="C267" t="s">
        <v>589</v>
      </c>
      <c r="D267">
        <v>22110408701</v>
      </c>
      <c r="E267" t="s">
        <v>590</v>
      </c>
      <c r="F267" t="s">
        <v>56</v>
      </c>
      <c r="G267" t="s">
        <v>57</v>
      </c>
      <c r="H267">
        <v>3</v>
      </c>
      <c r="I267" t="s">
        <v>72</v>
      </c>
      <c r="J267" t="s">
        <v>59</v>
      </c>
      <c r="K267" t="s">
        <v>593</v>
      </c>
      <c r="L267">
        <v>1</v>
      </c>
      <c r="N267">
        <v>4</v>
      </c>
      <c r="O267" t="s">
        <v>95</v>
      </c>
      <c r="R267">
        <v>0</v>
      </c>
      <c r="S267">
        <v>0</v>
      </c>
      <c r="T267" t="s">
        <v>61</v>
      </c>
      <c r="U267" t="s">
        <v>596</v>
      </c>
      <c r="V267">
        <v>4</v>
      </c>
      <c r="W267">
        <v>4</v>
      </c>
      <c r="X267">
        <v>1</v>
      </c>
      <c r="Y267" t="s">
        <v>71</v>
      </c>
      <c r="AA267" t="s">
        <v>71</v>
      </c>
      <c r="AB267" t="s">
        <v>71</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t="s">
        <v>63</v>
      </c>
      <c r="BB267" t="s">
        <v>63</v>
      </c>
      <c r="BC267" t="s">
        <v>64</v>
      </c>
    </row>
    <row r="268" spans="1:55" x14ac:dyDescent="0.3">
      <c r="A268" t="s">
        <v>55</v>
      </c>
      <c r="B268" t="s">
        <v>55</v>
      </c>
      <c r="C268" t="s">
        <v>589</v>
      </c>
      <c r="D268">
        <v>22110408701</v>
      </c>
      <c r="E268" t="s">
        <v>590</v>
      </c>
      <c r="F268" t="s">
        <v>56</v>
      </c>
      <c r="G268" t="s">
        <v>57</v>
      </c>
      <c r="H268">
        <v>4</v>
      </c>
      <c r="I268" t="s">
        <v>72</v>
      </c>
      <c r="J268" t="s">
        <v>59</v>
      </c>
      <c r="L268">
        <v>1</v>
      </c>
      <c r="N268">
        <v>4</v>
      </c>
      <c r="O268" t="s">
        <v>95</v>
      </c>
      <c r="R268">
        <v>0</v>
      </c>
      <c r="S268">
        <v>0</v>
      </c>
      <c r="T268" t="s">
        <v>1773</v>
      </c>
      <c r="V268">
        <v>4</v>
      </c>
      <c r="W268">
        <v>0</v>
      </c>
      <c r="X268">
        <v>1</v>
      </c>
      <c r="Y268" t="s">
        <v>71</v>
      </c>
      <c r="Z268" t="s">
        <v>71</v>
      </c>
      <c r="AA268" t="s">
        <v>71</v>
      </c>
      <c r="AB268" t="s">
        <v>71</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t="s">
        <v>63</v>
      </c>
      <c r="BB268" t="s">
        <v>63</v>
      </c>
      <c r="BC268" t="s">
        <v>64</v>
      </c>
    </row>
    <row r="269" spans="1:55" ht="28.8" x14ac:dyDescent="0.3">
      <c r="A269" t="s">
        <v>55</v>
      </c>
      <c r="B269" t="s">
        <v>55</v>
      </c>
      <c r="C269" t="s">
        <v>589</v>
      </c>
      <c r="D269">
        <v>22110408701</v>
      </c>
      <c r="E269" t="s">
        <v>590</v>
      </c>
      <c r="F269" t="s">
        <v>56</v>
      </c>
      <c r="G269" t="s">
        <v>57</v>
      </c>
      <c r="H269">
        <v>4</v>
      </c>
      <c r="I269" t="s">
        <v>72</v>
      </c>
      <c r="J269" t="s">
        <v>59</v>
      </c>
      <c r="L269">
        <v>1</v>
      </c>
      <c r="N269">
        <v>1</v>
      </c>
      <c r="R269">
        <v>0</v>
      </c>
      <c r="S269">
        <v>0</v>
      </c>
      <c r="T269" t="s">
        <v>61</v>
      </c>
      <c r="U269" s="40" t="s">
        <v>597</v>
      </c>
      <c r="V269">
        <v>4</v>
      </c>
      <c r="W269">
        <v>0</v>
      </c>
      <c r="X269">
        <v>1</v>
      </c>
      <c r="Y269" t="s">
        <v>71</v>
      </c>
      <c r="Z269" t="s">
        <v>71</v>
      </c>
      <c r="AA269" t="s">
        <v>71</v>
      </c>
      <c r="AB269" t="s">
        <v>71</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3</v>
      </c>
      <c r="AX269">
        <v>2</v>
      </c>
      <c r="AY269">
        <v>0</v>
      </c>
      <c r="AZ269">
        <v>0</v>
      </c>
      <c r="BA269" t="s">
        <v>63</v>
      </c>
      <c r="BB269" t="s">
        <v>63</v>
      </c>
      <c r="BC269" t="s">
        <v>64</v>
      </c>
    </row>
    <row r="270" spans="1:55" x14ac:dyDescent="0.3">
      <c r="A270" t="s">
        <v>55</v>
      </c>
      <c r="B270" t="s">
        <v>55</v>
      </c>
      <c r="C270" t="s">
        <v>589</v>
      </c>
      <c r="D270">
        <v>22110408701</v>
      </c>
      <c r="E270" t="s">
        <v>590</v>
      </c>
      <c r="F270" t="s">
        <v>56</v>
      </c>
      <c r="G270" t="s">
        <v>57</v>
      </c>
      <c r="H270">
        <v>4</v>
      </c>
      <c r="I270" t="s">
        <v>72</v>
      </c>
      <c r="J270" t="s">
        <v>59</v>
      </c>
      <c r="L270">
        <v>1</v>
      </c>
      <c r="N270">
        <v>3</v>
      </c>
      <c r="O270" t="s">
        <v>97</v>
      </c>
      <c r="R270">
        <v>0</v>
      </c>
      <c r="S270">
        <v>0</v>
      </c>
      <c r="T270" t="s">
        <v>1773</v>
      </c>
      <c r="V270">
        <v>4</v>
      </c>
      <c r="W270">
        <v>0</v>
      </c>
      <c r="X270">
        <v>1</v>
      </c>
      <c r="Y270" t="s">
        <v>71</v>
      </c>
      <c r="Z270" t="s">
        <v>71</v>
      </c>
      <c r="AA270" t="s">
        <v>71</v>
      </c>
      <c r="AB270" t="s">
        <v>71</v>
      </c>
      <c r="AC270" t="s">
        <v>80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1</v>
      </c>
      <c r="AX270">
        <v>0</v>
      </c>
      <c r="AY270">
        <v>0</v>
      </c>
      <c r="AZ270">
        <v>0</v>
      </c>
      <c r="BA270" t="s">
        <v>63</v>
      </c>
      <c r="BB270" t="s">
        <v>63</v>
      </c>
      <c r="BC270" t="s">
        <v>64</v>
      </c>
    </row>
    <row r="271" spans="1:55" x14ac:dyDescent="0.3">
      <c r="A271" t="s">
        <v>55</v>
      </c>
      <c r="B271" t="s">
        <v>55</v>
      </c>
      <c r="C271" t="s">
        <v>589</v>
      </c>
      <c r="D271">
        <v>22110408701</v>
      </c>
      <c r="E271" t="s">
        <v>590</v>
      </c>
      <c r="F271" t="s">
        <v>56</v>
      </c>
      <c r="G271" t="s">
        <v>57</v>
      </c>
      <c r="H271">
        <v>6</v>
      </c>
      <c r="I271" t="s">
        <v>74</v>
      </c>
      <c r="J271" t="s">
        <v>59</v>
      </c>
      <c r="K271" t="s">
        <v>598</v>
      </c>
      <c r="L271">
        <v>1</v>
      </c>
      <c r="M271" t="s">
        <v>599</v>
      </c>
      <c r="N271">
        <v>1</v>
      </c>
      <c r="O271" t="s">
        <v>66</v>
      </c>
      <c r="P271">
        <v>2</v>
      </c>
      <c r="Q271" t="s">
        <v>69</v>
      </c>
      <c r="R271">
        <v>23</v>
      </c>
      <c r="S271">
        <v>20</v>
      </c>
      <c r="T271" t="s">
        <v>1773</v>
      </c>
      <c r="U271" t="s">
        <v>600</v>
      </c>
      <c r="V271">
        <v>6</v>
      </c>
      <c r="W271">
        <v>5</v>
      </c>
      <c r="X271">
        <v>1</v>
      </c>
      <c r="Y271" t="s">
        <v>71</v>
      </c>
      <c r="Z271" t="s">
        <v>71</v>
      </c>
      <c r="AA271" t="s">
        <v>71</v>
      </c>
      <c r="AB271" t="s">
        <v>71</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4</v>
      </c>
      <c r="AX271">
        <v>2</v>
      </c>
      <c r="AY271">
        <v>0</v>
      </c>
      <c r="AZ271">
        <v>0</v>
      </c>
      <c r="BA271" t="s">
        <v>63</v>
      </c>
      <c r="BB271" t="s">
        <v>63</v>
      </c>
      <c r="BC271" t="s">
        <v>64</v>
      </c>
    </row>
    <row r="272" spans="1:55" x14ac:dyDescent="0.3">
      <c r="A272" t="s">
        <v>55</v>
      </c>
      <c r="B272" t="s">
        <v>55</v>
      </c>
      <c r="C272" t="s">
        <v>589</v>
      </c>
      <c r="D272">
        <v>22110408701</v>
      </c>
      <c r="E272" t="s">
        <v>590</v>
      </c>
      <c r="F272" t="s">
        <v>56</v>
      </c>
      <c r="G272" t="s">
        <v>57</v>
      </c>
      <c r="H272">
        <v>6</v>
      </c>
      <c r="I272" t="s">
        <v>74</v>
      </c>
      <c r="J272" t="s">
        <v>59</v>
      </c>
      <c r="K272" t="s">
        <v>598</v>
      </c>
      <c r="L272">
        <v>1</v>
      </c>
      <c r="M272" t="s">
        <v>599</v>
      </c>
      <c r="N272">
        <v>2</v>
      </c>
      <c r="O272" t="s">
        <v>66</v>
      </c>
      <c r="P272">
        <v>3</v>
      </c>
      <c r="Q272" t="s">
        <v>78</v>
      </c>
      <c r="R272">
        <v>21</v>
      </c>
      <c r="S272">
        <v>19</v>
      </c>
      <c r="T272" t="s">
        <v>1772</v>
      </c>
      <c r="U272" t="s">
        <v>601</v>
      </c>
      <c r="V272">
        <v>6</v>
      </c>
      <c r="W272">
        <v>5</v>
      </c>
      <c r="X272">
        <v>1</v>
      </c>
      <c r="Y272" t="s">
        <v>71</v>
      </c>
      <c r="Z272" t="s">
        <v>71</v>
      </c>
      <c r="AA272" t="s">
        <v>71</v>
      </c>
      <c r="AB272" t="s">
        <v>71</v>
      </c>
      <c r="AC272" t="s">
        <v>77</v>
      </c>
      <c r="AD272">
        <v>0</v>
      </c>
      <c r="AE272">
        <v>1</v>
      </c>
      <c r="AF272">
        <v>0</v>
      </c>
      <c r="AG272">
        <v>0</v>
      </c>
      <c r="AH272">
        <v>0</v>
      </c>
      <c r="AI272">
        <v>0</v>
      </c>
      <c r="AJ272">
        <v>0</v>
      </c>
      <c r="AK272">
        <v>0</v>
      </c>
      <c r="AL272">
        <v>0</v>
      </c>
      <c r="AM272">
        <v>0</v>
      </c>
      <c r="AN272">
        <v>0</v>
      </c>
      <c r="AO272">
        <v>0</v>
      </c>
      <c r="AP272">
        <v>0</v>
      </c>
      <c r="AQ272">
        <v>0</v>
      </c>
      <c r="AR272">
        <v>0</v>
      </c>
      <c r="AS272">
        <v>0</v>
      </c>
      <c r="AT272">
        <v>0</v>
      </c>
      <c r="AU272">
        <v>0</v>
      </c>
      <c r="AV272">
        <v>0</v>
      </c>
      <c r="AW272">
        <v>4</v>
      </c>
      <c r="AX272">
        <v>2</v>
      </c>
      <c r="AY272">
        <v>0</v>
      </c>
      <c r="AZ272">
        <v>0</v>
      </c>
      <c r="BA272" t="s">
        <v>63</v>
      </c>
      <c r="BB272" t="s">
        <v>63</v>
      </c>
      <c r="BC272" t="s">
        <v>64</v>
      </c>
    </row>
    <row r="273" spans="1:55" x14ac:dyDescent="0.3">
      <c r="A273" t="s">
        <v>55</v>
      </c>
      <c r="B273" t="s">
        <v>55</v>
      </c>
      <c r="C273" t="s">
        <v>589</v>
      </c>
      <c r="D273">
        <v>22110408705</v>
      </c>
      <c r="E273" t="s">
        <v>606</v>
      </c>
      <c r="F273" t="s">
        <v>106</v>
      </c>
      <c r="G273" t="s">
        <v>57</v>
      </c>
      <c r="H273">
        <v>1</v>
      </c>
      <c r="I273" t="s">
        <v>58</v>
      </c>
      <c r="J273" t="s">
        <v>59</v>
      </c>
      <c r="L273">
        <v>1</v>
      </c>
      <c r="M273" t="s">
        <v>607</v>
      </c>
      <c r="N273">
        <v>1</v>
      </c>
      <c r="O273" t="s">
        <v>66</v>
      </c>
      <c r="P273">
        <v>10</v>
      </c>
      <c r="Q273" t="s">
        <v>113</v>
      </c>
      <c r="R273">
        <v>24</v>
      </c>
      <c r="S273">
        <v>39</v>
      </c>
      <c r="T273" t="s">
        <v>1773</v>
      </c>
      <c r="V273">
        <v>4</v>
      </c>
      <c r="W273">
        <v>4</v>
      </c>
      <c r="X273">
        <v>1</v>
      </c>
      <c r="Y273" t="s">
        <v>62</v>
      </c>
      <c r="Z273" t="s">
        <v>62</v>
      </c>
      <c r="AB273" t="s">
        <v>62</v>
      </c>
      <c r="AC273" t="s">
        <v>77</v>
      </c>
      <c r="AD273">
        <v>0</v>
      </c>
      <c r="AE273">
        <v>1</v>
      </c>
      <c r="AF273">
        <v>0</v>
      </c>
      <c r="AG273">
        <v>0</v>
      </c>
      <c r="AH273">
        <v>0</v>
      </c>
      <c r="AI273">
        <v>0</v>
      </c>
      <c r="AJ273">
        <v>0</v>
      </c>
      <c r="AK273">
        <v>0</v>
      </c>
      <c r="AL273">
        <v>0</v>
      </c>
      <c r="AM273">
        <v>0</v>
      </c>
      <c r="AN273">
        <v>0</v>
      </c>
      <c r="AO273">
        <v>0</v>
      </c>
      <c r="AP273">
        <v>0</v>
      </c>
      <c r="AQ273">
        <v>0</v>
      </c>
      <c r="AR273">
        <v>0</v>
      </c>
      <c r="AS273">
        <v>0</v>
      </c>
      <c r="AT273">
        <v>0</v>
      </c>
      <c r="AU273">
        <v>0</v>
      </c>
      <c r="AV273">
        <v>0</v>
      </c>
      <c r="AW273">
        <v>7</v>
      </c>
      <c r="AX273">
        <v>6</v>
      </c>
      <c r="AY273">
        <v>0</v>
      </c>
      <c r="AZ273">
        <v>0</v>
      </c>
      <c r="BA273" t="s">
        <v>63</v>
      </c>
      <c r="BB273" t="s">
        <v>63</v>
      </c>
      <c r="BC273" t="s">
        <v>64</v>
      </c>
    </row>
    <row r="274" spans="1:55" x14ac:dyDescent="0.3">
      <c r="A274" t="s">
        <v>55</v>
      </c>
      <c r="B274" t="s">
        <v>55</v>
      </c>
      <c r="C274" t="s">
        <v>589</v>
      </c>
      <c r="D274">
        <v>22110408705</v>
      </c>
      <c r="E274" t="s">
        <v>606</v>
      </c>
      <c r="F274" t="s">
        <v>106</v>
      </c>
      <c r="G274" t="s">
        <v>57</v>
      </c>
      <c r="H274">
        <v>1</v>
      </c>
      <c r="I274" t="s">
        <v>58</v>
      </c>
      <c r="J274" t="s">
        <v>59</v>
      </c>
      <c r="L274">
        <v>1</v>
      </c>
      <c r="M274" t="s">
        <v>607</v>
      </c>
      <c r="N274">
        <v>2</v>
      </c>
      <c r="O274" t="s">
        <v>66</v>
      </c>
      <c r="Q274" t="s">
        <v>69</v>
      </c>
      <c r="R274">
        <v>3</v>
      </c>
      <c r="S274">
        <v>6</v>
      </c>
      <c r="T274" t="s">
        <v>1773</v>
      </c>
      <c r="U274" t="s">
        <v>608</v>
      </c>
      <c r="V274">
        <v>4</v>
      </c>
      <c r="W274">
        <v>4</v>
      </c>
      <c r="X274">
        <v>1</v>
      </c>
      <c r="Y274" t="s">
        <v>62</v>
      </c>
      <c r="Z274" t="s">
        <v>62</v>
      </c>
      <c r="AB274" t="s">
        <v>62</v>
      </c>
      <c r="AC274" t="s">
        <v>77</v>
      </c>
      <c r="AD274">
        <v>0</v>
      </c>
      <c r="AE274">
        <v>1</v>
      </c>
      <c r="AF274">
        <v>0</v>
      </c>
      <c r="AG274">
        <v>0</v>
      </c>
      <c r="AH274">
        <v>0</v>
      </c>
      <c r="AI274">
        <v>0</v>
      </c>
      <c r="AJ274">
        <v>4</v>
      </c>
      <c r="AK274">
        <v>1</v>
      </c>
      <c r="AL274">
        <v>0</v>
      </c>
      <c r="AM274">
        <v>0</v>
      </c>
      <c r="AN274">
        <v>0</v>
      </c>
      <c r="AO274">
        <v>0</v>
      </c>
      <c r="AP274">
        <v>0</v>
      </c>
      <c r="AQ274">
        <v>0</v>
      </c>
      <c r="AR274">
        <v>0</v>
      </c>
      <c r="AS274">
        <v>0</v>
      </c>
      <c r="AT274">
        <v>0</v>
      </c>
      <c r="AU274">
        <v>0</v>
      </c>
      <c r="AV274">
        <v>0</v>
      </c>
      <c r="AW274">
        <v>3</v>
      </c>
      <c r="AX274">
        <v>2</v>
      </c>
      <c r="AY274">
        <v>0</v>
      </c>
      <c r="AZ274">
        <v>0</v>
      </c>
      <c r="BA274" t="s">
        <v>63</v>
      </c>
      <c r="BB274" t="s">
        <v>63</v>
      </c>
      <c r="BC274" t="s">
        <v>64</v>
      </c>
    </row>
    <row r="275" spans="1:55" x14ac:dyDescent="0.3">
      <c r="A275" t="s">
        <v>55</v>
      </c>
      <c r="B275" t="s">
        <v>55</v>
      </c>
      <c r="C275" t="s">
        <v>589</v>
      </c>
      <c r="D275">
        <v>22110408705</v>
      </c>
      <c r="E275" t="s">
        <v>606</v>
      </c>
      <c r="F275" t="s">
        <v>106</v>
      </c>
      <c r="G275" t="s">
        <v>57</v>
      </c>
      <c r="H275">
        <v>1</v>
      </c>
      <c r="I275" t="s">
        <v>58</v>
      </c>
      <c r="J275" t="s">
        <v>59</v>
      </c>
      <c r="L275">
        <v>1</v>
      </c>
      <c r="M275" t="s">
        <v>607</v>
      </c>
      <c r="N275">
        <v>3</v>
      </c>
      <c r="O275" t="s">
        <v>66</v>
      </c>
      <c r="R275">
        <v>10</v>
      </c>
      <c r="S275">
        <v>13</v>
      </c>
      <c r="T275" t="s">
        <v>1773</v>
      </c>
      <c r="U275" t="s">
        <v>609</v>
      </c>
      <c r="V275">
        <v>4</v>
      </c>
      <c r="W275">
        <v>4</v>
      </c>
      <c r="X275">
        <v>1</v>
      </c>
      <c r="Y275" t="s">
        <v>62</v>
      </c>
      <c r="Z275" t="s">
        <v>62</v>
      </c>
      <c r="AB275" t="s">
        <v>62</v>
      </c>
      <c r="AC275" t="s">
        <v>77</v>
      </c>
      <c r="AD275">
        <v>0</v>
      </c>
      <c r="AE275">
        <v>1</v>
      </c>
      <c r="AF275">
        <v>0</v>
      </c>
      <c r="AG275">
        <v>0</v>
      </c>
      <c r="AH275">
        <v>0</v>
      </c>
      <c r="AI275">
        <v>0</v>
      </c>
      <c r="AJ275">
        <v>0</v>
      </c>
      <c r="AK275">
        <v>1</v>
      </c>
      <c r="AL275">
        <v>0</v>
      </c>
      <c r="AM275">
        <v>0</v>
      </c>
      <c r="AN275">
        <v>0</v>
      </c>
      <c r="AO275">
        <v>0</v>
      </c>
      <c r="AP275">
        <v>0</v>
      </c>
      <c r="AQ275">
        <v>0</v>
      </c>
      <c r="AR275">
        <v>0</v>
      </c>
      <c r="AS275">
        <v>0</v>
      </c>
      <c r="AT275">
        <v>0</v>
      </c>
      <c r="AU275">
        <v>0</v>
      </c>
      <c r="AV275">
        <v>0</v>
      </c>
      <c r="AW275">
        <v>4</v>
      </c>
      <c r="AX275">
        <v>4</v>
      </c>
      <c r="AY275">
        <v>0</v>
      </c>
      <c r="AZ275">
        <v>0</v>
      </c>
      <c r="BA275" t="s">
        <v>63</v>
      </c>
      <c r="BB275" t="s">
        <v>63</v>
      </c>
      <c r="BC275" t="s">
        <v>64</v>
      </c>
    </row>
    <row r="276" spans="1:55" x14ac:dyDescent="0.3">
      <c r="A276" t="s">
        <v>55</v>
      </c>
      <c r="B276" t="s">
        <v>55</v>
      </c>
      <c r="C276" t="s">
        <v>589</v>
      </c>
      <c r="D276">
        <v>22110408705</v>
      </c>
      <c r="E276" t="s">
        <v>606</v>
      </c>
      <c r="F276" t="s">
        <v>106</v>
      </c>
      <c r="G276" t="s">
        <v>57</v>
      </c>
      <c r="H276">
        <v>1</v>
      </c>
      <c r="I276" t="s">
        <v>58</v>
      </c>
      <c r="J276" t="s">
        <v>59</v>
      </c>
      <c r="L276">
        <v>1</v>
      </c>
      <c r="M276" t="s">
        <v>607</v>
      </c>
      <c r="N276">
        <v>4</v>
      </c>
      <c r="O276" t="s">
        <v>66</v>
      </c>
      <c r="P276">
        <v>10</v>
      </c>
      <c r="Q276" t="s">
        <v>112</v>
      </c>
      <c r="R276">
        <v>23</v>
      </c>
      <c r="S276">
        <v>30</v>
      </c>
      <c r="T276" t="s">
        <v>1773</v>
      </c>
      <c r="V276">
        <v>4</v>
      </c>
      <c r="W276">
        <v>4</v>
      </c>
      <c r="X276">
        <v>1</v>
      </c>
      <c r="Y276" t="s">
        <v>62</v>
      </c>
      <c r="Z276" t="s">
        <v>62</v>
      </c>
      <c r="AB276" t="s">
        <v>62</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4</v>
      </c>
      <c r="AX276">
        <v>4</v>
      </c>
      <c r="AY276">
        <v>0</v>
      </c>
      <c r="AZ276">
        <v>0</v>
      </c>
      <c r="BA276" t="s">
        <v>63</v>
      </c>
      <c r="BB276" t="s">
        <v>63</v>
      </c>
      <c r="BC276" t="s">
        <v>64</v>
      </c>
    </row>
    <row r="277" spans="1:55" x14ac:dyDescent="0.3">
      <c r="A277" t="s">
        <v>55</v>
      </c>
      <c r="B277" t="s">
        <v>55</v>
      </c>
      <c r="C277" t="s">
        <v>589</v>
      </c>
      <c r="D277">
        <v>22110408705</v>
      </c>
      <c r="E277" t="s">
        <v>606</v>
      </c>
      <c r="F277" t="s">
        <v>106</v>
      </c>
      <c r="G277" t="s">
        <v>57</v>
      </c>
      <c r="H277">
        <v>1</v>
      </c>
      <c r="I277" t="s">
        <v>58</v>
      </c>
      <c r="J277" t="s">
        <v>59</v>
      </c>
      <c r="L277">
        <v>1</v>
      </c>
      <c r="M277" t="s">
        <v>607</v>
      </c>
      <c r="N277">
        <v>5</v>
      </c>
      <c r="P277">
        <v>10</v>
      </c>
      <c r="Q277" t="s">
        <v>112</v>
      </c>
      <c r="R277">
        <v>0</v>
      </c>
      <c r="S277">
        <v>0</v>
      </c>
      <c r="T277" t="s">
        <v>61</v>
      </c>
      <c r="U277" t="s">
        <v>610</v>
      </c>
      <c r="V277">
        <v>4</v>
      </c>
      <c r="W277">
        <v>4</v>
      </c>
      <c r="X277">
        <v>1</v>
      </c>
      <c r="Y277" t="s">
        <v>62</v>
      </c>
      <c r="Z277" t="s">
        <v>62</v>
      </c>
      <c r="AB277" t="s">
        <v>62</v>
      </c>
      <c r="AD277">
        <v>0</v>
      </c>
      <c r="AE277">
        <v>0</v>
      </c>
      <c r="AF277">
        <v>0</v>
      </c>
      <c r="AG277">
        <v>0</v>
      </c>
      <c r="AH277">
        <v>0</v>
      </c>
      <c r="AI277">
        <v>1</v>
      </c>
      <c r="AJ277">
        <v>1</v>
      </c>
      <c r="AK277">
        <v>0</v>
      </c>
      <c r="AL277">
        <v>0</v>
      </c>
      <c r="AM277">
        <v>0</v>
      </c>
      <c r="AN277">
        <v>0</v>
      </c>
      <c r="AO277">
        <v>0</v>
      </c>
      <c r="AP277">
        <v>0</v>
      </c>
      <c r="AQ277">
        <v>0</v>
      </c>
      <c r="AR277">
        <v>0</v>
      </c>
      <c r="AS277">
        <v>0</v>
      </c>
      <c r="AT277">
        <v>0</v>
      </c>
      <c r="AU277">
        <v>0</v>
      </c>
      <c r="AV277">
        <v>0</v>
      </c>
      <c r="AW277">
        <v>5</v>
      </c>
      <c r="AX277">
        <v>4</v>
      </c>
      <c r="AY277">
        <v>1</v>
      </c>
      <c r="AZ277">
        <v>0</v>
      </c>
      <c r="BA277" t="s">
        <v>63</v>
      </c>
      <c r="BB277" t="s">
        <v>63</v>
      </c>
      <c r="BC277" t="s">
        <v>64</v>
      </c>
    </row>
    <row r="278" spans="1:55" x14ac:dyDescent="0.3">
      <c r="A278" t="s">
        <v>55</v>
      </c>
      <c r="B278" t="s">
        <v>55</v>
      </c>
      <c r="C278" t="s">
        <v>589</v>
      </c>
      <c r="D278">
        <v>22110408705</v>
      </c>
      <c r="E278" t="s">
        <v>606</v>
      </c>
      <c r="F278" t="s">
        <v>106</v>
      </c>
      <c r="G278" t="s">
        <v>57</v>
      </c>
      <c r="H278">
        <v>1</v>
      </c>
      <c r="I278" t="s">
        <v>58</v>
      </c>
      <c r="J278" t="s">
        <v>59</v>
      </c>
      <c r="L278">
        <v>1</v>
      </c>
      <c r="M278" t="s">
        <v>607</v>
      </c>
      <c r="N278">
        <v>6</v>
      </c>
      <c r="R278">
        <v>0</v>
      </c>
      <c r="S278">
        <v>0</v>
      </c>
      <c r="V278">
        <v>4</v>
      </c>
      <c r="W278">
        <v>4</v>
      </c>
      <c r="X278">
        <v>1</v>
      </c>
      <c r="Y278" t="s">
        <v>62</v>
      </c>
      <c r="Z278" t="s">
        <v>62</v>
      </c>
      <c r="AB278" t="s">
        <v>62</v>
      </c>
      <c r="AD278">
        <v>0</v>
      </c>
      <c r="AE278">
        <v>0</v>
      </c>
      <c r="AF278">
        <v>0</v>
      </c>
      <c r="AG278">
        <v>0</v>
      </c>
      <c r="AH278">
        <v>0</v>
      </c>
      <c r="AI278">
        <v>0</v>
      </c>
      <c r="AJ278">
        <v>0</v>
      </c>
      <c r="AK278">
        <v>2</v>
      </c>
      <c r="AL278">
        <v>0</v>
      </c>
      <c r="AM278">
        <v>0</v>
      </c>
      <c r="AN278">
        <v>0</v>
      </c>
      <c r="AO278">
        <v>0</v>
      </c>
      <c r="AP278">
        <v>0</v>
      </c>
      <c r="AQ278">
        <v>0</v>
      </c>
      <c r="AR278">
        <v>0</v>
      </c>
      <c r="AS278">
        <v>0</v>
      </c>
      <c r="AT278">
        <v>0</v>
      </c>
      <c r="AU278">
        <v>0</v>
      </c>
      <c r="AV278">
        <v>0</v>
      </c>
      <c r="AW278">
        <v>3</v>
      </c>
      <c r="AX278">
        <v>2</v>
      </c>
      <c r="AY278">
        <v>0</v>
      </c>
      <c r="AZ278">
        <v>0</v>
      </c>
      <c r="BA278" t="s">
        <v>63</v>
      </c>
      <c r="BB278" t="s">
        <v>63</v>
      </c>
      <c r="BC278" t="s">
        <v>64</v>
      </c>
    </row>
    <row r="279" spans="1:55" x14ac:dyDescent="0.3">
      <c r="A279" t="s">
        <v>55</v>
      </c>
      <c r="B279" t="s">
        <v>55</v>
      </c>
      <c r="C279" t="s">
        <v>589</v>
      </c>
      <c r="D279">
        <v>22110408705</v>
      </c>
      <c r="E279" t="s">
        <v>606</v>
      </c>
      <c r="F279" t="s">
        <v>106</v>
      </c>
      <c r="G279" t="s">
        <v>57</v>
      </c>
      <c r="H279">
        <v>1</v>
      </c>
      <c r="I279" t="s">
        <v>58</v>
      </c>
      <c r="J279" t="s">
        <v>59</v>
      </c>
      <c r="L279">
        <v>1</v>
      </c>
      <c r="M279" t="s">
        <v>607</v>
      </c>
      <c r="N279">
        <v>7</v>
      </c>
      <c r="O279" t="s">
        <v>65</v>
      </c>
      <c r="R279">
        <v>0</v>
      </c>
      <c r="S279">
        <v>0</v>
      </c>
      <c r="T279" t="s">
        <v>1773</v>
      </c>
      <c r="V279">
        <v>4</v>
      </c>
      <c r="W279">
        <v>4</v>
      </c>
      <c r="X279">
        <v>1</v>
      </c>
      <c r="Y279" t="s">
        <v>62</v>
      </c>
      <c r="Z279" t="s">
        <v>62</v>
      </c>
      <c r="AB279" t="s">
        <v>62</v>
      </c>
      <c r="AD279">
        <v>1</v>
      </c>
      <c r="AE279">
        <v>0</v>
      </c>
      <c r="AF279">
        <v>0</v>
      </c>
      <c r="AG279">
        <v>0</v>
      </c>
      <c r="AH279">
        <v>0</v>
      </c>
      <c r="AI279">
        <v>2</v>
      </c>
      <c r="AJ279">
        <v>0</v>
      </c>
      <c r="AK279">
        <v>1</v>
      </c>
      <c r="AL279">
        <v>0</v>
      </c>
      <c r="AM279">
        <v>0</v>
      </c>
      <c r="AN279">
        <v>0</v>
      </c>
      <c r="AO279">
        <v>0</v>
      </c>
      <c r="AP279">
        <v>0</v>
      </c>
      <c r="AQ279">
        <v>0</v>
      </c>
      <c r="AR279">
        <v>0</v>
      </c>
      <c r="AS279">
        <v>0</v>
      </c>
      <c r="AT279">
        <v>0</v>
      </c>
      <c r="AU279">
        <v>0</v>
      </c>
      <c r="AV279">
        <v>0</v>
      </c>
      <c r="AW279">
        <v>3</v>
      </c>
      <c r="AX279">
        <v>2</v>
      </c>
      <c r="AY279">
        <v>0</v>
      </c>
      <c r="AZ279">
        <v>0</v>
      </c>
      <c r="BA279" t="s">
        <v>63</v>
      </c>
      <c r="BB279" t="s">
        <v>63</v>
      </c>
      <c r="BC279" t="s">
        <v>64</v>
      </c>
    </row>
    <row r="280" spans="1:55" x14ac:dyDescent="0.3">
      <c r="A280" t="s">
        <v>55</v>
      </c>
      <c r="B280" t="s">
        <v>55</v>
      </c>
      <c r="C280" t="s">
        <v>589</v>
      </c>
      <c r="D280">
        <v>22110408705</v>
      </c>
      <c r="E280" t="s">
        <v>606</v>
      </c>
      <c r="F280" t="s">
        <v>106</v>
      </c>
      <c r="G280" t="s">
        <v>57</v>
      </c>
      <c r="H280">
        <v>1</v>
      </c>
      <c r="I280" t="s">
        <v>58</v>
      </c>
      <c r="J280" t="s">
        <v>59</v>
      </c>
      <c r="L280">
        <v>1</v>
      </c>
      <c r="M280" t="s">
        <v>607</v>
      </c>
      <c r="N280">
        <v>8</v>
      </c>
      <c r="O280" t="s">
        <v>60</v>
      </c>
      <c r="R280">
        <v>0</v>
      </c>
      <c r="S280">
        <v>0</v>
      </c>
      <c r="T280" t="s">
        <v>61</v>
      </c>
      <c r="V280">
        <v>4</v>
      </c>
      <c r="W280">
        <v>4</v>
      </c>
      <c r="X280">
        <v>1</v>
      </c>
      <c r="Y280" t="s">
        <v>62</v>
      </c>
      <c r="Z280" t="s">
        <v>62</v>
      </c>
      <c r="AB280" t="s">
        <v>62</v>
      </c>
      <c r="AD280">
        <v>2</v>
      </c>
      <c r="AE280">
        <v>0</v>
      </c>
      <c r="AF280">
        <v>0</v>
      </c>
      <c r="AG280">
        <v>0</v>
      </c>
      <c r="AH280">
        <v>1</v>
      </c>
      <c r="AI280">
        <v>0</v>
      </c>
      <c r="AJ280">
        <v>1</v>
      </c>
      <c r="AK280">
        <v>1</v>
      </c>
      <c r="AL280">
        <v>0</v>
      </c>
      <c r="AM280">
        <v>0</v>
      </c>
      <c r="AN280">
        <v>0</v>
      </c>
      <c r="AO280">
        <v>0</v>
      </c>
      <c r="AP280">
        <v>0</v>
      </c>
      <c r="AQ280">
        <v>0</v>
      </c>
      <c r="AR280">
        <v>0</v>
      </c>
      <c r="AS280">
        <v>0</v>
      </c>
      <c r="AT280">
        <v>0</v>
      </c>
      <c r="AU280">
        <v>0</v>
      </c>
      <c r="AV280">
        <v>0</v>
      </c>
      <c r="AW280">
        <v>4</v>
      </c>
      <c r="AX280">
        <v>2</v>
      </c>
      <c r="AY280">
        <v>0</v>
      </c>
      <c r="AZ280">
        <v>0</v>
      </c>
      <c r="BA280" t="s">
        <v>63</v>
      </c>
      <c r="BB280" t="s">
        <v>63</v>
      </c>
      <c r="BC280" t="s">
        <v>64</v>
      </c>
    </row>
    <row r="281" spans="1:55" x14ac:dyDescent="0.3">
      <c r="A281" t="s">
        <v>55</v>
      </c>
      <c r="B281" t="s">
        <v>55</v>
      </c>
      <c r="C281" t="s">
        <v>589</v>
      </c>
      <c r="D281">
        <v>22110408705</v>
      </c>
      <c r="E281" t="s">
        <v>606</v>
      </c>
      <c r="F281" t="s">
        <v>106</v>
      </c>
      <c r="G281" t="s">
        <v>57</v>
      </c>
      <c r="H281">
        <v>1</v>
      </c>
      <c r="I281" t="s">
        <v>58</v>
      </c>
      <c r="J281" t="s">
        <v>59</v>
      </c>
      <c r="L281">
        <v>1</v>
      </c>
      <c r="M281" t="s">
        <v>607</v>
      </c>
      <c r="N281">
        <v>9</v>
      </c>
      <c r="O281" t="s">
        <v>70</v>
      </c>
      <c r="R281">
        <v>0</v>
      </c>
      <c r="S281">
        <v>0</v>
      </c>
      <c r="T281" t="s">
        <v>61</v>
      </c>
      <c r="V281">
        <v>4</v>
      </c>
      <c r="W281">
        <v>4</v>
      </c>
      <c r="X281">
        <v>1</v>
      </c>
      <c r="Y281" t="s">
        <v>62</v>
      </c>
      <c r="Z281" t="s">
        <v>62</v>
      </c>
      <c r="AB281" t="s">
        <v>62</v>
      </c>
      <c r="AD281">
        <v>0</v>
      </c>
      <c r="AE281">
        <v>0</v>
      </c>
      <c r="AF281">
        <v>0</v>
      </c>
      <c r="AG281">
        <v>0</v>
      </c>
      <c r="AH281">
        <v>0</v>
      </c>
      <c r="AI281">
        <v>0</v>
      </c>
      <c r="AJ281">
        <v>2</v>
      </c>
      <c r="AK281">
        <v>0</v>
      </c>
      <c r="AL281">
        <v>0</v>
      </c>
      <c r="AM281">
        <v>0</v>
      </c>
      <c r="AN281">
        <v>0</v>
      </c>
      <c r="AO281">
        <v>0</v>
      </c>
      <c r="AP281">
        <v>0</v>
      </c>
      <c r="AQ281">
        <v>0</v>
      </c>
      <c r="AR281">
        <v>0</v>
      </c>
      <c r="AS281">
        <v>0</v>
      </c>
      <c r="AT281">
        <v>0</v>
      </c>
      <c r="AU281">
        <v>0</v>
      </c>
      <c r="AV281">
        <v>0</v>
      </c>
      <c r="AW281">
        <v>0</v>
      </c>
      <c r="AX281">
        <v>0</v>
      </c>
      <c r="AY281">
        <v>0</v>
      </c>
      <c r="AZ281">
        <v>0</v>
      </c>
      <c r="BA281" t="s">
        <v>63</v>
      </c>
      <c r="BB281" t="s">
        <v>63</v>
      </c>
      <c r="BC281" t="s">
        <v>64</v>
      </c>
    </row>
    <row r="282" spans="1:55" x14ac:dyDescent="0.3">
      <c r="A282" t="s">
        <v>55</v>
      </c>
      <c r="B282" t="s">
        <v>55</v>
      </c>
      <c r="C282" t="s">
        <v>589</v>
      </c>
      <c r="D282">
        <v>22110408705</v>
      </c>
      <c r="E282" t="s">
        <v>606</v>
      </c>
      <c r="F282" t="s">
        <v>106</v>
      </c>
      <c r="G282" t="s">
        <v>57</v>
      </c>
      <c r="H282">
        <v>1</v>
      </c>
      <c r="I282" t="s">
        <v>58</v>
      </c>
      <c r="J282" t="s">
        <v>59</v>
      </c>
      <c r="L282">
        <v>1</v>
      </c>
      <c r="M282" t="s">
        <v>607</v>
      </c>
      <c r="N282">
        <v>10</v>
      </c>
      <c r="O282" t="s">
        <v>216</v>
      </c>
      <c r="R282">
        <v>0</v>
      </c>
      <c r="S282">
        <v>0</v>
      </c>
      <c r="T282" t="s">
        <v>61</v>
      </c>
      <c r="V282">
        <v>4</v>
      </c>
      <c r="W282">
        <v>4</v>
      </c>
      <c r="X282">
        <v>1</v>
      </c>
      <c r="Y282" t="s">
        <v>62</v>
      </c>
      <c r="Z282" t="s">
        <v>62</v>
      </c>
      <c r="AB282" t="s">
        <v>62</v>
      </c>
      <c r="AD282">
        <v>1</v>
      </c>
      <c r="AE282">
        <v>1</v>
      </c>
      <c r="AF282">
        <v>0</v>
      </c>
      <c r="AG282">
        <v>0</v>
      </c>
      <c r="AH282">
        <v>0</v>
      </c>
      <c r="AI282">
        <v>4</v>
      </c>
      <c r="AJ282">
        <v>10</v>
      </c>
      <c r="AK282">
        <v>0</v>
      </c>
      <c r="AL282">
        <v>0</v>
      </c>
      <c r="AM282">
        <v>0</v>
      </c>
      <c r="AN282">
        <v>0</v>
      </c>
      <c r="AO282">
        <v>0</v>
      </c>
      <c r="AP282">
        <v>0</v>
      </c>
      <c r="AQ282">
        <v>0</v>
      </c>
      <c r="AR282">
        <v>0</v>
      </c>
      <c r="AS282">
        <v>0</v>
      </c>
      <c r="AT282">
        <v>0</v>
      </c>
      <c r="AU282">
        <v>0</v>
      </c>
      <c r="AV282">
        <v>0</v>
      </c>
      <c r="AW282">
        <v>3</v>
      </c>
      <c r="AX282">
        <v>3</v>
      </c>
      <c r="AY282">
        <v>0</v>
      </c>
      <c r="AZ282">
        <v>0</v>
      </c>
      <c r="BA282" t="s">
        <v>63</v>
      </c>
      <c r="BB282" t="s">
        <v>63</v>
      </c>
      <c r="BC282" t="s">
        <v>64</v>
      </c>
    </row>
    <row r="283" spans="1:55" x14ac:dyDescent="0.3">
      <c r="A283" t="s">
        <v>55</v>
      </c>
      <c r="B283" t="s">
        <v>55</v>
      </c>
      <c r="C283" t="s">
        <v>589</v>
      </c>
      <c r="D283">
        <v>22110408705</v>
      </c>
      <c r="E283" t="s">
        <v>606</v>
      </c>
      <c r="F283" t="s">
        <v>106</v>
      </c>
      <c r="G283" t="s">
        <v>57</v>
      </c>
      <c r="H283">
        <v>1</v>
      </c>
      <c r="I283" t="s">
        <v>58</v>
      </c>
      <c r="J283" t="s">
        <v>59</v>
      </c>
      <c r="L283">
        <v>1</v>
      </c>
      <c r="M283" t="s">
        <v>607</v>
      </c>
      <c r="N283">
        <v>11</v>
      </c>
      <c r="O283" t="s">
        <v>65</v>
      </c>
      <c r="R283">
        <v>0</v>
      </c>
      <c r="S283">
        <v>0</v>
      </c>
      <c r="T283" t="s">
        <v>61</v>
      </c>
      <c r="U283" t="s">
        <v>611</v>
      </c>
      <c r="V283">
        <v>4</v>
      </c>
      <c r="W283">
        <v>4</v>
      </c>
      <c r="X283">
        <v>1</v>
      </c>
      <c r="Y283" t="s">
        <v>62</v>
      </c>
      <c r="Z283" t="s">
        <v>62</v>
      </c>
      <c r="AB283" t="s">
        <v>62</v>
      </c>
      <c r="AD283">
        <v>0</v>
      </c>
      <c r="AE283">
        <v>0</v>
      </c>
      <c r="AF283">
        <v>0</v>
      </c>
      <c r="AG283">
        <v>0</v>
      </c>
      <c r="AH283">
        <v>0</v>
      </c>
      <c r="AI283">
        <v>7</v>
      </c>
      <c r="AJ283">
        <v>1</v>
      </c>
      <c r="AK283">
        <v>0</v>
      </c>
      <c r="AL283">
        <v>0</v>
      </c>
      <c r="AM283">
        <v>0</v>
      </c>
      <c r="AN283">
        <v>0</v>
      </c>
      <c r="AO283">
        <v>0</v>
      </c>
      <c r="AP283">
        <v>0</v>
      </c>
      <c r="AQ283">
        <v>0</v>
      </c>
      <c r="AR283">
        <v>0</v>
      </c>
      <c r="AS283">
        <v>0</v>
      </c>
      <c r="AT283">
        <v>0</v>
      </c>
      <c r="AU283">
        <v>0</v>
      </c>
      <c r="AV283">
        <v>0</v>
      </c>
      <c r="AW283">
        <v>4</v>
      </c>
      <c r="AX283">
        <v>2</v>
      </c>
      <c r="AY283">
        <v>0</v>
      </c>
      <c r="AZ283">
        <v>0</v>
      </c>
      <c r="BA283" t="s">
        <v>63</v>
      </c>
      <c r="BB283" t="s">
        <v>63</v>
      </c>
      <c r="BC283" t="s">
        <v>64</v>
      </c>
    </row>
    <row r="284" spans="1:55" x14ac:dyDescent="0.3">
      <c r="A284" t="s">
        <v>55</v>
      </c>
      <c r="B284" t="s">
        <v>55</v>
      </c>
      <c r="C284" t="s">
        <v>589</v>
      </c>
      <c r="D284">
        <v>22110408705</v>
      </c>
      <c r="E284" t="s">
        <v>606</v>
      </c>
      <c r="F284" t="s">
        <v>106</v>
      </c>
      <c r="G284" t="s">
        <v>57</v>
      </c>
      <c r="H284">
        <v>1</v>
      </c>
      <c r="I284" t="s">
        <v>58</v>
      </c>
      <c r="J284" t="s">
        <v>59</v>
      </c>
      <c r="L284">
        <v>1</v>
      </c>
      <c r="M284" t="s">
        <v>607</v>
      </c>
      <c r="N284">
        <v>12</v>
      </c>
      <c r="O284" t="s">
        <v>66</v>
      </c>
      <c r="Q284" t="s">
        <v>612</v>
      </c>
      <c r="R284">
        <v>0</v>
      </c>
      <c r="S284">
        <v>22</v>
      </c>
      <c r="T284" t="s">
        <v>61</v>
      </c>
      <c r="U284" t="s">
        <v>613</v>
      </c>
      <c r="V284">
        <v>4</v>
      </c>
      <c r="W284">
        <v>4</v>
      </c>
      <c r="X284">
        <v>1</v>
      </c>
      <c r="Y284" t="s">
        <v>62</v>
      </c>
      <c r="Z284" t="s">
        <v>62</v>
      </c>
      <c r="AB284" t="s">
        <v>62</v>
      </c>
      <c r="AC284" t="s">
        <v>77</v>
      </c>
      <c r="AD284">
        <v>0</v>
      </c>
      <c r="AE284">
        <v>1</v>
      </c>
      <c r="AF284">
        <v>0</v>
      </c>
      <c r="AG284">
        <v>0</v>
      </c>
      <c r="AH284">
        <v>0</v>
      </c>
      <c r="AI284">
        <v>0</v>
      </c>
      <c r="AJ284">
        <v>2</v>
      </c>
      <c r="AK284">
        <v>1</v>
      </c>
      <c r="AL284">
        <v>0</v>
      </c>
      <c r="AM284">
        <v>0</v>
      </c>
      <c r="AN284">
        <v>0</v>
      </c>
      <c r="AO284">
        <v>0</v>
      </c>
      <c r="AP284">
        <v>0</v>
      </c>
      <c r="AQ284">
        <v>0</v>
      </c>
      <c r="AR284">
        <v>0</v>
      </c>
      <c r="AS284">
        <v>0</v>
      </c>
      <c r="AT284">
        <v>0</v>
      </c>
      <c r="AU284">
        <v>0</v>
      </c>
      <c r="AV284">
        <v>0</v>
      </c>
      <c r="AW284">
        <v>5</v>
      </c>
      <c r="AX284">
        <v>4</v>
      </c>
      <c r="AY284">
        <v>0</v>
      </c>
      <c r="AZ284">
        <v>0</v>
      </c>
      <c r="BA284" t="s">
        <v>63</v>
      </c>
      <c r="BB284" t="s">
        <v>63</v>
      </c>
      <c r="BC284" t="s">
        <v>64</v>
      </c>
    </row>
    <row r="285" spans="1:55" x14ac:dyDescent="0.3">
      <c r="A285" t="s">
        <v>55</v>
      </c>
      <c r="B285" t="s">
        <v>55</v>
      </c>
      <c r="C285" t="s">
        <v>589</v>
      </c>
      <c r="D285">
        <v>22110408705</v>
      </c>
      <c r="E285" t="s">
        <v>606</v>
      </c>
      <c r="F285" t="s">
        <v>106</v>
      </c>
      <c r="G285" t="s">
        <v>57</v>
      </c>
      <c r="H285">
        <v>1</v>
      </c>
      <c r="I285" t="s">
        <v>58</v>
      </c>
      <c r="J285" t="s">
        <v>59</v>
      </c>
      <c r="L285">
        <v>1</v>
      </c>
      <c r="M285" t="s">
        <v>607</v>
      </c>
      <c r="N285">
        <v>13</v>
      </c>
      <c r="O285" t="s">
        <v>66</v>
      </c>
      <c r="Q285" t="s">
        <v>612</v>
      </c>
      <c r="R285">
        <v>10</v>
      </c>
      <c r="S285">
        <v>13</v>
      </c>
      <c r="T285" t="s">
        <v>1773</v>
      </c>
      <c r="U285" t="s">
        <v>614</v>
      </c>
      <c r="V285">
        <v>4</v>
      </c>
      <c r="W285">
        <v>4</v>
      </c>
      <c r="X285">
        <v>1</v>
      </c>
      <c r="Y285" t="s">
        <v>62</v>
      </c>
      <c r="Z285" t="s">
        <v>62</v>
      </c>
      <c r="AB285" t="s">
        <v>62</v>
      </c>
      <c r="AC285" t="s">
        <v>77</v>
      </c>
      <c r="AD285">
        <v>0</v>
      </c>
      <c r="AE285">
        <v>1</v>
      </c>
      <c r="AF285">
        <v>0</v>
      </c>
      <c r="AG285">
        <v>0</v>
      </c>
      <c r="AH285">
        <v>0</v>
      </c>
      <c r="AI285">
        <v>0</v>
      </c>
      <c r="AJ285">
        <v>2</v>
      </c>
      <c r="AK285">
        <v>0</v>
      </c>
      <c r="AL285">
        <v>0</v>
      </c>
      <c r="AM285">
        <v>0</v>
      </c>
      <c r="AN285">
        <v>0</v>
      </c>
      <c r="AO285">
        <v>0</v>
      </c>
      <c r="AP285">
        <v>0</v>
      </c>
      <c r="AQ285">
        <v>0</v>
      </c>
      <c r="AR285">
        <v>0</v>
      </c>
      <c r="AS285">
        <v>0</v>
      </c>
      <c r="AT285">
        <v>0</v>
      </c>
      <c r="AU285">
        <v>0</v>
      </c>
      <c r="AV285">
        <v>0</v>
      </c>
      <c r="AW285">
        <v>5</v>
      </c>
      <c r="AX285">
        <v>4</v>
      </c>
      <c r="AY285">
        <v>0</v>
      </c>
      <c r="AZ285">
        <v>0</v>
      </c>
      <c r="BA285" t="s">
        <v>63</v>
      </c>
      <c r="BB285" t="s">
        <v>63</v>
      </c>
      <c r="BC285" t="s">
        <v>64</v>
      </c>
    </row>
    <row r="286" spans="1:55" x14ac:dyDescent="0.3">
      <c r="A286" t="s">
        <v>55</v>
      </c>
      <c r="B286" t="s">
        <v>55</v>
      </c>
      <c r="C286" t="s">
        <v>589</v>
      </c>
      <c r="D286">
        <v>22110408705</v>
      </c>
      <c r="E286" t="s">
        <v>606</v>
      </c>
      <c r="F286" t="s">
        <v>106</v>
      </c>
      <c r="G286" t="s">
        <v>57</v>
      </c>
      <c r="H286">
        <v>1</v>
      </c>
      <c r="I286" t="s">
        <v>58</v>
      </c>
      <c r="J286" t="s">
        <v>59</v>
      </c>
      <c r="L286">
        <v>1</v>
      </c>
      <c r="M286" t="s">
        <v>607</v>
      </c>
      <c r="N286">
        <v>14</v>
      </c>
      <c r="O286" t="s">
        <v>66</v>
      </c>
      <c r="Q286" t="s">
        <v>615</v>
      </c>
      <c r="R286">
        <v>10</v>
      </c>
      <c r="S286">
        <v>13</v>
      </c>
      <c r="T286" t="s">
        <v>61</v>
      </c>
      <c r="U286" t="s">
        <v>616</v>
      </c>
      <c r="V286">
        <v>4</v>
      </c>
      <c r="W286">
        <v>4</v>
      </c>
      <c r="X286">
        <v>1</v>
      </c>
      <c r="Y286" t="s">
        <v>62</v>
      </c>
      <c r="Z286" t="s">
        <v>62</v>
      </c>
      <c r="AB286" t="s">
        <v>62</v>
      </c>
      <c r="AC286" t="s">
        <v>77</v>
      </c>
      <c r="AD286">
        <v>0</v>
      </c>
      <c r="AE286">
        <v>1</v>
      </c>
      <c r="AF286">
        <v>0</v>
      </c>
      <c r="AG286">
        <v>0</v>
      </c>
      <c r="AH286">
        <v>0</v>
      </c>
      <c r="AI286">
        <v>0</v>
      </c>
      <c r="AJ286">
        <v>0</v>
      </c>
      <c r="AK286">
        <v>0</v>
      </c>
      <c r="AL286">
        <v>0</v>
      </c>
      <c r="AM286">
        <v>0</v>
      </c>
      <c r="AN286">
        <v>0</v>
      </c>
      <c r="AO286">
        <v>0</v>
      </c>
      <c r="AP286">
        <v>0</v>
      </c>
      <c r="AQ286">
        <v>0</v>
      </c>
      <c r="AR286">
        <v>0</v>
      </c>
      <c r="AS286">
        <v>0</v>
      </c>
      <c r="AT286">
        <v>0</v>
      </c>
      <c r="AU286">
        <v>0</v>
      </c>
      <c r="AV286">
        <v>0</v>
      </c>
      <c r="AW286">
        <v>5</v>
      </c>
      <c r="AX286">
        <v>5</v>
      </c>
      <c r="AY286">
        <v>0</v>
      </c>
      <c r="AZ286">
        <v>0</v>
      </c>
      <c r="BA286" t="s">
        <v>63</v>
      </c>
      <c r="BB286" t="s">
        <v>63</v>
      </c>
      <c r="BC286" t="s">
        <v>64</v>
      </c>
    </row>
    <row r="287" spans="1:55" x14ac:dyDescent="0.3">
      <c r="A287" t="s">
        <v>55</v>
      </c>
      <c r="B287" t="s">
        <v>55</v>
      </c>
      <c r="C287" t="s">
        <v>589</v>
      </c>
      <c r="D287">
        <v>22110408705</v>
      </c>
      <c r="E287" t="s">
        <v>606</v>
      </c>
      <c r="F287" t="s">
        <v>106</v>
      </c>
      <c r="G287" t="s">
        <v>57</v>
      </c>
      <c r="H287">
        <v>1</v>
      </c>
      <c r="I287" t="s">
        <v>58</v>
      </c>
      <c r="J287" t="s">
        <v>59</v>
      </c>
      <c r="L287">
        <v>1</v>
      </c>
      <c r="M287" t="s">
        <v>607</v>
      </c>
      <c r="N287">
        <v>15</v>
      </c>
      <c r="O287" t="s">
        <v>66</v>
      </c>
      <c r="R287">
        <v>22</v>
      </c>
      <c r="S287">
        <v>16</v>
      </c>
      <c r="T287" t="s">
        <v>61</v>
      </c>
      <c r="U287" t="s">
        <v>617</v>
      </c>
      <c r="V287">
        <v>4</v>
      </c>
      <c r="W287">
        <v>4</v>
      </c>
      <c r="X287">
        <v>1</v>
      </c>
      <c r="Y287" t="s">
        <v>62</v>
      </c>
      <c r="Z287" t="s">
        <v>62</v>
      </c>
      <c r="AB287" t="s">
        <v>62</v>
      </c>
      <c r="AC287" t="s">
        <v>77</v>
      </c>
      <c r="AD287">
        <v>0</v>
      </c>
      <c r="AE287">
        <v>1</v>
      </c>
      <c r="AF287">
        <v>0</v>
      </c>
      <c r="AG287">
        <v>0</v>
      </c>
      <c r="AH287">
        <v>0</v>
      </c>
      <c r="AI287">
        <v>0</v>
      </c>
      <c r="AJ287">
        <v>2</v>
      </c>
      <c r="AK287">
        <v>0</v>
      </c>
      <c r="AL287">
        <v>0</v>
      </c>
      <c r="AM287">
        <v>0</v>
      </c>
      <c r="AN287">
        <v>0</v>
      </c>
      <c r="AO287">
        <v>0</v>
      </c>
      <c r="AP287">
        <v>0</v>
      </c>
      <c r="AQ287">
        <v>0</v>
      </c>
      <c r="AR287">
        <v>0</v>
      </c>
      <c r="AS287">
        <v>0</v>
      </c>
      <c r="AT287">
        <v>0</v>
      </c>
      <c r="AU287">
        <v>0</v>
      </c>
      <c r="AV287">
        <v>0</v>
      </c>
      <c r="AW287">
        <v>6</v>
      </c>
      <c r="AX287">
        <v>4</v>
      </c>
      <c r="AY287">
        <v>0</v>
      </c>
      <c r="AZ287">
        <v>0</v>
      </c>
      <c r="BA287" t="s">
        <v>63</v>
      </c>
      <c r="BB287" t="s">
        <v>63</v>
      </c>
      <c r="BC287" t="s">
        <v>64</v>
      </c>
    </row>
    <row r="288" spans="1:55" x14ac:dyDescent="0.3">
      <c r="A288" t="s">
        <v>55</v>
      </c>
      <c r="B288" t="s">
        <v>55</v>
      </c>
      <c r="C288" t="s">
        <v>589</v>
      </c>
      <c r="D288">
        <v>22110408705</v>
      </c>
      <c r="E288" t="s">
        <v>606</v>
      </c>
      <c r="F288" t="s">
        <v>106</v>
      </c>
      <c r="G288" t="s">
        <v>57</v>
      </c>
      <c r="H288">
        <v>1</v>
      </c>
      <c r="I288" t="s">
        <v>58</v>
      </c>
      <c r="J288" t="s">
        <v>59</v>
      </c>
      <c r="L288">
        <v>1</v>
      </c>
      <c r="M288" t="s">
        <v>607</v>
      </c>
      <c r="N288">
        <v>16</v>
      </c>
      <c r="O288" t="s">
        <v>95</v>
      </c>
      <c r="R288">
        <v>0</v>
      </c>
      <c r="S288">
        <v>0</v>
      </c>
      <c r="T288" t="s">
        <v>61</v>
      </c>
      <c r="U288" t="s">
        <v>618</v>
      </c>
      <c r="V288">
        <v>4</v>
      </c>
      <c r="W288">
        <v>4</v>
      </c>
      <c r="X288">
        <v>1</v>
      </c>
      <c r="Y288" t="s">
        <v>62</v>
      </c>
      <c r="Z288" t="s">
        <v>62</v>
      </c>
      <c r="AB288" t="s">
        <v>62</v>
      </c>
      <c r="AD288">
        <v>1</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2</v>
      </c>
      <c r="AX288">
        <v>1</v>
      </c>
      <c r="AY288">
        <v>0</v>
      </c>
      <c r="AZ288">
        <v>0</v>
      </c>
      <c r="BA288" t="s">
        <v>63</v>
      </c>
      <c r="BB288" t="s">
        <v>63</v>
      </c>
      <c r="BC288" t="s">
        <v>64</v>
      </c>
    </row>
    <row r="289" spans="1:55" x14ac:dyDescent="0.3">
      <c r="A289" t="s">
        <v>55</v>
      </c>
      <c r="B289" t="s">
        <v>55</v>
      </c>
      <c r="C289" t="s">
        <v>589</v>
      </c>
      <c r="D289">
        <v>22110408705</v>
      </c>
      <c r="E289" t="s">
        <v>606</v>
      </c>
      <c r="F289" t="s">
        <v>106</v>
      </c>
      <c r="G289" t="s">
        <v>57</v>
      </c>
      <c r="H289">
        <v>1</v>
      </c>
      <c r="I289" t="s">
        <v>58</v>
      </c>
      <c r="J289" t="s">
        <v>59</v>
      </c>
      <c r="L289">
        <v>1</v>
      </c>
      <c r="M289" t="s">
        <v>607</v>
      </c>
      <c r="N289">
        <v>17</v>
      </c>
      <c r="O289" t="s">
        <v>70</v>
      </c>
      <c r="R289">
        <v>0</v>
      </c>
      <c r="S289">
        <v>0</v>
      </c>
      <c r="T289" t="s">
        <v>61</v>
      </c>
      <c r="V289">
        <v>4</v>
      </c>
      <c r="W289">
        <v>4</v>
      </c>
      <c r="X289">
        <v>1</v>
      </c>
      <c r="Y289" t="s">
        <v>62</v>
      </c>
      <c r="Z289" t="s">
        <v>62</v>
      </c>
      <c r="AB289" t="s">
        <v>62</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1</v>
      </c>
      <c r="AW289">
        <v>1</v>
      </c>
      <c r="AX289">
        <v>1</v>
      </c>
      <c r="AY289">
        <v>0</v>
      </c>
      <c r="AZ289">
        <v>0</v>
      </c>
      <c r="BA289" t="s">
        <v>63</v>
      </c>
      <c r="BB289" t="s">
        <v>63</v>
      </c>
      <c r="BC289" t="s">
        <v>64</v>
      </c>
    </row>
    <row r="290" spans="1:55" x14ac:dyDescent="0.3">
      <c r="A290" t="s">
        <v>55</v>
      </c>
      <c r="B290" t="s">
        <v>55</v>
      </c>
      <c r="C290" t="s">
        <v>589</v>
      </c>
      <c r="D290">
        <v>22110408705</v>
      </c>
      <c r="E290" t="s">
        <v>606</v>
      </c>
      <c r="F290" t="s">
        <v>106</v>
      </c>
      <c r="G290" t="s">
        <v>57</v>
      </c>
      <c r="H290">
        <v>1</v>
      </c>
      <c r="I290" t="s">
        <v>58</v>
      </c>
      <c r="J290" t="s">
        <v>59</v>
      </c>
      <c r="L290">
        <v>1</v>
      </c>
      <c r="M290" t="s">
        <v>607</v>
      </c>
      <c r="N290">
        <v>18</v>
      </c>
      <c r="R290">
        <v>0</v>
      </c>
      <c r="S290">
        <v>0</v>
      </c>
      <c r="T290" t="s">
        <v>61</v>
      </c>
      <c r="U290" t="s">
        <v>619</v>
      </c>
      <c r="V290">
        <v>4</v>
      </c>
      <c r="W290">
        <v>4</v>
      </c>
      <c r="X290">
        <v>1</v>
      </c>
      <c r="Y290" t="s">
        <v>62</v>
      </c>
      <c r="AB290" t="s">
        <v>62</v>
      </c>
      <c r="AD290">
        <v>0</v>
      </c>
      <c r="AE290">
        <v>0</v>
      </c>
      <c r="AF290">
        <v>0</v>
      </c>
      <c r="AG290">
        <v>0</v>
      </c>
      <c r="AH290">
        <v>0</v>
      </c>
      <c r="AI290">
        <v>1</v>
      </c>
      <c r="AJ290">
        <v>3</v>
      </c>
      <c r="AK290">
        <v>0</v>
      </c>
      <c r="AL290">
        <v>0</v>
      </c>
      <c r="AM290">
        <v>0</v>
      </c>
      <c r="AN290">
        <v>0</v>
      </c>
      <c r="AO290">
        <v>0</v>
      </c>
      <c r="AP290">
        <v>0</v>
      </c>
      <c r="AQ290">
        <v>0</v>
      </c>
      <c r="AR290">
        <v>0</v>
      </c>
      <c r="AS290">
        <v>0</v>
      </c>
      <c r="AT290">
        <v>0</v>
      </c>
      <c r="AU290">
        <v>0</v>
      </c>
      <c r="AV290">
        <v>0</v>
      </c>
      <c r="AW290">
        <v>1</v>
      </c>
      <c r="AX290">
        <v>0</v>
      </c>
      <c r="AY290">
        <v>0</v>
      </c>
      <c r="AZ290">
        <v>0</v>
      </c>
      <c r="BA290" t="s">
        <v>63</v>
      </c>
      <c r="BB290" t="s">
        <v>63</v>
      </c>
      <c r="BC290" t="s">
        <v>64</v>
      </c>
    </row>
    <row r="291" spans="1:55" x14ac:dyDescent="0.3">
      <c r="A291" t="s">
        <v>55</v>
      </c>
      <c r="B291" t="s">
        <v>55</v>
      </c>
      <c r="C291" t="s">
        <v>589</v>
      </c>
      <c r="D291">
        <v>22110408705</v>
      </c>
      <c r="E291" t="s">
        <v>606</v>
      </c>
      <c r="F291" t="s">
        <v>106</v>
      </c>
      <c r="G291" t="s">
        <v>57</v>
      </c>
      <c r="H291">
        <v>1</v>
      </c>
      <c r="I291" t="s">
        <v>58</v>
      </c>
      <c r="J291" t="s">
        <v>59</v>
      </c>
      <c r="L291">
        <v>1</v>
      </c>
      <c r="M291" t="s">
        <v>607</v>
      </c>
      <c r="N291">
        <v>19</v>
      </c>
      <c r="O291" t="s">
        <v>95</v>
      </c>
      <c r="R291">
        <v>0</v>
      </c>
      <c r="S291">
        <v>0</v>
      </c>
      <c r="T291" t="s">
        <v>61</v>
      </c>
      <c r="V291">
        <v>4</v>
      </c>
      <c r="W291">
        <v>4</v>
      </c>
      <c r="X291">
        <v>1</v>
      </c>
      <c r="Y291" t="s">
        <v>62</v>
      </c>
      <c r="AA291" t="s">
        <v>62</v>
      </c>
      <c r="AB291" t="s">
        <v>62</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2</v>
      </c>
      <c r="AX291">
        <v>0</v>
      </c>
      <c r="AY291">
        <v>0</v>
      </c>
      <c r="AZ291">
        <v>0</v>
      </c>
      <c r="BA291" t="s">
        <v>63</v>
      </c>
      <c r="BB291" t="s">
        <v>63</v>
      </c>
    </row>
    <row r="292" spans="1:55" x14ac:dyDescent="0.3">
      <c r="A292" t="s">
        <v>55</v>
      </c>
      <c r="B292" t="s">
        <v>55</v>
      </c>
      <c r="C292" t="s">
        <v>589</v>
      </c>
      <c r="D292">
        <v>22110408705</v>
      </c>
      <c r="E292" t="s">
        <v>606</v>
      </c>
      <c r="F292" t="s">
        <v>106</v>
      </c>
      <c r="G292" t="s">
        <v>57</v>
      </c>
      <c r="H292">
        <v>1</v>
      </c>
      <c r="I292" t="s">
        <v>58</v>
      </c>
      <c r="J292" t="s">
        <v>59</v>
      </c>
      <c r="L292">
        <v>1</v>
      </c>
      <c r="M292" t="s">
        <v>607</v>
      </c>
      <c r="N292">
        <v>20</v>
      </c>
      <c r="O292" t="s">
        <v>95</v>
      </c>
      <c r="R292">
        <v>0</v>
      </c>
      <c r="S292">
        <v>0</v>
      </c>
      <c r="T292" t="s">
        <v>61</v>
      </c>
      <c r="U292" t="s">
        <v>620</v>
      </c>
      <c r="V292">
        <v>4</v>
      </c>
      <c r="W292">
        <v>4</v>
      </c>
      <c r="X292">
        <v>1</v>
      </c>
      <c r="Y292" t="s">
        <v>71</v>
      </c>
      <c r="AA292" t="s">
        <v>71</v>
      </c>
      <c r="AB292" t="s">
        <v>71</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2</v>
      </c>
      <c r="AX292">
        <v>0</v>
      </c>
      <c r="AY292">
        <v>0</v>
      </c>
      <c r="AZ292">
        <v>0</v>
      </c>
      <c r="BA292" t="s">
        <v>63</v>
      </c>
      <c r="BB292" t="s">
        <v>63</v>
      </c>
    </row>
    <row r="293" spans="1:55" x14ac:dyDescent="0.3">
      <c r="A293" t="s">
        <v>55</v>
      </c>
      <c r="B293" t="s">
        <v>55</v>
      </c>
      <c r="C293" t="s">
        <v>589</v>
      </c>
      <c r="D293">
        <v>22110408705</v>
      </c>
      <c r="E293" t="s">
        <v>606</v>
      </c>
      <c r="F293" t="s">
        <v>106</v>
      </c>
      <c r="G293" t="s">
        <v>57</v>
      </c>
      <c r="H293">
        <v>1</v>
      </c>
      <c r="I293" t="s">
        <v>58</v>
      </c>
      <c r="J293" t="s">
        <v>59</v>
      </c>
      <c r="L293">
        <v>1</v>
      </c>
      <c r="M293" t="s">
        <v>607</v>
      </c>
      <c r="N293">
        <v>21</v>
      </c>
      <c r="O293" t="s">
        <v>95</v>
      </c>
      <c r="R293">
        <v>0</v>
      </c>
      <c r="S293">
        <v>0</v>
      </c>
      <c r="T293" t="s">
        <v>1772</v>
      </c>
      <c r="V293">
        <v>4</v>
      </c>
      <c r="W293">
        <v>4</v>
      </c>
      <c r="X293">
        <v>1</v>
      </c>
      <c r="Y293" t="s">
        <v>71</v>
      </c>
      <c r="AA293" t="s">
        <v>62</v>
      </c>
      <c r="AB293" t="s">
        <v>71</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2</v>
      </c>
      <c r="AX293">
        <v>0</v>
      </c>
      <c r="AY293">
        <v>0</v>
      </c>
      <c r="AZ293">
        <v>0</v>
      </c>
      <c r="BA293" t="s">
        <v>63</v>
      </c>
      <c r="BB293" t="s">
        <v>63</v>
      </c>
    </row>
    <row r="294" spans="1:55" x14ac:dyDescent="0.3">
      <c r="A294" t="s">
        <v>55</v>
      </c>
      <c r="B294" t="s">
        <v>55</v>
      </c>
      <c r="C294" t="s">
        <v>589</v>
      </c>
      <c r="D294">
        <v>22110408705</v>
      </c>
      <c r="E294" t="s">
        <v>606</v>
      </c>
      <c r="F294" t="s">
        <v>106</v>
      </c>
      <c r="G294" t="s">
        <v>57</v>
      </c>
      <c r="H294">
        <v>1</v>
      </c>
      <c r="I294" t="s">
        <v>58</v>
      </c>
      <c r="J294" t="s">
        <v>59</v>
      </c>
      <c r="L294">
        <v>1</v>
      </c>
      <c r="M294" t="s">
        <v>607</v>
      </c>
      <c r="N294">
        <v>22</v>
      </c>
      <c r="O294" t="s">
        <v>95</v>
      </c>
      <c r="R294">
        <v>0</v>
      </c>
      <c r="S294">
        <v>0</v>
      </c>
      <c r="T294" t="s">
        <v>61</v>
      </c>
      <c r="U294" t="s">
        <v>621</v>
      </c>
      <c r="V294">
        <v>4</v>
      </c>
      <c r="W294">
        <v>4</v>
      </c>
      <c r="X294">
        <v>1</v>
      </c>
      <c r="Y294" t="s">
        <v>62</v>
      </c>
      <c r="Z294" t="s">
        <v>90</v>
      </c>
      <c r="AA294" t="s">
        <v>62</v>
      </c>
      <c r="AB294" t="s">
        <v>71</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1</v>
      </c>
      <c r="AX294">
        <v>0</v>
      </c>
      <c r="AY294">
        <v>0</v>
      </c>
      <c r="AZ294">
        <v>0</v>
      </c>
      <c r="BA294" t="s">
        <v>63</v>
      </c>
      <c r="BB294" t="s">
        <v>63</v>
      </c>
      <c r="BC294" t="s">
        <v>64</v>
      </c>
    </row>
    <row r="295" spans="1:55" x14ac:dyDescent="0.3">
      <c r="A295" t="s">
        <v>55</v>
      </c>
      <c r="B295" t="s">
        <v>55</v>
      </c>
      <c r="C295" t="s">
        <v>589</v>
      </c>
      <c r="D295">
        <v>22110408705</v>
      </c>
      <c r="E295" t="s">
        <v>606</v>
      </c>
      <c r="F295" t="s">
        <v>106</v>
      </c>
      <c r="G295" t="s">
        <v>57</v>
      </c>
      <c r="H295">
        <v>1</v>
      </c>
      <c r="I295" t="s">
        <v>58</v>
      </c>
      <c r="J295" t="s">
        <v>59</v>
      </c>
      <c r="L295">
        <v>2</v>
      </c>
      <c r="N295">
        <v>1</v>
      </c>
      <c r="O295" t="s">
        <v>66</v>
      </c>
      <c r="P295">
        <v>9</v>
      </c>
      <c r="Q295" t="s">
        <v>110</v>
      </c>
      <c r="R295">
        <v>0</v>
      </c>
      <c r="S295">
        <v>0</v>
      </c>
      <c r="T295" t="s">
        <v>61</v>
      </c>
      <c r="V295">
        <v>3</v>
      </c>
      <c r="W295">
        <v>4</v>
      </c>
      <c r="X295">
        <v>1</v>
      </c>
      <c r="Y295" t="s">
        <v>62</v>
      </c>
      <c r="Z295" t="s">
        <v>62</v>
      </c>
      <c r="AC295" t="s">
        <v>77</v>
      </c>
      <c r="AD295">
        <v>0</v>
      </c>
      <c r="AE295">
        <v>1</v>
      </c>
      <c r="AF295">
        <v>0</v>
      </c>
      <c r="AG295">
        <v>0</v>
      </c>
      <c r="AH295">
        <v>1</v>
      </c>
      <c r="AI295">
        <v>0</v>
      </c>
      <c r="AJ295">
        <v>0</v>
      </c>
      <c r="AK295">
        <v>0</v>
      </c>
      <c r="AL295">
        <v>0</v>
      </c>
      <c r="AM295">
        <v>0</v>
      </c>
      <c r="AN295">
        <v>0</v>
      </c>
      <c r="AO295">
        <v>0</v>
      </c>
      <c r="AP295">
        <v>0</v>
      </c>
      <c r="AQ295">
        <v>0</v>
      </c>
      <c r="AR295">
        <v>0</v>
      </c>
      <c r="AS295">
        <v>0</v>
      </c>
      <c r="AT295">
        <v>0</v>
      </c>
      <c r="AU295">
        <v>0</v>
      </c>
      <c r="AV295">
        <v>0</v>
      </c>
      <c r="AW295">
        <v>6</v>
      </c>
      <c r="AX295">
        <v>6</v>
      </c>
      <c r="AY295">
        <v>0</v>
      </c>
      <c r="AZ295">
        <v>0</v>
      </c>
      <c r="BA295" t="s">
        <v>63</v>
      </c>
      <c r="BB295" t="s">
        <v>63</v>
      </c>
    </row>
    <row r="296" spans="1:55" x14ac:dyDescent="0.3">
      <c r="A296" t="s">
        <v>55</v>
      </c>
      <c r="B296" t="s">
        <v>55</v>
      </c>
      <c r="C296" t="s">
        <v>589</v>
      </c>
      <c r="D296">
        <v>22110408705</v>
      </c>
      <c r="E296" t="s">
        <v>606</v>
      </c>
      <c r="F296" t="s">
        <v>106</v>
      </c>
      <c r="G296" t="s">
        <v>57</v>
      </c>
      <c r="H296">
        <v>1</v>
      </c>
      <c r="I296" t="s">
        <v>58</v>
      </c>
      <c r="J296" t="s">
        <v>59</v>
      </c>
      <c r="L296">
        <v>2</v>
      </c>
      <c r="N296">
        <v>2</v>
      </c>
      <c r="O296" t="s">
        <v>65</v>
      </c>
      <c r="R296">
        <v>0</v>
      </c>
      <c r="S296">
        <v>0</v>
      </c>
      <c r="T296" t="s">
        <v>61</v>
      </c>
      <c r="U296" t="s">
        <v>622</v>
      </c>
      <c r="V296">
        <v>3</v>
      </c>
      <c r="W296">
        <v>4</v>
      </c>
      <c r="X296">
        <v>1</v>
      </c>
      <c r="Y296" t="s">
        <v>62</v>
      </c>
      <c r="Z296" t="s">
        <v>62</v>
      </c>
      <c r="AB296" t="s">
        <v>62</v>
      </c>
      <c r="AD296">
        <v>1</v>
      </c>
      <c r="AE296">
        <v>0</v>
      </c>
      <c r="AF296">
        <v>0</v>
      </c>
      <c r="AG296">
        <v>0</v>
      </c>
      <c r="AH296">
        <v>0</v>
      </c>
      <c r="AI296">
        <v>1</v>
      </c>
      <c r="AJ296">
        <v>1</v>
      </c>
      <c r="AK296">
        <v>0</v>
      </c>
      <c r="AL296">
        <v>0</v>
      </c>
      <c r="AM296">
        <v>0</v>
      </c>
      <c r="AN296">
        <v>0</v>
      </c>
      <c r="AO296">
        <v>0</v>
      </c>
      <c r="AP296">
        <v>0</v>
      </c>
      <c r="AQ296">
        <v>0</v>
      </c>
      <c r="AR296">
        <v>0</v>
      </c>
      <c r="AS296">
        <v>0</v>
      </c>
      <c r="AT296">
        <v>0</v>
      </c>
      <c r="AU296">
        <v>0</v>
      </c>
      <c r="AV296">
        <v>1</v>
      </c>
      <c r="AW296">
        <v>1</v>
      </c>
      <c r="AX296">
        <v>2</v>
      </c>
      <c r="AY296">
        <v>0</v>
      </c>
      <c r="AZ296">
        <v>0</v>
      </c>
      <c r="BA296" t="s">
        <v>63</v>
      </c>
      <c r="BB296" t="s">
        <v>63</v>
      </c>
      <c r="BC296" t="s">
        <v>64</v>
      </c>
    </row>
    <row r="297" spans="1:55" x14ac:dyDescent="0.3">
      <c r="A297" t="s">
        <v>55</v>
      </c>
      <c r="B297" t="s">
        <v>55</v>
      </c>
      <c r="C297" t="s">
        <v>589</v>
      </c>
      <c r="D297">
        <v>22110408705</v>
      </c>
      <c r="E297" t="s">
        <v>606</v>
      </c>
      <c r="F297" t="s">
        <v>106</v>
      </c>
      <c r="G297" t="s">
        <v>57</v>
      </c>
      <c r="H297">
        <v>1</v>
      </c>
      <c r="I297" t="s">
        <v>58</v>
      </c>
      <c r="J297" t="s">
        <v>59</v>
      </c>
      <c r="L297">
        <v>2</v>
      </c>
      <c r="N297">
        <v>3</v>
      </c>
      <c r="O297" t="s">
        <v>66</v>
      </c>
      <c r="P297">
        <v>10</v>
      </c>
      <c r="Q297" t="s">
        <v>112</v>
      </c>
      <c r="R297">
        <v>0</v>
      </c>
      <c r="S297">
        <v>0</v>
      </c>
      <c r="T297" t="s">
        <v>61</v>
      </c>
      <c r="V297">
        <v>3</v>
      </c>
      <c r="W297">
        <v>4</v>
      </c>
      <c r="X297">
        <v>1</v>
      </c>
      <c r="Y297" t="s">
        <v>62</v>
      </c>
      <c r="Z297" t="s">
        <v>62</v>
      </c>
      <c r="AA297" t="s">
        <v>62</v>
      </c>
      <c r="AB297" t="s">
        <v>62</v>
      </c>
      <c r="AC297" t="s">
        <v>68</v>
      </c>
      <c r="AD297">
        <v>0</v>
      </c>
      <c r="AE297">
        <v>3</v>
      </c>
      <c r="AF297">
        <v>0</v>
      </c>
      <c r="AG297">
        <v>0</v>
      </c>
      <c r="AH297">
        <v>0</v>
      </c>
      <c r="AI297">
        <v>0</v>
      </c>
      <c r="AJ297">
        <v>0</v>
      </c>
      <c r="AK297">
        <v>0</v>
      </c>
      <c r="AL297">
        <v>0</v>
      </c>
      <c r="AM297">
        <v>0</v>
      </c>
      <c r="AN297">
        <v>0</v>
      </c>
      <c r="AO297">
        <v>0</v>
      </c>
      <c r="AP297">
        <v>0</v>
      </c>
      <c r="AQ297">
        <v>0</v>
      </c>
      <c r="AR297">
        <v>0</v>
      </c>
      <c r="AS297">
        <v>0</v>
      </c>
      <c r="AT297">
        <v>0</v>
      </c>
      <c r="AU297">
        <v>0</v>
      </c>
      <c r="AV297">
        <v>0</v>
      </c>
      <c r="AW297">
        <v>5</v>
      </c>
      <c r="AX297">
        <v>3</v>
      </c>
      <c r="AY297">
        <v>0</v>
      </c>
      <c r="AZ297">
        <v>0</v>
      </c>
      <c r="BA297" t="s">
        <v>63</v>
      </c>
      <c r="BB297" t="s">
        <v>63</v>
      </c>
      <c r="BC297" t="s">
        <v>64</v>
      </c>
    </row>
    <row r="298" spans="1:55" x14ac:dyDescent="0.3">
      <c r="A298" t="s">
        <v>55</v>
      </c>
      <c r="B298" t="s">
        <v>55</v>
      </c>
      <c r="C298" t="s">
        <v>589</v>
      </c>
      <c r="D298">
        <v>22110408705</v>
      </c>
      <c r="E298" t="s">
        <v>606</v>
      </c>
      <c r="F298" t="s">
        <v>106</v>
      </c>
      <c r="G298" t="s">
        <v>57</v>
      </c>
      <c r="H298">
        <v>1</v>
      </c>
      <c r="I298" t="s">
        <v>58</v>
      </c>
      <c r="J298" t="s">
        <v>59</v>
      </c>
      <c r="L298">
        <v>2</v>
      </c>
      <c r="N298">
        <v>5</v>
      </c>
      <c r="O298" t="s">
        <v>66</v>
      </c>
      <c r="P298">
        <v>9</v>
      </c>
      <c r="Q298" t="s">
        <v>110</v>
      </c>
      <c r="R298">
        <v>0</v>
      </c>
      <c r="S298">
        <v>0</v>
      </c>
      <c r="T298" t="s">
        <v>61</v>
      </c>
      <c r="V298">
        <v>3</v>
      </c>
      <c r="W298">
        <v>4</v>
      </c>
      <c r="X298">
        <v>1</v>
      </c>
      <c r="Y298" t="s">
        <v>62</v>
      </c>
      <c r="Z298" t="s">
        <v>62</v>
      </c>
      <c r="AA298" t="s">
        <v>62</v>
      </c>
      <c r="AB298" t="s">
        <v>62</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C298" t="s">
        <v>64</v>
      </c>
    </row>
    <row r="299" spans="1:55" x14ac:dyDescent="0.3">
      <c r="A299" t="s">
        <v>55</v>
      </c>
      <c r="B299" t="s">
        <v>55</v>
      </c>
      <c r="C299" t="s">
        <v>589</v>
      </c>
      <c r="D299">
        <v>22110408705</v>
      </c>
      <c r="E299" t="s">
        <v>606</v>
      </c>
      <c r="F299" t="s">
        <v>106</v>
      </c>
      <c r="G299" t="s">
        <v>57</v>
      </c>
      <c r="H299">
        <v>1</v>
      </c>
      <c r="I299" t="s">
        <v>58</v>
      </c>
      <c r="J299" t="s">
        <v>59</v>
      </c>
      <c r="L299">
        <v>2</v>
      </c>
      <c r="N299">
        <v>4</v>
      </c>
      <c r="O299" t="s">
        <v>122</v>
      </c>
      <c r="R299">
        <v>0</v>
      </c>
      <c r="S299">
        <v>0</v>
      </c>
      <c r="T299" t="s">
        <v>61</v>
      </c>
      <c r="V299">
        <v>3</v>
      </c>
      <c r="W299">
        <v>4</v>
      </c>
      <c r="X299">
        <v>1</v>
      </c>
      <c r="Y299" t="s">
        <v>62</v>
      </c>
      <c r="Z299" t="s">
        <v>62</v>
      </c>
      <c r="AA299" t="s">
        <v>62</v>
      </c>
      <c r="AB299" t="s">
        <v>62</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2</v>
      </c>
      <c r="AX299">
        <v>2</v>
      </c>
      <c r="AY299">
        <v>0</v>
      </c>
      <c r="AZ299">
        <v>0</v>
      </c>
      <c r="BA299" t="s">
        <v>63</v>
      </c>
      <c r="BB299" t="s">
        <v>63</v>
      </c>
      <c r="BC299" t="s">
        <v>64</v>
      </c>
    </row>
    <row r="300" spans="1:55" ht="28.8" x14ac:dyDescent="0.3">
      <c r="A300" t="s">
        <v>55</v>
      </c>
      <c r="B300" t="s">
        <v>55</v>
      </c>
      <c r="C300" t="s">
        <v>589</v>
      </c>
      <c r="D300">
        <v>22110408705</v>
      </c>
      <c r="E300" t="s">
        <v>606</v>
      </c>
      <c r="F300" t="s">
        <v>106</v>
      </c>
      <c r="G300" t="s">
        <v>57</v>
      </c>
      <c r="H300">
        <v>2</v>
      </c>
      <c r="I300" t="s">
        <v>58</v>
      </c>
      <c r="J300" t="s">
        <v>59</v>
      </c>
      <c r="L300">
        <v>1</v>
      </c>
      <c r="N300">
        <v>1</v>
      </c>
      <c r="O300" t="s">
        <v>79</v>
      </c>
      <c r="R300">
        <v>0</v>
      </c>
      <c r="S300">
        <v>0</v>
      </c>
      <c r="T300" t="s">
        <v>61</v>
      </c>
      <c r="U300" s="40" t="s">
        <v>623</v>
      </c>
      <c r="V300">
        <v>3</v>
      </c>
      <c r="W300">
        <v>5</v>
      </c>
      <c r="X300">
        <v>1</v>
      </c>
      <c r="Y300" t="s">
        <v>62</v>
      </c>
      <c r="Z300" t="s">
        <v>62</v>
      </c>
      <c r="AA300" t="s">
        <v>90</v>
      </c>
      <c r="AB300" t="s">
        <v>62</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2</v>
      </c>
      <c r="AX300">
        <v>2</v>
      </c>
      <c r="AY300">
        <v>0</v>
      </c>
      <c r="AZ300">
        <v>0</v>
      </c>
      <c r="BA300" t="s">
        <v>63</v>
      </c>
      <c r="BB300" t="s">
        <v>63</v>
      </c>
      <c r="BC300" t="s">
        <v>64</v>
      </c>
    </row>
    <row r="301" spans="1:55" x14ac:dyDescent="0.3">
      <c r="A301" t="s">
        <v>55</v>
      </c>
      <c r="B301" t="s">
        <v>55</v>
      </c>
      <c r="C301" t="s">
        <v>589</v>
      </c>
      <c r="D301">
        <v>22110408705</v>
      </c>
      <c r="E301" t="s">
        <v>606</v>
      </c>
      <c r="F301" t="s">
        <v>106</v>
      </c>
      <c r="G301" t="s">
        <v>57</v>
      </c>
      <c r="H301">
        <v>2</v>
      </c>
      <c r="I301" t="s">
        <v>58</v>
      </c>
      <c r="J301" t="s">
        <v>59</v>
      </c>
      <c r="L301">
        <v>1</v>
      </c>
      <c r="N301">
        <v>3</v>
      </c>
      <c r="O301" t="s">
        <v>101</v>
      </c>
      <c r="R301">
        <v>0</v>
      </c>
      <c r="S301">
        <v>0</v>
      </c>
      <c r="T301" t="s">
        <v>61</v>
      </c>
      <c r="U301" t="s">
        <v>624</v>
      </c>
      <c r="V301">
        <v>3</v>
      </c>
      <c r="W301">
        <v>5</v>
      </c>
      <c r="X301">
        <v>1</v>
      </c>
      <c r="Y301" t="s">
        <v>62</v>
      </c>
      <c r="Z301" t="s">
        <v>90</v>
      </c>
      <c r="AA301" t="s">
        <v>90</v>
      </c>
      <c r="AB301" t="s">
        <v>62</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1</v>
      </c>
      <c r="AX301">
        <v>2</v>
      </c>
      <c r="AY301">
        <v>0</v>
      </c>
      <c r="AZ301">
        <v>0</v>
      </c>
      <c r="BA301" t="s">
        <v>63</v>
      </c>
      <c r="BB301" t="s">
        <v>63</v>
      </c>
      <c r="BC301" t="s">
        <v>64</v>
      </c>
    </row>
    <row r="302" spans="1:55" x14ac:dyDescent="0.3">
      <c r="A302" t="s">
        <v>55</v>
      </c>
      <c r="B302" t="s">
        <v>55</v>
      </c>
      <c r="C302" t="s">
        <v>589</v>
      </c>
      <c r="D302">
        <v>22110408705</v>
      </c>
      <c r="E302" t="s">
        <v>606</v>
      </c>
      <c r="F302" t="s">
        <v>106</v>
      </c>
      <c r="G302" t="s">
        <v>57</v>
      </c>
      <c r="H302">
        <v>2</v>
      </c>
      <c r="I302" t="s">
        <v>58</v>
      </c>
      <c r="J302" t="s">
        <v>59</v>
      </c>
      <c r="L302">
        <v>1</v>
      </c>
      <c r="N302">
        <v>4</v>
      </c>
      <c r="O302" t="s">
        <v>101</v>
      </c>
      <c r="R302">
        <v>0</v>
      </c>
      <c r="S302">
        <v>0</v>
      </c>
      <c r="T302" t="s">
        <v>61</v>
      </c>
      <c r="V302">
        <v>3</v>
      </c>
      <c r="W302">
        <v>5</v>
      </c>
      <c r="X302">
        <v>1</v>
      </c>
      <c r="Y302" t="s">
        <v>71</v>
      </c>
      <c r="Z302" t="s">
        <v>62</v>
      </c>
      <c r="AA302" t="s">
        <v>62</v>
      </c>
      <c r="AB302" t="s">
        <v>62</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4</v>
      </c>
      <c r="AX302">
        <v>4</v>
      </c>
      <c r="AY302">
        <v>0</v>
      </c>
      <c r="AZ302">
        <v>0</v>
      </c>
      <c r="BA302" t="s">
        <v>63</v>
      </c>
      <c r="BB302" t="s">
        <v>63</v>
      </c>
      <c r="BC302" t="s">
        <v>64</v>
      </c>
    </row>
    <row r="303" spans="1:55" x14ac:dyDescent="0.3">
      <c r="A303" t="s">
        <v>55</v>
      </c>
      <c r="B303" t="s">
        <v>55</v>
      </c>
      <c r="C303" t="s">
        <v>589</v>
      </c>
      <c r="D303">
        <v>22110408705</v>
      </c>
      <c r="E303" t="s">
        <v>606</v>
      </c>
      <c r="F303" t="s">
        <v>106</v>
      </c>
      <c r="G303" t="s">
        <v>57</v>
      </c>
      <c r="H303">
        <v>2</v>
      </c>
      <c r="I303" t="s">
        <v>58</v>
      </c>
      <c r="J303" t="s">
        <v>59</v>
      </c>
      <c r="L303">
        <v>1</v>
      </c>
      <c r="N303">
        <v>2</v>
      </c>
      <c r="O303" t="s">
        <v>79</v>
      </c>
      <c r="R303">
        <v>0</v>
      </c>
      <c r="S303">
        <v>0</v>
      </c>
      <c r="T303" t="s">
        <v>61</v>
      </c>
      <c r="V303">
        <v>3</v>
      </c>
      <c r="W303">
        <v>5</v>
      </c>
      <c r="X303">
        <v>1</v>
      </c>
      <c r="Y303" t="s">
        <v>62</v>
      </c>
      <c r="Z303" t="s">
        <v>62</v>
      </c>
      <c r="AA303" t="s">
        <v>90</v>
      </c>
      <c r="AB303" t="s">
        <v>62</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3</v>
      </c>
      <c r="AX303">
        <v>2</v>
      </c>
      <c r="AY303">
        <v>0</v>
      </c>
      <c r="AZ303">
        <v>0</v>
      </c>
      <c r="BA303" t="s">
        <v>63</v>
      </c>
      <c r="BB303" t="s">
        <v>63</v>
      </c>
      <c r="BC303" t="s">
        <v>64</v>
      </c>
    </row>
    <row r="304" spans="1:55" x14ac:dyDescent="0.3">
      <c r="A304" t="s">
        <v>55</v>
      </c>
      <c r="B304" t="s">
        <v>55</v>
      </c>
      <c r="C304" t="s">
        <v>802</v>
      </c>
      <c r="D304">
        <v>22110417902</v>
      </c>
      <c r="E304" t="s">
        <v>803</v>
      </c>
      <c r="F304" t="s">
        <v>56</v>
      </c>
      <c r="G304" t="s">
        <v>57</v>
      </c>
      <c r="H304">
        <v>1</v>
      </c>
      <c r="I304" t="s">
        <v>74</v>
      </c>
      <c r="J304" t="s">
        <v>59</v>
      </c>
      <c r="L304">
        <v>1</v>
      </c>
      <c r="M304" t="s">
        <v>804</v>
      </c>
      <c r="N304">
        <v>1</v>
      </c>
      <c r="R304">
        <v>0</v>
      </c>
      <c r="S304">
        <v>0</v>
      </c>
      <c r="T304" t="s">
        <v>1772</v>
      </c>
      <c r="U304" t="s">
        <v>805</v>
      </c>
      <c r="V304">
        <v>1</v>
      </c>
      <c r="W304">
        <v>4</v>
      </c>
      <c r="X304">
        <v>1</v>
      </c>
      <c r="Y304" t="s">
        <v>71</v>
      </c>
      <c r="Z304" t="s">
        <v>62</v>
      </c>
      <c r="AA304" t="s">
        <v>71</v>
      </c>
      <c r="AB304" t="s">
        <v>62</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1</v>
      </c>
      <c r="AX304">
        <v>2</v>
      </c>
      <c r="AY304">
        <v>0</v>
      </c>
      <c r="AZ304">
        <v>0</v>
      </c>
      <c r="BA304" t="s">
        <v>63</v>
      </c>
      <c r="BB304" t="s">
        <v>63</v>
      </c>
      <c r="BC304" t="s">
        <v>64</v>
      </c>
    </row>
    <row r="305" spans="1:55" x14ac:dyDescent="0.3">
      <c r="A305" t="s">
        <v>55</v>
      </c>
      <c r="B305" t="s">
        <v>55</v>
      </c>
      <c r="C305" t="s">
        <v>802</v>
      </c>
      <c r="D305">
        <v>22110417902</v>
      </c>
      <c r="E305" t="s">
        <v>803</v>
      </c>
      <c r="F305" t="s">
        <v>56</v>
      </c>
      <c r="G305" t="s">
        <v>57</v>
      </c>
      <c r="H305">
        <v>1</v>
      </c>
      <c r="I305" t="s">
        <v>74</v>
      </c>
      <c r="J305" t="s">
        <v>59</v>
      </c>
      <c r="L305">
        <v>1</v>
      </c>
      <c r="M305" t="s">
        <v>804</v>
      </c>
      <c r="N305">
        <v>2</v>
      </c>
      <c r="O305" t="s">
        <v>70</v>
      </c>
      <c r="R305">
        <v>0</v>
      </c>
      <c r="S305">
        <v>0</v>
      </c>
      <c r="T305" t="s">
        <v>1772</v>
      </c>
      <c r="U305" t="s">
        <v>806</v>
      </c>
      <c r="V305">
        <v>1</v>
      </c>
      <c r="W305">
        <v>4</v>
      </c>
      <c r="X305">
        <v>1</v>
      </c>
      <c r="Y305" t="s">
        <v>71</v>
      </c>
      <c r="Z305" t="s">
        <v>62</v>
      </c>
      <c r="AB305" t="s">
        <v>62</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t="s">
        <v>63</v>
      </c>
      <c r="BB305" t="s">
        <v>63</v>
      </c>
      <c r="BC305" t="s">
        <v>64</v>
      </c>
    </row>
    <row r="306" spans="1:55" x14ac:dyDescent="0.3">
      <c r="A306" t="s">
        <v>55</v>
      </c>
      <c r="B306" t="s">
        <v>55</v>
      </c>
      <c r="C306" t="s">
        <v>802</v>
      </c>
      <c r="D306">
        <v>22110417902</v>
      </c>
      <c r="E306" t="s">
        <v>803</v>
      </c>
      <c r="F306" t="s">
        <v>56</v>
      </c>
      <c r="G306" t="s">
        <v>57</v>
      </c>
      <c r="H306">
        <v>2</v>
      </c>
      <c r="I306" t="s">
        <v>74</v>
      </c>
      <c r="J306" t="s">
        <v>59</v>
      </c>
      <c r="K306" t="s">
        <v>807</v>
      </c>
      <c r="L306">
        <v>1</v>
      </c>
      <c r="N306">
        <v>1</v>
      </c>
      <c r="O306" t="s">
        <v>66</v>
      </c>
      <c r="P306">
        <v>3</v>
      </c>
      <c r="Q306" t="s">
        <v>78</v>
      </c>
      <c r="R306">
        <v>0</v>
      </c>
      <c r="S306">
        <v>0</v>
      </c>
      <c r="T306" t="s">
        <v>1772</v>
      </c>
      <c r="V306">
        <v>1</v>
      </c>
      <c r="W306">
        <v>3</v>
      </c>
      <c r="X306">
        <v>2</v>
      </c>
      <c r="Y306" t="s">
        <v>71</v>
      </c>
      <c r="Z306" t="s">
        <v>62</v>
      </c>
      <c r="AA306" t="s">
        <v>71</v>
      </c>
      <c r="AB306" t="s">
        <v>62</v>
      </c>
      <c r="AC306" t="s">
        <v>77</v>
      </c>
      <c r="AD306">
        <v>0</v>
      </c>
      <c r="AE306">
        <v>2</v>
      </c>
      <c r="AF306">
        <v>0</v>
      </c>
      <c r="AG306">
        <v>0</v>
      </c>
      <c r="AH306">
        <v>0</v>
      </c>
      <c r="AI306">
        <v>0</v>
      </c>
      <c r="AJ306">
        <v>0</v>
      </c>
      <c r="AK306">
        <v>0</v>
      </c>
      <c r="AL306">
        <v>0</v>
      </c>
      <c r="AM306">
        <v>0</v>
      </c>
      <c r="AN306">
        <v>0</v>
      </c>
      <c r="AO306">
        <v>0</v>
      </c>
      <c r="AP306">
        <v>0</v>
      </c>
      <c r="AQ306">
        <v>0</v>
      </c>
      <c r="AR306">
        <v>0</v>
      </c>
      <c r="AS306">
        <v>0</v>
      </c>
      <c r="AT306">
        <v>0</v>
      </c>
      <c r="AU306">
        <v>0</v>
      </c>
      <c r="AV306">
        <v>0</v>
      </c>
      <c r="AW306">
        <v>2</v>
      </c>
      <c r="AX306">
        <v>2</v>
      </c>
      <c r="AY306">
        <v>0</v>
      </c>
      <c r="AZ306">
        <v>0</v>
      </c>
      <c r="BA306" t="s">
        <v>63</v>
      </c>
      <c r="BB306" t="s">
        <v>63</v>
      </c>
      <c r="BC306" t="s">
        <v>64</v>
      </c>
    </row>
    <row r="307" spans="1:55" x14ac:dyDescent="0.3">
      <c r="A307" t="s">
        <v>55</v>
      </c>
      <c r="B307" t="s">
        <v>55</v>
      </c>
      <c r="C307" t="s">
        <v>802</v>
      </c>
      <c r="D307">
        <v>22110417902</v>
      </c>
      <c r="E307" t="s">
        <v>803</v>
      </c>
      <c r="F307" t="s">
        <v>56</v>
      </c>
      <c r="G307" t="s">
        <v>57</v>
      </c>
      <c r="H307">
        <v>2</v>
      </c>
      <c r="I307" t="s">
        <v>74</v>
      </c>
      <c r="J307" t="s">
        <v>59</v>
      </c>
      <c r="K307" t="s">
        <v>807</v>
      </c>
      <c r="L307">
        <v>1</v>
      </c>
      <c r="N307">
        <v>2</v>
      </c>
      <c r="O307" t="s">
        <v>66</v>
      </c>
      <c r="P307">
        <v>2</v>
      </c>
      <c r="Q307" t="s">
        <v>69</v>
      </c>
      <c r="R307">
        <v>0</v>
      </c>
      <c r="S307">
        <v>0</v>
      </c>
      <c r="T307" t="s">
        <v>1772</v>
      </c>
      <c r="V307">
        <v>1</v>
      </c>
      <c r="W307">
        <v>3</v>
      </c>
      <c r="X307">
        <v>2</v>
      </c>
      <c r="Y307" t="s">
        <v>71</v>
      </c>
      <c r="Z307" t="s">
        <v>62</v>
      </c>
      <c r="AA307" t="s">
        <v>71</v>
      </c>
      <c r="AB307" t="s">
        <v>62</v>
      </c>
      <c r="AC307" t="s">
        <v>68</v>
      </c>
      <c r="AD307">
        <v>0</v>
      </c>
      <c r="AE307">
        <v>2</v>
      </c>
      <c r="AF307">
        <v>0</v>
      </c>
      <c r="AG307">
        <v>0</v>
      </c>
      <c r="AH307">
        <v>0</v>
      </c>
      <c r="AI307">
        <v>0</v>
      </c>
      <c r="AJ307">
        <v>0</v>
      </c>
      <c r="AK307">
        <v>0</v>
      </c>
      <c r="AL307">
        <v>0</v>
      </c>
      <c r="AM307">
        <v>0</v>
      </c>
      <c r="AN307">
        <v>0</v>
      </c>
      <c r="AO307">
        <v>0</v>
      </c>
      <c r="AP307">
        <v>0</v>
      </c>
      <c r="AQ307">
        <v>0</v>
      </c>
      <c r="AR307">
        <v>0</v>
      </c>
      <c r="AS307">
        <v>0</v>
      </c>
      <c r="AT307">
        <v>0</v>
      </c>
      <c r="AU307">
        <v>0</v>
      </c>
      <c r="AV307">
        <v>0</v>
      </c>
      <c r="AW307">
        <v>2</v>
      </c>
      <c r="AX307">
        <v>1</v>
      </c>
      <c r="AY307">
        <v>0</v>
      </c>
      <c r="AZ307">
        <v>0</v>
      </c>
      <c r="BA307" t="s">
        <v>63</v>
      </c>
      <c r="BB307" t="s">
        <v>63</v>
      </c>
      <c r="BC307" t="s">
        <v>64</v>
      </c>
    </row>
    <row r="308" spans="1:55" x14ac:dyDescent="0.3">
      <c r="A308" t="s">
        <v>55</v>
      </c>
      <c r="B308" t="s">
        <v>55</v>
      </c>
      <c r="C308" t="s">
        <v>802</v>
      </c>
      <c r="D308">
        <v>22110417902</v>
      </c>
      <c r="E308" t="s">
        <v>803</v>
      </c>
      <c r="F308" t="s">
        <v>56</v>
      </c>
      <c r="G308" t="s">
        <v>57</v>
      </c>
      <c r="H308">
        <v>2</v>
      </c>
      <c r="I308" t="s">
        <v>74</v>
      </c>
      <c r="J308" t="s">
        <v>59</v>
      </c>
      <c r="K308" t="s">
        <v>807</v>
      </c>
      <c r="L308">
        <v>1</v>
      </c>
      <c r="N308">
        <v>3</v>
      </c>
      <c r="O308" t="s">
        <v>66</v>
      </c>
      <c r="P308">
        <v>1</v>
      </c>
      <c r="Q308" t="s">
        <v>67</v>
      </c>
      <c r="R308">
        <v>0</v>
      </c>
      <c r="S308">
        <v>0</v>
      </c>
      <c r="T308" t="s">
        <v>1772</v>
      </c>
      <c r="U308" t="s">
        <v>808</v>
      </c>
      <c r="V308">
        <v>1</v>
      </c>
      <c r="W308">
        <v>3</v>
      </c>
      <c r="X308">
        <v>2</v>
      </c>
      <c r="Y308" t="s">
        <v>71</v>
      </c>
      <c r="Z308" t="s">
        <v>62</v>
      </c>
      <c r="AA308" t="s">
        <v>90</v>
      </c>
      <c r="AB308" t="s">
        <v>62</v>
      </c>
      <c r="AC308" t="s">
        <v>68</v>
      </c>
      <c r="AD308">
        <v>0</v>
      </c>
      <c r="AE308">
        <v>1</v>
      </c>
      <c r="AF308">
        <v>0</v>
      </c>
      <c r="AG308">
        <v>0</v>
      </c>
      <c r="AH308">
        <v>0</v>
      </c>
      <c r="AI308">
        <v>0</v>
      </c>
      <c r="AJ308">
        <v>0</v>
      </c>
      <c r="AK308">
        <v>0</v>
      </c>
      <c r="AL308">
        <v>0</v>
      </c>
      <c r="AM308">
        <v>0</v>
      </c>
      <c r="AN308">
        <v>0</v>
      </c>
      <c r="AO308">
        <v>0</v>
      </c>
      <c r="AP308">
        <v>0</v>
      </c>
      <c r="AQ308">
        <v>0</v>
      </c>
      <c r="AR308">
        <v>0</v>
      </c>
      <c r="AS308">
        <v>0</v>
      </c>
      <c r="AT308">
        <v>0</v>
      </c>
      <c r="AU308">
        <v>0</v>
      </c>
      <c r="AV308">
        <v>0</v>
      </c>
      <c r="AW308">
        <v>1</v>
      </c>
      <c r="AX308">
        <v>2</v>
      </c>
      <c r="AY308">
        <v>0</v>
      </c>
      <c r="AZ308">
        <v>0</v>
      </c>
      <c r="BA308" t="s">
        <v>63</v>
      </c>
      <c r="BB308" t="s">
        <v>63</v>
      </c>
      <c r="BC308" t="s">
        <v>64</v>
      </c>
    </row>
    <row r="309" spans="1:55" x14ac:dyDescent="0.3">
      <c r="A309" t="s">
        <v>55</v>
      </c>
      <c r="B309" t="s">
        <v>55</v>
      </c>
      <c r="C309" t="s">
        <v>802</v>
      </c>
      <c r="D309">
        <v>22110417902</v>
      </c>
      <c r="E309" t="s">
        <v>803</v>
      </c>
      <c r="F309" t="s">
        <v>56</v>
      </c>
      <c r="G309" t="s">
        <v>57</v>
      </c>
      <c r="H309">
        <v>2</v>
      </c>
      <c r="I309" t="s">
        <v>74</v>
      </c>
      <c r="J309" t="s">
        <v>59</v>
      </c>
      <c r="K309" t="s">
        <v>807</v>
      </c>
      <c r="L309">
        <v>1</v>
      </c>
      <c r="N309">
        <v>4</v>
      </c>
      <c r="R309">
        <v>0</v>
      </c>
      <c r="S309">
        <v>0</v>
      </c>
      <c r="T309" t="s">
        <v>1772</v>
      </c>
      <c r="U309" t="s">
        <v>809</v>
      </c>
      <c r="V309">
        <v>1</v>
      </c>
      <c r="W309">
        <v>3</v>
      </c>
      <c r="X309">
        <v>2</v>
      </c>
      <c r="Y309" t="s">
        <v>71</v>
      </c>
      <c r="Z309" t="s">
        <v>71</v>
      </c>
      <c r="AA309" t="s">
        <v>71</v>
      </c>
      <c r="AB309" t="s">
        <v>71</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t="s">
        <v>63</v>
      </c>
      <c r="BB309" t="s">
        <v>63</v>
      </c>
      <c r="BC309" t="s">
        <v>64</v>
      </c>
    </row>
    <row r="310" spans="1:55" x14ac:dyDescent="0.3">
      <c r="A310" t="s">
        <v>55</v>
      </c>
      <c r="B310" t="s">
        <v>55</v>
      </c>
      <c r="C310" t="s">
        <v>802</v>
      </c>
      <c r="D310">
        <v>22110417902</v>
      </c>
      <c r="E310" t="s">
        <v>803</v>
      </c>
      <c r="F310" t="s">
        <v>56</v>
      </c>
      <c r="G310" t="s">
        <v>57</v>
      </c>
      <c r="H310">
        <v>3</v>
      </c>
      <c r="I310" t="s">
        <v>74</v>
      </c>
      <c r="J310" t="s">
        <v>59</v>
      </c>
      <c r="K310" t="s">
        <v>810</v>
      </c>
      <c r="L310">
        <v>1</v>
      </c>
      <c r="N310">
        <v>1</v>
      </c>
      <c r="O310" t="s">
        <v>79</v>
      </c>
      <c r="R310">
        <v>0</v>
      </c>
      <c r="S310">
        <v>0</v>
      </c>
      <c r="T310" t="s">
        <v>1773</v>
      </c>
      <c r="U310" t="s">
        <v>811</v>
      </c>
      <c r="V310">
        <v>4</v>
      </c>
      <c r="W310">
        <v>3</v>
      </c>
      <c r="X310">
        <v>2</v>
      </c>
      <c r="Y310" t="s">
        <v>71</v>
      </c>
      <c r="Z310" t="s">
        <v>62</v>
      </c>
      <c r="AB310" t="s">
        <v>71</v>
      </c>
      <c r="AD310">
        <v>0</v>
      </c>
      <c r="AE310">
        <v>0</v>
      </c>
      <c r="AF310">
        <v>0</v>
      </c>
      <c r="AG310">
        <v>0</v>
      </c>
      <c r="AH310">
        <v>0</v>
      </c>
      <c r="AI310">
        <v>1</v>
      </c>
      <c r="AJ310">
        <v>0</v>
      </c>
      <c r="AK310">
        <v>0</v>
      </c>
      <c r="AL310">
        <v>0</v>
      </c>
      <c r="AM310">
        <v>0</v>
      </c>
      <c r="AN310">
        <v>0</v>
      </c>
      <c r="AO310">
        <v>0</v>
      </c>
      <c r="AP310">
        <v>0</v>
      </c>
      <c r="AQ310">
        <v>0</v>
      </c>
      <c r="AR310">
        <v>0</v>
      </c>
      <c r="AS310">
        <v>0</v>
      </c>
      <c r="AT310">
        <v>1</v>
      </c>
      <c r="AU310">
        <v>3</v>
      </c>
      <c r="AV310">
        <v>0</v>
      </c>
      <c r="AW310">
        <v>1</v>
      </c>
      <c r="AX310">
        <v>1</v>
      </c>
      <c r="AY310">
        <v>0</v>
      </c>
      <c r="AZ310">
        <v>0</v>
      </c>
      <c r="BA310" t="s">
        <v>63</v>
      </c>
      <c r="BB310" t="s">
        <v>63</v>
      </c>
      <c r="BC310" t="s">
        <v>64</v>
      </c>
    </row>
    <row r="311" spans="1:55" x14ac:dyDescent="0.3">
      <c r="A311" t="s">
        <v>55</v>
      </c>
      <c r="B311" t="s">
        <v>55</v>
      </c>
      <c r="C311" t="s">
        <v>802</v>
      </c>
      <c r="D311">
        <v>22110417902</v>
      </c>
      <c r="E311" t="s">
        <v>803</v>
      </c>
      <c r="F311" t="s">
        <v>56</v>
      </c>
      <c r="G311" t="s">
        <v>57</v>
      </c>
      <c r="H311">
        <v>3</v>
      </c>
      <c r="I311" t="s">
        <v>74</v>
      </c>
      <c r="J311" t="s">
        <v>59</v>
      </c>
      <c r="K311" t="s">
        <v>810</v>
      </c>
      <c r="L311">
        <v>1</v>
      </c>
      <c r="N311">
        <v>2</v>
      </c>
      <c r="R311">
        <v>0</v>
      </c>
      <c r="S311">
        <v>0</v>
      </c>
      <c r="U311" t="s">
        <v>812</v>
      </c>
      <c r="V311">
        <v>4</v>
      </c>
      <c r="W311">
        <v>3</v>
      </c>
      <c r="X311">
        <v>2</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C311" t="s">
        <v>64</v>
      </c>
    </row>
    <row r="312" spans="1:55" x14ac:dyDescent="0.3">
      <c r="A312" t="s">
        <v>55</v>
      </c>
      <c r="B312" t="s">
        <v>55</v>
      </c>
      <c r="C312" t="s">
        <v>802</v>
      </c>
      <c r="D312">
        <v>22110417902</v>
      </c>
      <c r="E312" t="s">
        <v>803</v>
      </c>
      <c r="F312" t="s">
        <v>56</v>
      </c>
      <c r="G312" t="s">
        <v>57</v>
      </c>
      <c r="H312">
        <v>3</v>
      </c>
      <c r="I312" t="s">
        <v>74</v>
      </c>
      <c r="J312" t="s">
        <v>59</v>
      </c>
      <c r="K312" t="s">
        <v>810</v>
      </c>
      <c r="L312">
        <v>1</v>
      </c>
      <c r="N312">
        <v>3</v>
      </c>
      <c r="R312">
        <v>0</v>
      </c>
      <c r="S312">
        <v>0</v>
      </c>
      <c r="U312" t="s">
        <v>812</v>
      </c>
      <c r="V312">
        <v>4</v>
      </c>
      <c r="W312">
        <v>3</v>
      </c>
      <c r="X312">
        <v>2</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C312" t="s">
        <v>64</v>
      </c>
    </row>
    <row r="313" spans="1:55" x14ac:dyDescent="0.3">
      <c r="A313" t="s">
        <v>55</v>
      </c>
      <c r="B313" t="s">
        <v>55</v>
      </c>
      <c r="C313" t="s">
        <v>802</v>
      </c>
      <c r="D313">
        <v>22110417902</v>
      </c>
      <c r="E313" t="s">
        <v>803</v>
      </c>
      <c r="F313" t="s">
        <v>56</v>
      </c>
      <c r="G313" t="s">
        <v>57</v>
      </c>
      <c r="H313">
        <v>3</v>
      </c>
      <c r="I313" t="s">
        <v>74</v>
      </c>
      <c r="J313" t="s">
        <v>59</v>
      </c>
      <c r="K313" t="s">
        <v>810</v>
      </c>
      <c r="L313">
        <v>1</v>
      </c>
      <c r="N313">
        <v>4</v>
      </c>
      <c r="R313">
        <v>0</v>
      </c>
      <c r="S313">
        <v>0</v>
      </c>
      <c r="U313" t="s">
        <v>812</v>
      </c>
      <c r="V313">
        <v>4</v>
      </c>
      <c r="W313">
        <v>3</v>
      </c>
      <c r="X313">
        <v>2</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C313" t="s">
        <v>64</v>
      </c>
    </row>
    <row r="314" spans="1:55" x14ac:dyDescent="0.3">
      <c r="A314" t="s">
        <v>55</v>
      </c>
      <c r="B314" t="s">
        <v>55</v>
      </c>
      <c r="C314" t="s">
        <v>802</v>
      </c>
      <c r="D314">
        <v>22110417902</v>
      </c>
      <c r="E314" t="s">
        <v>803</v>
      </c>
      <c r="F314" t="s">
        <v>56</v>
      </c>
      <c r="G314" t="s">
        <v>57</v>
      </c>
      <c r="H314">
        <v>3</v>
      </c>
      <c r="I314" t="s">
        <v>74</v>
      </c>
      <c r="J314" t="s">
        <v>59</v>
      </c>
      <c r="K314" t="s">
        <v>810</v>
      </c>
      <c r="L314">
        <v>1</v>
      </c>
      <c r="N314">
        <v>5</v>
      </c>
      <c r="O314" t="s">
        <v>60</v>
      </c>
      <c r="R314">
        <v>0</v>
      </c>
      <c r="S314">
        <v>0</v>
      </c>
      <c r="T314" t="s">
        <v>61</v>
      </c>
      <c r="V314">
        <v>4</v>
      </c>
      <c r="W314">
        <v>3</v>
      </c>
      <c r="X314">
        <v>2</v>
      </c>
      <c r="Y314" t="s">
        <v>71</v>
      </c>
      <c r="Z314" t="s">
        <v>62</v>
      </c>
      <c r="AB314" t="s">
        <v>62</v>
      </c>
      <c r="AD314">
        <v>0</v>
      </c>
      <c r="AE314">
        <v>0</v>
      </c>
      <c r="AF314">
        <v>0</v>
      </c>
      <c r="AG314">
        <v>0</v>
      </c>
      <c r="AH314">
        <v>1</v>
      </c>
      <c r="AI314">
        <v>1</v>
      </c>
      <c r="AJ314">
        <v>0</v>
      </c>
      <c r="AK314">
        <v>0</v>
      </c>
      <c r="AL314">
        <v>0</v>
      </c>
      <c r="AM314">
        <v>0</v>
      </c>
      <c r="AN314">
        <v>0</v>
      </c>
      <c r="AO314">
        <v>0</v>
      </c>
      <c r="AP314">
        <v>0</v>
      </c>
      <c r="AQ314">
        <v>0</v>
      </c>
      <c r="AR314">
        <v>0</v>
      </c>
      <c r="AS314">
        <v>0</v>
      </c>
      <c r="AT314">
        <v>0</v>
      </c>
      <c r="AU314">
        <v>0</v>
      </c>
      <c r="AV314">
        <v>0</v>
      </c>
      <c r="AW314">
        <v>1</v>
      </c>
      <c r="AX314">
        <v>1</v>
      </c>
      <c r="AY314">
        <v>0</v>
      </c>
      <c r="AZ314">
        <v>0</v>
      </c>
      <c r="BA314" t="s">
        <v>63</v>
      </c>
      <c r="BB314" t="s">
        <v>63</v>
      </c>
      <c r="BC314" t="s">
        <v>64</v>
      </c>
    </row>
    <row r="315" spans="1:55" x14ac:dyDescent="0.3">
      <c r="A315" t="s">
        <v>55</v>
      </c>
      <c r="B315" t="s">
        <v>55</v>
      </c>
      <c r="C315" t="s">
        <v>802</v>
      </c>
      <c r="D315">
        <v>22110417902</v>
      </c>
      <c r="E315" t="s">
        <v>803</v>
      </c>
      <c r="F315" t="s">
        <v>56</v>
      </c>
      <c r="G315" t="s">
        <v>57</v>
      </c>
      <c r="H315">
        <v>3</v>
      </c>
      <c r="I315" t="s">
        <v>74</v>
      </c>
      <c r="J315" t="s">
        <v>59</v>
      </c>
      <c r="K315" t="s">
        <v>810</v>
      </c>
      <c r="L315">
        <v>1</v>
      </c>
      <c r="N315">
        <v>6</v>
      </c>
      <c r="O315" t="s">
        <v>70</v>
      </c>
      <c r="R315">
        <v>0</v>
      </c>
      <c r="S315">
        <v>0</v>
      </c>
      <c r="T315" t="s">
        <v>1772</v>
      </c>
      <c r="V315">
        <v>4</v>
      </c>
      <c r="W315">
        <v>3</v>
      </c>
      <c r="X315">
        <v>2</v>
      </c>
      <c r="Y315" t="s">
        <v>71</v>
      </c>
      <c r="Z315" t="s">
        <v>62</v>
      </c>
      <c r="AB315" t="s">
        <v>71</v>
      </c>
      <c r="AD315">
        <v>1</v>
      </c>
      <c r="AE315">
        <v>0</v>
      </c>
      <c r="AF315">
        <v>0</v>
      </c>
      <c r="AG315">
        <v>0</v>
      </c>
      <c r="AH315">
        <v>0</v>
      </c>
      <c r="AI315">
        <v>3</v>
      </c>
      <c r="AJ315">
        <v>1</v>
      </c>
      <c r="AK315">
        <v>0</v>
      </c>
      <c r="AL315">
        <v>0</v>
      </c>
      <c r="AM315">
        <v>0</v>
      </c>
      <c r="AN315">
        <v>0</v>
      </c>
      <c r="AO315">
        <v>0</v>
      </c>
      <c r="AP315">
        <v>0</v>
      </c>
      <c r="AQ315">
        <v>0</v>
      </c>
      <c r="AR315">
        <v>0</v>
      </c>
      <c r="AS315">
        <v>0</v>
      </c>
      <c r="AT315">
        <v>0</v>
      </c>
      <c r="AU315">
        <v>0</v>
      </c>
      <c r="AV315">
        <v>0</v>
      </c>
      <c r="AW315">
        <v>1</v>
      </c>
      <c r="AX315">
        <v>1</v>
      </c>
      <c r="AY315">
        <v>0</v>
      </c>
      <c r="AZ315">
        <v>0</v>
      </c>
      <c r="BA315" t="s">
        <v>63</v>
      </c>
      <c r="BB315" t="s">
        <v>63</v>
      </c>
    </row>
    <row r="316" spans="1:55" x14ac:dyDescent="0.3">
      <c r="A316" t="s">
        <v>55</v>
      </c>
      <c r="B316" t="s">
        <v>55</v>
      </c>
      <c r="C316" t="s">
        <v>802</v>
      </c>
      <c r="D316">
        <v>22110417902</v>
      </c>
      <c r="E316" t="s">
        <v>803</v>
      </c>
      <c r="F316" t="s">
        <v>56</v>
      </c>
      <c r="G316" t="s">
        <v>57</v>
      </c>
      <c r="H316">
        <v>3</v>
      </c>
      <c r="I316" t="s">
        <v>74</v>
      </c>
      <c r="J316" t="s">
        <v>59</v>
      </c>
      <c r="K316" t="s">
        <v>810</v>
      </c>
      <c r="L316">
        <v>1</v>
      </c>
      <c r="N316">
        <v>7</v>
      </c>
      <c r="O316" t="s">
        <v>65</v>
      </c>
      <c r="R316">
        <v>0</v>
      </c>
      <c r="S316">
        <v>0</v>
      </c>
      <c r="T316" t="s">
        <v>1773</v>
      </c>
      <c r="U316" t="s">
        <v>813</v>
      </c>
      <c r="V316">
        <v>4</v>
      </c>
      <c r="W316">
        <v>3</v>
      </c>
      <c r="X316">
        <v>2</v>
      </c>
      <c r="AD316">
        <v>0</v>
      </c>
      <c r="AE316">
        <v>0</v>
      </c>
      <c r="AF316">
        <v>0</v>
      </c>
      <c r="AG316">
        <v>0</v>
      </c>
      <c r="AH316">
        <v>0</v>
      </c>
      <c r="AI316">
        <v>0</v>
      </c>
      <c r="AJ316">
        <v>1</v>
      </c>
      <c r="AK316">
        <v>1</v>
      </c>
      <c r="AL316">
        <v>0</v>
      </c>
      <c r="AM316">
        <v>0</v>
      </c>
      <c r="AN316">
        <v>0</v>
      </c>
      <c r="AO316">
        <v>0</v>
      </c>
      <c r="AP316">
        <v>0</v>
      </c>
      <c r="AQ316">
        <v>0</v>
      </c>
      <c r="AR316">
        <v>0</v>
      </c>
      <c r="AS316">
        <v>0</v>
      </c>
      <c r="AT316">
        <v>0</v>
      </c>
      <c r="AU316">
        <v>0</v>
      </c>
      <c r="AV316">
        <v>0</v>
      </c>
      <c r="AW316">
        <v>4</v>
      </c>
      <c r="AX316">
        <v>2</v>
      </c>
      <c r="AY316">
        <v>0</v>
      </c>
      <c r="AZ316">
        <v>0</v>
      </c>
      <c r="BA316" t="s">
        <v>63</v>
      </c>
      <c r="BB316" t="s">
        <v>63</v>
      </c>
    </row>
    <row r="317" spans="1:55" x14ac:dyDescent="0.3">
      <c r="A317" t="s">
        <v>55</v>
      </c>
      <c r="B317" t="s">
        <v>55</v>
      </c>
      <c r="C317" t="s">
        <v>802</v>
      </c>
      <c r="D317">
        <v>22110417902</v>
      </c>
      <c r="E317" t="s">
        <v>803</v>
      </c>
      <c r="F317" t="s">
        <v>56</v>
      </c>
      <c r="G317" t="s">
        <v>57</v>
      </c>
      <c r="H317">
        <v>3</v>
      </c>
      <c r="I317" t="s">
        <v>74</v>
      </c>
      <c r="J317" t="s">
        <v>59</v>
      </c>
      <c r="K317" t="s">
        <v>810</v>
      </c>
      <c r="L317">
        <v>1</v>
      </c>
      <c r="N317">
        <v>8</v>
      </c>
      <c r="O317" t="s">
        <v>97</v>
      </c>
      <c r="R317">
        <v>0</v>
      </c>
      <c r="S317">
        <v>0</v>
      </c>
      <c r="T317" t="s">
        <v>1773</v>
      </c>
      <c r="V317">
        <v>4</v>
      </c>
      <c r="W317">
        <v>3</v>
      </c>
      <c r="X317">
        <v>2</v>
      </c>
      <c r="Y317" t="s">
        <v>71</v>
      </c>
      <c r="Z317" t="s">
        <v>62</v>
      </c>
      <c r="AB317" t="s">
        <v>71</v>
      </c>
      <c r="AD317">
        <v>0</v>
      </c>
      <c r="AE317">
        <v>0</v>
      </c>
      <c r="AF317">
        <v>0</v>
      </c>
      <c r="AG317">
        <v>0</v>
      </c>
      <c r="AH317">
        <v>0</v>
      </c>
      <c r="AI317">
        <v>0</v>
      </c>
      <c r="AJ317">
        <v>0</v>
      </c>
      <c r="AK317">
        <v>0</v>
      </c>
      <c r="AL317">
        <v>0</v>
      </c>
      <c r="AM317">
        <v>0</v>
      </c>
      <c r="AN317">
        <v>0</v>
      </c>
      <c r="AO317">
        <v>0</v>
      </c>
      <c r="AP317">
        <v>0</v>
      </c>
      <c r="AQ317">
        <v>0</v>
      </c>
      <c r="AR317">
        <v>0</v>
      </c>
      <c r="AS317">
        <v>0</v>
      </c>
      <c r="AT317">
        <v>0</v>
      </c>
      <c r="AU317">
        <v>0</v>
      </c>
      <c r="AV317">
        <v>0</v>
      </c>
      <c r="AW317">
        <v>1</v>
      </c>
      <c r="AX317">
        <v>0</v>
      </c>
      <c r="AY317">
        <v>0</v>
      </c>
      <c r="AZ317">
        <v>0</v>
      </c>
      <c r="BA317" t="s">
        <v>63</v>
      </c>
      <c r="BB317" t="s">
        <v>63</v>
      </c>
      <c r="BC317" t="s">
        <v>64</v>
      </c>
    </row>
    <row r="318" spans="1:55" x14ac:dyDescent="0.3">
      <c r="A318" t="s">
        <v>55</v>
      </c>
      <c r="B318" t="s">
        <v>55</v>
      </c>
      <c r="C318" t="s">
        <v>802</v>
      </c>
      <c r="D318">
        <v>22110417902</v>
      </c>
      <c r="E318" t="s">
        <v>803</v>
      </c>
      <c r="F318" t="s">
        <v>56</v>
      </c>
      <c r="G318" t="s">
        <v>57</v>
      </c>
      <c r="H318">
        <v>3</v>
      </c>
      <c r="I318" t="s">
        <v>74</v>
      </c>
      <c r="J318" t="s">
        <v>59</v>
      </c>
      <c r="K318" t="s">
        <v>810</v>
      </c>
      <c r="L318">
        <v>1</v>
      </c>
      <c r="N318">
        <v>9</v>
      </c>
      <c r="O318" t="s">
        <v>70</v>
      </c>
      <c r="R318">
        <v>0</v>
      </c>
      <c r="S318">
        <v>0</v>
      </c>
      <c r="T318" t="s">
        <v>1772</v>
      </c>
      <c r="V318">
        <v>4</v>
      </c>
      <c r="W318">
        <v>3</v>
      </c>
      <c r="X318">
        <v>2</v>
      </c>
      <c r="Y318" t="s">
        <v>71</v>
      </c>
      <c r="Z318" t="s">
        <v>71</v>
      </c>
      <c r="AB318" t="s">
        <v>71</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t="s">
        <v>63</v>
      </c>
      <c r="BB318" t="s">
        <v>63</v>
      </c>
      <c r="BC318" t="s">
        <v>64</v>
      </c>
    </row>
    <row r="319" spans="1:55" x14ac:dyDescent="0.3">
      <c r="A319" t="s">
        <v>55</v>
      </c>
      <c r="B319" t="s">
        <v>55</v>
      </c>
      <c r="C319" t="s">
        <v>802</v>
      </c>
      <c r="D319">
        <v>22110417902</v>
      </c>
      <c r="E319" t="s">
        <v>803</v>
      </c>
      <c r="F319" t="s">
        <v>56</v>
      </c>
      <c r="G319" t="s">
        <v>57</v>
      </c>
      <c r="H319">
        <v>3</v>
      </c>
      <c r="I319" t="s">
        <v>74</v>
      </c>
      <c r="J319" t="s">
        <v>59</v>
      </c>
      <c r="K319" t="s">
        <v>810</v>
      </c>
      <c r="L319">
        <v>1</v>
      </c>
      <c r="N319">
        <v>10</v>
      </c>
      <c r="R319">
        <v>0</v>
      </c>
      <c r="S319">
        <v>0</v>
      </c>
      <c r="T319" t="s">
        <v>1773</v>
      </c>
      <c r="U319" t="s">
        <v>480</v>
      </c>
      <c r="V319">
        <v>4</v>
      </c>
      <c r="W319">
        <v>3</v>
      </c>
      <c r="X319">
        <v>2</v>
      </c>
      <c r="Y319" t="s">
        <v>71</v>
      </c>
      <c r="Z319" t="s">
        <v>62</v>
      </c>
      <c r="AB319" t="s">
        <v>71</v>
      </c>
      <c r="AD319">
        <v>0</v>
      </c>
      <c r="AE319">
        <v>0</v>
      </c>
      <c r="AF319">
        <v>0</v>
      </c>
      <c r="AG319">
        <v>0</v>
      </c>
      <c r="AH319">
        <v>0</v>
      </c>
      <c r="AI319">
        <v>0</v>
      </c>
      <c r="AJ319">
        <v>1</v>
      </c>
      <c r="AK319">
        <v>0</v>
      </c>
      <c r="AL319">
        <v>0</v>
      </c>
      <c r="AM319">
        <v>0</v>
      </c>
      <c r="AN319">
        <v>0</v>
      </c>
      <c r="AO319">
        <v>0</v>
      </c>
      <c r="AP319">
        <v>0</v>
      </c>
      <c r="AQ319">
        <v>0</v>
      </c>
      <c r="AR319">
        <v>0</v>
      </c>
      <c r="AS319">
        <v>0</v>
      </c>
      <c r="AT319">
        <v>0</v>
      </c>
      <c r="AU319">
        <v>0</v>
      </c>
      <c r="AV319">
        <v>0</v>
      </c>
      <c r="AW319">
        <v>2</v>
      </c>
      <c r="AX319">
        <v>2</v>
      </c>
      <c r="AY319">
        <v>0</v>
      </c>
      <c r="AZ319">
        <v>0</v>
      </c>
      <c r="BA319" t="s">
        <v>63</v>
      </c>
      <c r="BB319" t="s">
        <v>63</v>
      </c>
      <c r="BC319" t="s">
        <v>64</v>
      </c>
    </row>
    <row r="320" spans="1:55" x14ac:dyDescent="0.3">
      <c r="A320" t="s">
        <v>55</v>
      </c>
      <c r="B320" t="s">
        <v>55</v>
      </c>
      <c r="C320" t="s">
        <v>802</v>
      </c>
      <c r="D320">
        <v>22110417902</v>
      </c>
      <c r="E320" t="s">
        <v>803</v>
      </c>
      <c r="F320" t="s">
        <v>56</v>
      </c>
      <c r="G320" t="s">
        <v>57</v>
      </c>
      <c r="H320">
        <v>3</v>
      </c>
      <c r="I320" t="s">
        <v>74</v>
      </c>
      <c r="J320" t="s">
        <v>59</v>
      </c>
      <c r="K320" t="s">
        <v>810</v>
      </c>
      <c r="L320">
        <v>1</v>
      </c>
      <c r="N320">
        <v>11</v>
      </c>
      <c r="O320" t="s">
        <v>66</v>
      </c>
      <c r="P320">
        <v>2</v>
      </c>
      <c r="Q320" t="s">
        <v>69</v>
      </c>
      <c r="R320">
        <v>29</v>
      </c>
      <c r="S320">
        <v>27</v>
      </c>
      <c r="T320" t="s">
        <v>1773</v>
      </c>
      <c r="V320">
        <v>4</v>
      </c>
      <c r="W320">
        <v>3</v>
      </c>
      <c r="X320">
        <v>2</v>
      </c>
      <c r="Y320" t="s">
        <v>71</v>
      </c>
      <c r="Z320" t="s">
        <v>71</v>
      </c>
      <c r="AB320" t="s">
        <v>71</v>
      </c>
      <c r="AC320" t="s">
        <v>77</v>
      </c>
      <c r="AD320">
        <v>0</v>
      </c>
      <c r="AE320">
        <v>1</v>
      </c>
      <c r="AF320">
        <v>0</v>
      </c>
      <c r="AG320">
        <v>0</v>
      </c>
      <c r="AH320">
        <v>0</v>
      </c>
      <c r="AI320">
        <v>0</v>
      </c>
      <c r="AJ320">
        <v>0</v>
      </c>
      <c r="AK320">
        <v>0</v>
      </c>
      <c r="AL320">
        <v>0</v>
      </c>
      <c r="AM320">
        <v>0</v>
      </c>
      <c r="AN320">
        <v>0</v>
      </c>
      <c r="AO320">
        <v>0</v>
      </c>
      <c r="AP320">
        <v>0</v>
      </c>
      <c r="AQ320">
        <v>0</v>
      </c>
      <c r="AR320">
        <v>0</v>
      </c>
      <c r="AS320">
        <v>0</v>
      </c>
      <c r="AT320">
        <v>0</v>
      </c>
      <c r="AU320">
        <v>0</v>
      </c>
      <c r="AV320">
        <v>0</v>
      </c>
      <c r="AW320">
        <v>2</v>
      </c>
      <c r="AX320">
        <v>1</v>
      </c>
      <c r="AY320">
        <v>0</v>
      </c>
      <c r="AZ320">
        <v>0</v>
      </c>
      <c r="BA320" t="s">
        <v>63</v>
      </c>
      <c r="BB320" t="s">
        <v>63</v>
      </c>
      <c r="BC320" t="s">
        <v>64</v>
      </c>
    </row>
    <row r="321" spans="1:55" x14ac:dyDescent="0.3">
      <c r="A321" t="s">
        <v>55</v>
      </c>
      <c r="B321" t="s">
        <v>55</v>
      </c>
      <c r="C321" t="s">
        <v>802</v>
      </c>
      <c r="D321">
        <v>22110417906</v>
      </c>
      <c r="E321" t="s">
        <v>836</v>
      </c>
      <c r="F321" t="s">
        <v>56</v>
      </c>
      <c r="G321" t="s">
        <v>57</v>
      </c>
      <c r="H321">
        <v>1</v>
      </c>
      <c r="I321" t="s">
        <v>74</v>
      </c>
      <c r="J321" t="s">
        <v>59</v>
      </c>
      <c r="L321">
        <v>1</v>
      </c>
      <c r="N321">
        <v>1</v>
      </c>
      <c r="O321" t="s">
        <v>66</v>
      </c>
      <c r="P321">
        <v>5</v>
      </c>
      <c r="Q321" t="s">
        <v>75</v>
      </c>
      <c r="R321">
        <v>0</v>
      </c>
      <c r="S321">
        <v>0</v>
      </c>
      <c r="T321" t="s">
        <v>1773</v>
      </c>
      <c r="U321" t="s">
        <v>837</v>
      </c>
      <c r="V321">
        <v>0</v>
      </c>
      <c r="W321">
        <v>1</v>
      </c>
      <c r="X321">
        <v>1</v>
      </c>
      <c r="Y321" t="s">
        <v>71</v>
      </c>
      <c r="Z321" t="s">
        <v>71</v>
      </c>
      <c r="AA321" t="s">
        <v>71</v>
      </c>
      <c r="AB321" t="s">
        <v>71</v>
      </c>
      <c r="AC321" t="s">
        <v>77</v>
      </c>
      <c r="AD321">
        <v>0</v>
      </c>
      <c r="AE321">
        <v>1</v>
      </c>
      <c r="AF321">
        <v>0</v>
      </c>
      <c r="AG321">
        <v>0</v>
      </c>
      <c r="AH321">
        <v>0</v>
      </c>
      <c r="AI321">
        <v>0</v>
      </c>
      <c r="AJ321">
        <v>2</v>
      </c>
      <c r="AK321">
        <v>0</v>
      </c>
      <c r="AL321">
        <v>0</v>
      </c>
      <c r="AM321">
        <v>0</v>
      </c>
      <c r="AN321">
        <v>0</v>
      </c>
      <c r="AO321">
        <v>0</v>
      </c>
      <c r="AP321">
        <v>0</v>
      </c>
      <c r="AQ321">
        <v>0</v>
      </c>
      <c r="AR321">
        <v>0</v>
      </c>
      <c r="AS321">
        <v>0</v>
      </c>
      <c r="AT321">
        <v>0</v>
      </c>
      <c r="AU321">
        <v>0</v>
      </c>
      <c r="AV321">
        <v>0</v>
      </c>
      <c r="AW321">
        <v>2</v>
      </c>
      <c r="AX321">
        <v>2</v>
      </c>
      <c r="AY321">
        <v>0</v>
      </c>
      <c r="AZ321">
        <v>0</v>
      </c>
      <c r="BA321" t="s">
        <v>63</v>
      </c>
      <c r="BB321" t="s">
        <v>63</v>
      </c>
      <c r="BC321" t="s">
        <v>64</v>
      </c>
    </row>
    <row r="322" spans="1:55" ht="57.6" x14ac:dyDescent="0.3">
      <c r="A322" t="s">
        <v>55</v>
      </c>
      <c r="B322" t="s">
        <v>55</v>
      </c>
      <c r="C322" t="s">
        <v>802</v>
      </c>
      <c r="D322">
        <v>22110417906</v>
      </c>
      <c r="E322" t="s">
        <v>836</v>
      </c>
      <c r="F322" t="s">
        <v>56</v>
      </c>
      <c r="G322" t="s">
        <v>57</v>
      </c>
      <c r="H322">
        <v>1</v>
      </c>
      <c r="I322" t="s">
        <v>74</v>
      </c>
      <c r="J322" t="s">
        <v>59</v>
      </c>
      <c r="L322">
        <v>1</v>
      </c>
      <c r="N322">
        <v>2</v>
      </c>
      <c r="O322" t="s">
        <v>66</v>
      </c>
      <c r="P322">
        <v>1</v>
      </c>
      <c r="Q322" t="s">
        <v>67</v>
      </c>
      <c r="R322">
        <v>18</v>
      </c>
      <c r="S322">
        <v>14</v>
      </c>
      <c r="T322" t="s">
        <v>1773</v>
      </c>
      <c r="U322" s="40" t="s">
        <v>838</v>
      </c>
      <c r="V322">
        <v>0</v>
      </c>
      <c r="W322">
        <v>1</v>
      </c>
      <c r="X322">
        <v>1</v>
      </c>
      <c r="Y322" t="s">
        <v>71</v>
      </c>
      <c r="Z322" t="s">
        <v>71</v>
      </c>
      <c r="AA322" t="s">
        <v>71</v>
      </c>
      <c r="AB322" t="s">
        <v>71</v>
      </c>
      <c r="AC322" t="s">
        <v>77</v>
      </c>
      <c r="AD322">
        <v>0</v>
      </c>
      <c r="AE322">
        <v>1</v>
      </c>
      <c r="AF322">
        <v>0</v>
      </c>
      <c r="AG322">
        <v>0</v>
      </c>
      <c r="AH322">
        <v>0</v>
      </c>
      <c r="AI322">
        <v>3</v>
      </c>
      <c r="AJ322">
        <v>0</v>
      </c>
      <c r="AK322">
        <v>0</v>
      </c>
      <c r="AL322">
        <v>0</v>
      </c>
      <c r="AM322">
        <v>0</v>
      </c>
      <c r="AN322">
        <v>0</v>
      </c>
      <c r="AO322">
        <v>0</v>
      </c>
      <c r="AP322">
        <v>0</v>
      </c>
      <c r="AQ322">
        <v>0</v>
      </c>
      <c r="AR322">
        <v>0</v>
      </c>
      <c r="AS322">
        <v>0</v>
      </c>
      <c r="AT322">
        <v>0</v>
      </c>
      <c r="AU322">
        <v>0</v>
      </c>
      <c r="AV322">
        <v>0</v>
      </c>
      <c r="AW322">
        <v>2</v>
      </c>
      <c r="AX322">
        <v>2</v>
      </c>
      <c r="AY322">
        <v>0</v>
      </c>
      <c r="AZ322">
        <v>0</v>
      </c>
      <c r="BA322" t="s">
        <v>63</v>
      </c>
      <c r="BB322" t="s">
        <v>63</v>
      </c>
      <c r="BC322" t="s">
        <v>64</v>
      </c>
    </row>
    <row r="323" spans="1:55" x14ac:dyDescent="0.3">
      <c r="A323" t="s">
        <v>55</v>
      </c>
      <c r="B323" t="s">
        <v>55</v>
      </c>
      <c r="C323" t="s">
        <v>802</v>
      </c>
      <c r="D323">
        <v>22110417906</v>
      </c>
      <c r="E323" t="s">
        <v>836</v>
      </c>
      <c r="F323" t="s">
        <v>56</v>
      </c>
      <c r="G323" t="s">
        <v>57</v>
      </c>
      <c r="H323">
        <v>2</v>
      </c>
      <c r="I323" t="s">
        <v>72</v>
      </c>
      <c r="J323" t="s">
        <v>59</v>
      </c>
      <c r="K323" t="s">
        <v>839</v>
      </c>
      <c r="L323">
        <v>1</v>
      </c>
      <c r="M323" t="s">
        <v>840</v>
      </c>
      <c r="N323">
        <v>1</v>
      </c>
      <c r="O323" t="s">
        <v>70</v>
      </c>
      <c r="R323">
        <v>0</v>
      </c>
      <c r="S323">
        <v>0</v>
      </c>
      <c r="T323" t="s">
        <v>1773</v>
      </c>
      <c r="U323" t="s">
        <v>841</v>
      </c>
      <c r="V323">
        <v>1</v>
      </c>
      <c r="W323">
        <v>1</v>
      </c>
      <c r="X323">
        <v>1</v>
      </c>
      <c r="Y323" t="s">
        <v>71</v>
      </c>
      <c r="Z323" t="s">
        <v>71</v>
      </c>
      <c r="AA323" t="s">
        <v>71</v>
      </c>
      <c r="AB323" t="s">
        <v>71</v>
      </c>
      <c r="AD323">
        <v>1</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2</v>
      </c>
      <c r="AX323">
        <v>2</v>
      </c>
      <c r="AY323">
        <v>0</v>
      </c>
      <c r="AZ323">
        <v>0</v>
      </c>
      <c r="BA323" t="s">
        <v>63</v>
      </c>
      <c r="BB323" t="s">
        <v>63</v>
      </c>
      <c r="BC323" t="s">
        <v>64</v>
      </c>
    </row>
    <row r="324" spans="1:55" x14ac:dyDescent="0.3">
      <c r="A324" t="s">
        <v>55</v>
      </c>
      <c r="B324" t="s">
        <v>55</v>
      </c>
      <c r="C324" t="s">
        <v>802</v>
      </c>
      <c r="D324">
        <v>22110417906</v>
      </c>
      <c r="E324" t="s">
        <v>836</v>
      </c>
      <c r="F324" t="s">
        <v>56</v>
      </c>
      <c r="G324" t="s">
        <v>57</v>
      </c>
      <c r="H324">
        <v>3</v>
      </c>
      <c r="I324" t="s">
        <v>72</v>
      </c>
      <c r="J324" t="s">
        <v>59</v>
      </c>
      <c r="K324" t="s">
        <v>842</v>
      </c>
      <c r="L324">
        <v>1</v>
      </c>
      <c r="M324" t="s">
        <v>843</v>
      </c>
      <c r="N324">
        <v>1</v>
      </c>
      <c r="O324" t="s">
        <v>60</v>
      </c>
      <c r="R324">
        <v>0</v>
      </c>
      <c r="S324">
        <v>0</v>
      </c>
      <c r="T324" t="s">
        <v>1772</v>
      </c>
      <c r="U324" t="s">
        <v>844</v>
      </c>
      <c r="V324">
        <v>3</v>
      </c>
      <c r="W324">
        <v>6</v>
      </c>
      <c r="X324">
        <v>2</v>
      </c>
      <c r="Y324" t="s">
        <v>71</v>
      </c>
      <c r="Z324" t="s">
        <v>71</v>
      </c>
      <c r="AA324" t="s">
        <v>71</v>
      </c>
      <c r="AB324" t="s">
        <v>71</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t="s">
        <v>63</v>
      </c>
      <c r="BB324" t="s">
        <v>63</v>
      </c>
      <c r="BC324" t="s">
        <v>64</v>
      </c>
    </row>
    <row r="325" spans="1:55" x14ac:dyDescent="0.3">
      <c r="A325" t="s">
        <v>55</v>
      </c>
      <c r="B325" t="s">
        <v>55</v>
      </c>
      <c r="C325" t="s">
        <v>802</v>
      </c>
      <c r="D325">
        <v>22110417906</v>
      </c>
      <c r="E325" t="s">
        <v>836</v>
      </c>
      <c r="F325" t="s">
        <v>56</v>
      </c>
      <c r="G325" t="s">
        <v>57</v>
      </c>
      <c r="H325">
        <v>3</v>
      </c>
      <c r="I325" t="s">
        <v>72</v>
      </c>
      <c r="J325" t="s">
        <v>59</v>
      </c>
      <c r="K325" t="s">
        <v>842</v>
      </c>
      <c r="L325">
        <v>1</v>
      </c>
      <c r="M325" t="s">
        <v>843</v>
      </c>
      <c r="N325">
        <v>2</v>
      </c>
      <c r="O325" t="s">
        <v>70</v>
      </c>
      <c r="R325">
        <v>0</v>
      </c>
      <c r="S325">
        <v>0</v>
      </c>
      <c r="T325" t="s">
        <v>1772</v>
      </c>
      <c r="V325">
        <v>3</v>
      </c>
      <c r="W325">
        <v>6</v>
      </c>
      <c r="X325">
        <v>2</v>
      </c>
      <c r="Y325" t="s">
        <v>71</v>
      </c>
      <c r="Z325" t="s">
        <v>71</v>
      </c>
      <c r="AA325" t="s">
        <v>71</v>
      </c>
      <c r="AB325" t="s">
        <v>71</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t="s">
        <v>63</v>
      </c>
      <c r="BB325" t="s">
        <v>63</v>
      </c>
      <c r="BC325" t="s">
        <v>64</v>
      </c>
    </row>
    <row r="326" spans="1:55" x14ac:dyDescent="0.3">
      <c r="A326" t="s">
        <v>55</v>
      </c>
      <c r="B326" t="s">
        <v>55</v>
      </c>
      <c r="C326" t="s">
        <v>802</v>
      </c>
      <c r="D326">
        <v>22110417906</v>
      </c>
      <c r="E326" t="s">
        <v>836</v>
      </c>
      <c r="F326" t="s">
        <v>56</v>
      </c>
      <c r="G326" t="s">
        <v>57</v>
      </c>
      <c r="H326">
        <v>4</v>
      </c>
      <c r="I326" t="s">
        <v>72</v>
      </c>
      <c r="J326" t="s">
        <v>59</v>
      </c>
      <c r="K326" t="s">
        <v>396</v>
      </c>
      <c r="L326">
        <v>1</v>
      </c>
      <c r="N326">
        <v>1</v>
      </c>
      <c r="O326" t="s">
        <v>70</v>
      </c>
      <c r="R326">
        <v>0</v>
      </c>
      <c r="S326">
        <v>0</v>
      </c>
      <c r="T326" t="s">
        <v>1773</v>
      </c>
      <c r="V326">
        <v>4</v>
      </c>
      <c r="W326">
        <v>6</v>
      </c>
      <c r="X326">
        <v>2</v>
      </c>
      <c r="Y326" t="s">
        <v>71</v>
      </c>
      <c r="Z326" t="s">
        <v>71</v>
      </c>
      <c r="AB326" t="s">
        <v>71</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t="s">
        <v>63</v>
      </c>
      <c r="BB326" t="s">
        <v>63</v>
      </c>
      <c r="BC326" t="s">
        <v>64</v>
      </c>
    </row>
    <row r="327" spans="1:55" x14ac:dyDescent="0.3">
      <c r="A327" t="s">
        <v>55</v>
      </c>
      <c r="B327" t="s">
        <v>55</v>
      </c>
      <c r="C327" t="s">
        <v>546</v>
      </c>
      <c r="D327">
        <v>22110408206</v>
      </c>
      <c r="E327" t="s">
        <v>547</v>
      </c>
      <c r="F327" t="s">
        <v>56</v>
      </c>
      <c r="G327" t="s">
        <v>57</v>
      </c>
      <c r="H327">
        <v>1</v>
      </c>
      <c r="I327" t="s">
        <v>58</v>
      </c>
      <c r="J327" t="s">
        <v>59</v>
      </c>
      <c r="K327" t="s">
        <v>548</v>
      </c>
      <c r="L327">
        <v>1</v>
      </c>
      <c r="N327">
        <v>1</v>
      </c>
      <c r="O327" t="s">
        <v>105</v>
      </c>
      <c r="R327">
        <v>0</v>
      </c>
      <c r="S327">
        <v>0</v>
      </c>
      <c r="T327" t="s">
        <v>61</v>
      </c>
      <c r="V327">
        <v>8</v>
      </c>
      <c r="W327">
        <v>8</v>
      </c>
      <c r="X327">
        <v>3</v>
      </c>
      <c r="Y327" t="s">
        <v>62</v>
      </c>
      <c r="Z327" t="s">
        <v>62</v>
      </c>
      <c r="AB327" t="s">
        <v>62</v>
      </c>
      <c r="AC327" t="s">
        <v>77</v>
      </c>
      <c r="AD327">
        <v>0</v>
      </c>
      <c r="AE327">
        <v>0</v>
      </c>
      <c r="AF327">
        <v>0</v>
      </c>
      <c r="AG327">
        <v>1</v>
      </c>
      <c r="AH327">
        <v>0</v>
      </c>
      <c r="AI327">
        <v>1</v>
      </c>
      <c r="AJ327">
        <v>3</v>
      </c>
      <c r="AK327">
        <v>0</v>
      </c>
      <c r="AL327">
        <v>0</v>
      </c>
      <c r="AM327">
        <v>0</v>
      </c>
      <c r="AN327">
        <v>0</v>
      </c>
      <c r="AO327">
        <v>0</v>
      </c>
      <c r="AP327">
        <v>0</v>
      </c>
      <c r="AQ327">
        <v>0</v>
      </c>
      <c r="AR327">
        <v>0</v>
      </c>
      <c r="AS327">
        <v>0</v>
      </c>
      <c r="AT327">
        <v>0</v>
      </c>
      <c r="AU327">
        <v>0</v>
      </c>
      <c r="AV327">
        <v>0</v>
      </c>
      <c r="AW327">
        <v>4</v>
      </c>
      <c r="AX327">
        <v>2</v>
      </c>
      <c r="AY327">
        <v>0</v>
      </c>
      <c r="AZ327">
        <v>0</v>
      </c>
      <c r="BA327" t="s">
        <v>63</v>
      </c>
      <c r="BB327" t="s">
        <v>63</v>
      </c>
      <c r="BC327" t="s">
        <v>64</v>
      </c>
    </row>
    <row r="328" spans="1:55" x14ac:dyDescent="0.3">
      <c r="A328" t="s">
        <v>55</v>
      </c>
      <c r="B328" t="s">
        <v>55</v>
      </c>
      <c r="C328" t="s">
        <v>546</v>
      </c>
      <c r="D328">
        <v>22110408206</v>
      </c>
      <c r="E328" t="s">
        <v>547</v>
      </c>
      <c r="F328" t="s">
        <v>56</v>
      </c>
      <c r="G328" t="s">
        <v>57</v>
      </c>
      <c r="H328">
        <v>1</v>
      </c>
      <c r="I328" t="s">
        <v>58</v>
      </c>
      <c r="J328" t="s">
        <v>59</v>
      </c>
      <c r="K328" t="s">
        <v>548</v>
      </c>
      <c r="L328">
        <v>1</v>
      </c>
      <c r="N328">
        <v>2</v>
      </c>
      <c r="O328" t="s">
        <v>60</v>
      </c>
      <c r="R328">
        <v>0</v>
      </c>
      <c r="S328">
        <v>0</v>
      </c>
      <c r="T328" t="s">
        <v>61</v>
      </c>
      <c r="U328" t="s">
        <v>549</v>
      </c>
      <c r="V328">
        <v>8</v>
      </c>
      <c r="W328">
        <v>8</v>
      </c>
      <c r="X328">
        <v>3</v>
      </c>
      <c r="Y328" t="s">
        <v>62</v>
      </c>
      <c r="Z328" t="s">
        <v>62</v>
      </c>
      <c r="AB328" t="s">
        <v>62</v>
      </c>
      <c r="AD328">
        <v>0</v>
      </c>
      <c r="AE328">
        <v>0</v>
      </c>
      <c r="AF328">
        <v>0</v>
      </c>
      <c r="AG328">
        <v>0</v>
      </c>
      <c r="AH328">
        <v>0</v>
      </c>
      <c r="AI328">
        <v>3</v>
      </c>
      <c r="AJ328">
        <v>1</v>
      </c>
      <c r="AK328">
        <v>1</v>
      </c>
      <c r="AL328">
        <v>0</v>
      </c>
      <c r="AM328">
        <v>0</v>
      </c>
      <c r="AN328">
        <v>0</v>
      </c>
      <c r="AO328">
        <v>0</v>
      </c>
      <c r="AP328">
        <v>0</v>
      </c>
      <c r="AQ328">
        <v>0</v>
      </c>
      <c r="AR328">
        <v>0</v>
      </c>
      <c r="AS328">
        <v>0</v>
      </c>
      <c r="AT328">
        <v>0</v>
      </c>
      <c r="AU328">
        <v>0</v>
      </c>
      <c r="AV328">
        <v>0</v>
      </c>
      <c r="AW328">
        <v>4</v>
      </c>
      <c r="AX328">
        <v>2</v>
      </c>
      <c r="AY328">
        <v>0</v>
      </c>
      <c r="AZ328">
        <v>0</v>
      </c>
      <c r="BA328" t="s">
        <v>63</v>
      </c>
      <c r="BB328" t="s">
        <v>63</v>
      </c>
      <c r="BC328" t="s">
        <v>84</v>
      </c>
    </row>
    <row r="329" spans="1:55" x14ac:dyDescent="0.3">
      <c r="A329" t="s">
        <v>55</v>
      </c>
      <c r="B329" t="s">
        <v>55</v>
      </c>
      <c r="C329" t="s">
        <v>546</v>
      </c>
      <c r="D329">
        <v>22110408206</v>
      </c>
      <c r="E329" t="s">
        <v>547</v>
      </c>
      <c r="F329" t="s">
        <v>56</v>
      </c>
      <c r="G329" t="s">
        <v>57</v>
      </c>
      <c r="H329">
        <v>1</v>
      </c>
      <c r="I329" t="s">
        <v>58</v>
      </c>
      <c r="J329" t="s">
        <v>59</v>
      </c>
      <c r="K329" t="s">
        <v>548</v>
      </c>
      <c r="L329">
        <v>2</v>
      </c>
      <c r="N329">
        <v>1</v>
      </c>
      <c r="O329" t="s">
        <v>66</v>
      </c>
      <c r="Q329" t="s">
        <v>75</v>
      </c>
      <c r="R329">
        <v>0</v>
      </c>
      <c r="S329">
        <v>0</v>
      </c>
      <c r="T329" t="s">
        <v>61</v>
      </c>
      <c r="U329" t="s">
        <v>550</v>
      </c>
      <c r="V329">
        <v>3</v>
      </c>
      <c r="W329">
        <v>4</v>
      </c>
      <c r="X329">
        <v>1</v>
      </c>
      <c r="Y329" t="s">
        <v>62</v>
      </c>
      <c r="Z329" t="s">
        <v>62</v>
      </c>
      <c r="AA329" t="s">
        <v>71</v>
      </c>
      <c r="AB329" t="s">
        <v>62</v>
      </c>
      <c r="AC329" t="s">
        <v>68</v>
      </c>
      <c r="AD329">
        <v>0</v>
      </c>
      <c r="AE329">
        <v>0</v>
      </c>
      <c r="AF329">
        <v>0</v>
      </c>
      <c r="AG329">
        <v>0</v>
      </c>
      <c r="AH329">
        <v>0</v>
      </c>
      <c r="AI329">
        <v>0</v>
      </c>
      <c r="AJ329">
        <v>0</v>
      </c>
      <c r="AK329">
        <v>1</v>
      </c>
      <c r="AL329">
        <v>0</v>
      </c>
      <c r="AM329">
        <v>0</v>
      </c>
      <c r="AN329">
        <v>0</v>
      </c>
      <c r="AO329">
        <v>0</v>
      </c>
      <c r="AP329">
        <v>0</v>
      </c>
      <c r="AQ329">
        <v>0</v>
      </c>
      <c r="AR329">
        <v>0</v>
      </c>
      <c r="AS329">
        <v>0</v>
      </c>
      <c r="AT329">
        <v>0</v>
      </c>
      <c r="AU329">
        <v>0</v>
      </c>
      <c r="AV329">
        <v>0</v>
      </c>
      <c r="AW329">
        <v>4</v>
      </c>
      <c r="AX329">
        <v>0</v>
      </c>
      <c r="AY329">
        <v>0</v>
      </c>
      <c r="AZ329">
        <v>0</v>
      </c>
      <c r="BA329" t="s">
        <v>63</v>
      </c>
      <c r="BB329" t="s">
        <v>63</v>
      </c>
      <c r="BC329" t="s">
        <v>64</v>
      </c>
    </row>
    <row r="330" spans="1:55" x14ac:dyDescent="0.3">
      <c r="A330" t="s">
        <v>55</v>
      </c>
      <c r="B330" t="s">
        <v>55</v>
      </c>
      <c r="C330" t="s">
        <v>546</v>
      </c>
      <c r="D330">
        <v>22110408206</v>
      </c>
      <c r="E330" t="s">
        <v>547</v>
      </c>
      <c r="F330" t="s">
        <v>56</v>
      </c>
      <c r="G330" t="s">
        <v>57</v>
      </c>
      <c r="H330">
        <v>1</v>
      </c>
      <c r="I330" t="s">
        <v>58</v>
      </c>
      <c r="J330" t="s">
        <v>59</v>
      </c>
      <c r="K330" t="s">
        <v>548</v>
      </c>
      <c r="L330">
        <v>2</v>
      </c>
      <c r="N330">
        <v>2</v>
      </c>
      <c r="O330" t="s">
        <v>66</v>
      </c>
      <c r="Q330" t="s">
        <v>151</v>
      </c>
      <c r="R330">
        <v>0</v>
      </c>
      <c r="S330">
        <v>0</v>
      </c>
      <c r="T330" t="s">
        <v>61</v>
      </c>
      <c r="U330" t="s">
        <v>551</v>
      </c>
      <c r="V330">
        <v>3</v>
      </c>
      <c r="W330">
        <v>4</v>
      </c>
      <c r="X330">
        <v>1</v>
      </c>
      <c r="Y330" t="s">
        <v>62</v>
      </c>
      <c r="Z330" t="s">
        <v>62</v>
      </c>
      <c r="AA330" t="s">
        <v>62</v>
      </c>
      <c r="AB330" t="s">
        <v>62</v>
      </c>
      <c r="AC330" t="s">
        <v>68</v>
      </c>
      <c r="AD330">
        <v>0</v>
      </c>
      <c r="AE330">
        <v>0</v>
      </c>
      <c r="AF330">
        <v>0</v>
      </c>
      <c r="AG330">
        <v>0</v>
      </c>
      <c r="AH330">
        <v>0</v>
      </c>
      <c r="AI330">
        <v>0</v>
      </c>
      <c r="AJ330">
        <v>0</v>
      </c>
      <c r="AK330">
        <v>1</v>
      </c>
      <c r="AL330">
        <v>0</v>
      </c>
      <c r="AM330">
        <v>0</v>
      </c>
      <c r="AN330">
        <v>0</v>
      </c>
      <c r="AO330">
        <v>0</v>
      </c>
      <c r="AP330">
        <v>0</v>
      </c>
      <c r="AQ330">
        <v>0</v>
      </c>
      <c r="AR330">
        <v>0</v>
      </c>
      <c r="AS330">
        <v>0</v>
      </c>
      <c r="AT330">
        <v>0</v>
      </c>
      <c r="AU330">
        <v>0</v>
      </c>
      <c r="AV330">
        <v>0</v>
      </c>
      <c r="AW330">
        <v>4</v>
      </c>
      <c r="AX330">
        <v>1</v>
      </c>
      <c r="AY330">
        <v>0</v>
      </c>
      <c r="AZ330">
        <v>0</v>
      </c>
      <c r="BA330" t="s">
        <v>63</v>
      </c>
      <c r="BB330" t="s">
        <v>63</v>
      </c>
      <c r="BC330" t="s">
        <v>64</v>
      </c>
    </row>
    <row r="331" spans="1:55" ht="43.2" x14ac:dyDescent="0.3">
      <c r="A331" t="s">
        <v>55</v>
      </c>
      <c r="B331" t="s">
        <v>55</v>
      </c>
      <c r="C331" t="s">
        <v>1016</v>
      </c>
      <c r="D331">
        <v>22110427904</v>
      </c>
      <c r="E331" t="s">
        <v>1038</v>
      </c>
      <c r="F331" t="s">
        <v>98</v>
      </c>
      <c r="G331" t="s">
        <v>57</v>
      </c>
      <c r="H331">
        <v>1</v>
      </c>
      <c r="I331" t="s">
        <v>58</v>
      </c>
      <c r="J331" t="s">
        <v>59</v>
      </c>
      <c r="K331" t="s">
        <v>1039</v>
      </c>
      <c r="L331">
        <v>1</v>
      </c>
      <c r="M331" s="40" t="s">
        <v>1040</v>
      </c>
      <c r="N331">
        <v>1</v>
      </c>
      <c r="O331" t="s">
        <v>65</v>
      </c>
      <c r="R331">
        <v>0</v>
      </c>
      <c r="S331">
        <v>0</v>
      </c>
      <c r="T331" t="s">
        <v>61</v>
      </c>
      <c r="U331" t="s">
        <v>1041</v>
      </c>
      <c r="V331">
        <v>0</v>
      </c>
      <c r="W331">
        <v>2</v>
      </c>
      <c r="X331">
        <v>1</v>
      </c>
      <c r="Y331" t="s">
        <v>71</v>
      </c>
      <c r="Z331" t="s">
        <v>71</v>
      </c>
      <c r="AA331" t="s">
        <v>90</v>
      </c>
      <c r="AB331" t="s">
        <v>71</v>
      </c>
      <c r="AD331">
        <v>0</v>
      </c>
      <c r="AE331">
        <v>0</v>
      </c>
      <c r="AF331">
        <v>0</v>
      </c>
      <c r="AG331">
        <v>0</v>
      </c>
      <c r="AH331">
        <v>0</v>
      </c>
      <c r="AI331">
        <v>4</v>
      </c>
      <c r="AJ331">
        <v>7</v>
      </c>
      <c r="AK331">
        <v>0</v>
      </c>
      <c r="AL331">
        <v>0</v>
      </c>
      <c r="AM331">
        <v>0</v>
      </c>
      <c r="AN331">
        <v>0</v>
      </c>
      <c r="AO331">
        <v>0</v>
      </c>
      <c r="AP331">
        <v>0</v>
      </c>
      <c r="AQ331">
        <v>0</v>
      </c>
      <c r="AR331">
        <v>0</v>
      </c>
      <c r="AS331">
        <v>0</v>
      </c>
      <c r="AT331">
        <v>0</v>
      </c>
      <c r="AU331">
        <v>0</v>
      </c>
      <c r="AV331">
        <v>0</v>
      </c>
      <c r="AW331">
        <v>3</v>
      </c>
      <c r="AX331">
        <v>2</v>
      </c>
      <c r="AY331">
        <v>0</v>
      </c>
      <c r="AZ331">
        <v>0</v>
      </c>
      <c r="BA331" t="s">
        <v>63</v>
      </c>
      <c r="BB331" t="s">
        <v>63</v>
      </c>
      <c r="BC331" t="s">
        <v>64</v>
      </c>
    </row>
    <row r="332" spans="1:55" ht="43.2" x14ac:dyDescent="0.3">
      <c r="A332" t="s">
        <v>55</v>
      </c>
      <c r="B332" t="s">
        <v>55</v>
      </c>
      <c r="C332" t="s">
        <v>1016</v>
      </c>
      <c r="D332">
        <v>22110427904</v>
      </c>
      <c r="E332" t="s">
        <v>1038</v>
      </c>
      <c r="F332" t="s">
        <v>98</v>
      </c>
      <c r="G332" t="s">
        <v>57</v>
      </c>
      <c r="H332">
        <v>1</v>
      </c>
      <c r="I332" t="s">
        <v>58</v>
      </c>
      <c r="J332" t="s">
        <v>59</v>
      </c>
      <c r="K332" t="s">
        <v>1039</v>
      </c>
      <c r="L332">
        <v>1</v>
      </c>
      <c r="M332" s="40" t="s">
        <v>1040</v>
      </c>
      <c r="N332">
        <v>2</v>
      </c>
      <c r="O332" t="s">
        <v>60</v>
      </c>
      <c r="R332">
        <v>0</v>
      </c>
      <c r="S332">
        <v>0</v>
      </c>
      <c r="T332" t="s">
        <v>61</v>
      </c>
      <c r="U332" t="s">
        <v>1042</v>
      </c>
      <c r="V332">
        <v>0</v>
      </c>
      <c r="W332">
        <v>2</v>
      </c>
      <c r="X332">
        <v>1</v>
      </c>
      <c r="Y332" t="s">
        <v>71</v>
      </c>
      <c r="Z332" t="s">
        <v>71</v>
      </c>
      <c r="AA332" t="s">
        <v>90</v>
      </c>
      <c r="AB332" t="s">
        <v>71</v>
      </c>
      <c r="AD332">
        <v>1</v>
      </c>
      <c r="AE332">
        <v>0</v>
      </c>
      <c r="AF332">
        <v>0</v>
      </c>
      <c r="AG332">
        <v>0</v>
      </c>
      <c r="AH332">
        <v>0</v>
      </c>
      <c r="AI332">
        <v>9</v>
      </c>
      <c r="AJ332">
        <v>3</v>
      </c>
      <c r="AK332">
        <v>0</v>
      </c>
      <c r="AL332">
        <v>0</v>
      </c>
      <c r="AM332">
        <v>0</v>
      </c>
      <c r="AN332">
        <v>0</v>
      </c>
      <c r="AO332">
        <v>0</v>
      </c>
      <c r="AP332">
        <v>0</v>
      </c>
      <c r="AQ332">
        <v>0</v>
      </c>
      <c r="AR332">
        <v>0</v>
      </c>
      <c r="AS332">
        <v>0</v>
      </c>
      <c r="AT332">
        <v>0</v>
      </c>
      <c r="AU332">
        <v>0</v>
      </c>
      <c r="AV332">
        <v>0</v>
      </c>
      <c r="AW332">
        <v>5</v>
      </c>
      <c r="AX332">
        <v>3</v>
      </c>
      <c r="AY332">
        <v>0</v>
      </c>
      <c r="AZ332">
        <v>0</v>
      </c>
      <c r="BA332" t="s">
        <v>63</v>
      </c>
      <c r="BB332" t="s">
        <v>63</v>
      </c>
      <c r="BC332" t="s">
        <v>64</v>
      </c>
    </row>
    <row r="333" spans="1:55" ht="43.2" x14ac:dyDescent="0.3">
      <c r="A333" t="s">
        <v>55</v>
      </c>
      <c r="B333" t="s">
        <v>55</v>
      </c>
      <c r="C333" t="s">
        <v>1016</v>
      </c>
      <c r="D333">
        <v>22110427904</v>
      </c>
      <c r="E333" t="s">
        <v>1038</v>
      </c>
      <c r="F333" t="s">
        <v>98</v>
      </c>
      <c r="G333" t="s">
        <v>57</v>
      </c>
      <c r="H333">
        <v>1</v>
      </c>
      <c r="I333" t="s">
        <v>58</v>
      </c>
      <c r="J333" t="s">
        <v>59</v>
      </c>
      <c r="K333" t="s">
        <v>1039</v>
      </c>
      <c r="L333">
        <v>1</v>
      </c>
      <c r="M333" s="40" t="s">
        <v>1040</v>
      </c>
      <c r="N333">
        <v>3</v>
      </c>
      <c r="O333" t="s">
        <v>70</v>
      </c>
      <c r="R333">
        <v>0</v>
      </c>
      <c r="S333">
        <v>0</v>
      </c>
      <c r="T333" t="s">
        <v>61</v>
      </c>
      <c r="U333" t="s">
        <v>1043</v>
      </c>
      <c r="V333">
        <v>0</v>
      </c>
      <c r="W333">
        <v>2</v>
      </c>
      <c r="X333">
        <v>1</v>
      </c>
      <c r="Y333" t="s">
        <v>71</v>
      </c>
      <c r="Z333" t="s">
        <v>71</v>
      </c>
      <c r="AA333" t="s">
        <v>90</v>
      </c>
      <c r="AB333" t="s">
        <v>71</v>
      </c>
      <c r="AD333">
        <v>0</v>
      </c>
      <c r="AE333">
        <v>0</v>
      </c>
      <c r="AF333">
        <v>0</v>
      </c>
      <c r="AG333">
        <v>0</v>
      </c>
      <c r="AH333">
        <v>0</v>
      </c>
      <c r="AI333">
        <v>1</v>
      </c>
      <c r="AJ333">
        <v>2</v>
      </c>
      <c r="AK333">
        <v>0</v>
      </c>
      <c r="AL333">
        <v>0</v>
      </c>
      <c r="AM333">
        <v>0</v>
      </c>
      <c r="AN333">
        <v>0</v>
      </c>
      <c r="AO333">
        <v>0</v>
      </c>
      <c r="AP333">
        <v>0</v>
      </c>
      <c r="AQ333">
        <v>0</v>
      </c>
      <c r="AR333">
        <v>0</v>
      </c>
      <c r="AS333">
        <v>0</v>
      </c>
      <c r="AT333">
        <v>0</v>
      </c>
      <c r="AU333">
        <v>0</v>
      </c>
      <c r="AV333">
        <v>0</v>
      </c>
      <c r="AW333">
        <v>3</v>
      </c>
      <c r="AX333">
        <v>3</v>
      </c>
      <c r="AY333">
        <v>0</v>
      </c>
      <c r="AZ333">
        <v>0</v>
      </c>
      <c r="BA333" t="s">
        <v>85</v>
      </c>
      <c r="BB333" t="s">
        <v>63</v>
      </c>
      <c r="BC333" t="s">
        <v>64</v>
      </c>
    </row>
    <row r="334" spans="1:55" ht="43.2" x14ac:dyDescent="0.3">
      <c r="A334" t="s">
        <v>55</v>
      </c>
      <c r="B334" t="s">
        <v>55</v>
      </c>
      <c r="C334" t="s">
        <v>1016</v>
      </c>
      <c r="D334">
        <v>22110427904</v>
      </c>
      <c r="E334" t="s">
        <v>1038</v>
      </c>
      <c r="F334" t="s">
        <v>98</v>
      </c>
      <c r="G334" t="s">
        <v>57</v>
      </c>
      <c r="H334">
        <v>1</v>
      </c>
      <c r="I334" t="s">
        <v>58</v>
      </c>
      <c r="J334" t="s">
        <v>59</v>
      </c>
      <c r="K334" t="s">
        <v>1039</v>
      </c>
      <c r="L334">
        <v>1</v>
      </c>
      <c r="M334" s="40" t="s">
        <v>1040</v>
      </c>
      <c r="N334">
        <v>4</v>
      </c>
      <c r="O334" t="s">
        <v>95</v>
      </c>
      <c r="R334">
        <v>0</v>
      </c>
      <c r="S334">
        <v>0</v>
      </c>
      <c r="T334" t="s">
        <v>61</v>
      </c>
      <c r="U334" t="s">
        <v>1044</v>
      </c>
      <c r="V334">
        <v>0</v>
      </c>
      <c r="W334">
        <v>2</v>
      </c>
      <c r="X334">
        <v>1</v>
      </c>
      <c r="Y334" t="s">
        <v>71</v>
      </c>
      <c r="AA334" t="s">
        <v>90</v>
      </c>
      <c r="AB334" t="s">
        <v>71</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t="s">
        <v>63</v>
      </c>
      <c r="BB334" t="s">
        <v>63</v>
      </c>
      <c r="BC334" t="s">
        <v>64</v>
      </c>
    </row>
    <row r="335" spans="1:55" ht="43.2" x14ac:dyDescent="0.3">
      <c r="A335" t="s">
        <v>55</v>
      </c>
      <c r="B335" t="s">
        <v>55</v>
      </c>
      <c r="C335" t="s">
        <v>1016</v>
      </c>
      <c r="D335">
        <v>22110427904</v>
      </c>
      <c r="E335" t="s">
        <v>1038</v>
      </c>
      <c r="F335" t="s">
        <v>98</v>
      </c>
      <c r="G335" t="s">
        <v>57</v>
      </c>
      <c r="H335">
        <v>1</v>
      </c>
      <c r="I335" t="s">
        <v>58</v>
      </c>
      <c r="J335" t="s">
        <v>59</v>
      </c>
      <c r="K335" t="s">
        <v>1039</v>
      </c>
      <c r="L335">
        <v>1</v>
      </c>
      <c r="M335" s="40" t="s">
        <v>1040</v>
      </c>
      <c r="N335">
        <v>5</v>
      </c>
      <c r="O335" t="s">
        <v>95</v>
      </c>
      <c r="R335">
        <v>0</v>
      </c>
      <c r="S335">
        <v>0</v>
      </c>
      <c r="T335" t="s">
        <v>61</v>
      </c>
      <c r="U335" t="s">
        <v>1045</v>
      </c>
      <c r="V335">
        <v>0</v>
      </c>
      <c r="W335">
        <v>2</v>
      </c>
      <c r="X335">
        <v>1</v>
      </c>
      <c r="Y335" t="s">
        <v>71</v>
      </c>
      <c r="Z335" t="s">
        <v>71</v>
      </c>
      <c r="AA335" t="s">
        <v>90</v>
      </c>
      <c r="AB335" t="s">
        <v>62</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t="s">
        <v>63</v>
      </c>
      <c r="BB335" t="s">
        <v>63</v>
      </c>
      <c r="BC335" t="s">
        <v>64</v>
      </c>
    </row>
    <row r="336" spans="1:55" ht="43.2" x14ac:dyDescent="0.3">
      <c r="A336" t="s">
        <v>55</v>
      </c>
      <c r="B336" t="s">
        <v>55</v>
      </c>
      <c r="C336" t="s">
        <v>1016</v>
      </c>
      <c r="D336">
        <v>22110427904</v>
      </c>
      <c r="E336" t="s">
        <v>1038</v>
      </c>
      <c r="F336" t="s">
        <v>98</v>
      </c>
      <c r="G336" t="s">
        <v>57</v>
      </c>
      <c r="H336">
        <v>1</v>
      </c>
      <c r="I336" t="s">
        <v>58</v>
      </c>
      <c r="J336" t="s">
        <v>59</v>
      </c>
      <c r="K336" t="s">
        <v>1039</v>
      </c>
      <c r="L336">
        <v>1</v>
      </c>
      <c r="M336" s="40" t="s">
        <v>1040</v>
      </c>
      <c r="N336">
        <v>6</v>
      </c>
      <c r="O336" t="s">
        <v>70</v>
      </c>
      <c r="R336">
        <v>0</v>
      </c>
      <c r="S336">
        <v>0</v>
      </c>
      <c r="T336" t="s">
        <v>61</v>
      </c>
      <c r="U336" t="s">
        <v>1046</v>
      </c>
      <c r="V336">
        <v>0</v>
      </c>
      <c r="W336">
        <v>2</v>
      </c>
      <c r="X336">
        <v>1</v>
      </c>
      <c r="Y336" t="s">
        <v>62</v>
      </c>
      <c r="AB336" t="s">
        <v>71</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t="s">
        <v>63</v>
      </c>
      <c r="BB336" t="s">
        <v>63</v>
      </c>
    </row>
    <row r="337" spans="1:55" ht="43.2" x14ac:dyDescent="0.3">
      <c r="A337" t="s">
        <v>55</v>
      </c>
      <c r="B337" t="s">
        <v>55</v>
      </c>
      <c r="C337" t="s">
        <v>1016</v>
      </c>
      <c r="D337">
        <v>22110427904</v>
      </c>
      <c r="E337" t="s">
        <v>1038</v>
      </c>
      <c r="F337" t="s">
        <v>98</v>
      </c>
      <c r="G337" t="s">
        <v>57</v>
      </c>
      <c r="H337">
        <v>1</v>
      </c>
      <c r="I337" t="s">
        <v>58</v>
      </c>
      <c r="J337" t="s">
        <v>59</v>
      </c>
      <c r="K337" t="s">
        <v>1039</v>
      </c>
      <c r="L337">
        <v>1</v>
      </c>
      <c r="M337" s="40" t="s">
        <v>1040</v>
      </c>
      <c r="N337">
        <v>7</v>
      </c>
      <c r="O337" t="s">
        <v>70</v>
      </c>
      <c r="R337">
        <v>0</v>
      </c>
      <c r="S337">
        <v>0</v>
      </c>
      <c r="T337" t="s">
        <v>1772</v>
      </c>
      <c r="U337" t="s">
        <v>1047</v>
      </c>
      <c r="V337">
        <v>0</v>
      </c>
      <c r="W337">
        <v>2</v>
      </c>
      <c r="X337">
        <v>1</v>
      </c>
      <c r="Y337" t="s">
        <v>71</v>
      </c>
      <c r="AB337" t="s">
        <v>71</v>
      </c>
      <c r="AD337">
        <v>1</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t="s">
        <v>63</v>
      </c>
      <c r="BB337" t="s">
        <v>63</v>
      </c>
      <c r="BC337" t="s">
        <v>64</v>
      </c>
    </row>
    <row r="338" spans="1:55" ht="43.2" x14ac:dyDescent="0.3">
      <c r="A338" t="s">
        <v>55</v>
      </c>
      <c r="B338" t="s">
        <v>55</v>
      </c>
      <c r="C338" t="s">
        <v>1016</v>
      </c>
      <c r="D338">
        <v>22110427904</v>
      </c>
      <c r="E338" t="s">
        <v>1038</v>
      </c>
      <c r="F338" t="s">
        <v>98</v>
      </c>
      <c r="G338" t="s">
        <v>57</v>
      </c>
      <c r="H338">
        <v>1</v>
      </c>
      <c r="I338" t="s">
        <v>58</v>
      </c>
      <c r="J338" t="s">
        <v>59</v>
      </c>
      <c r="K338" t="s">
        <v>1039</v>
      </c>
      <c r="L338">
        <v>1</v>
      </c>
      <c r="M338" s="40" t="s">
        <v>1040</v>
      </c>
      <c r="N338">
        <v>8</v>
      </c>
      <c r="O338" t="s">
        <v>70</v>
      </c>
      <c r="R338">
        <v>0</v>
      </c>
      <c r="S338">
        <v>0</v>
      </c>
      <c r="T338" t="s">
        <v>93</v>
      </c>
      <c r="U338" t="s">
        <v>1048</v>
      </c>
      <c r="V338">
        <v>0</v>
      </c>
      <c r="W338">
        <v>2</v>
      </c>
      <c r="X338">
        <v>1</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C338" t="s">
        <v>64</v>
      </c>
    </row>
    <row r="339" spans="1:55" x14ac:dyDescent="0.3">
      <c r="A339" t="s">
        <v>55</v>
      </c>
      <c r="B339" t="s">
        <v>55</v>
      </c>
      <c r="C339" t="s">
        <v>1016</v>
      </c>
      <c r="D339">
        <v>22110427904</v>
      </c>
      <c r="E339" t="s">
        <v>1038</v>
      </c>
      <c r="F339" t="s">
        <v>98</v>
      </c>
      <c r="G339" t="s">
        <v>57</v>
      </c>
      <c r="H339">
        <v>1</v>
      </c>
      <c r="I339" t="s">
        <v>58</v>
      </c>
      <c r="J339" t="s">
        <v>59</v>
      </c>
      <c r="K339" t="s">
        <v>1039</v>
      </c>
      <c r="L339">
        <v>2</v>
      </c>
      <c r="M339" t="s">
        <v>1049</v>
      </c>
      <c r="N339">
        <v>1</v>
      </c>
      <c r="O339" t="s">
        <v>66</v>
      </c>
      <c r="P339">
        <v>7</v>
      </c>
      <c r="Q339" t="s">
        <v>102</v>
      </c>
      <c r="R339">
        <v>30</v>
      </c>
      <c r="S339">
        <v>29</v>
      </c>
      <c r="T339" t="s">
        <v>61</v>
      </c>
      <c r="U339" t="s">
        <v>1050</v>
      </c>
      <c r="V339">
        <v>4</v>
      </c>
      <c r="W339">
        <v>4</v>
      </c>
      <c r="X339">
        <v>1</v>
      </c>
      <c r="Y339" t="s">
        <v>71</v>
      </c>
      <c r="Z339" t="s">
        <v>71</v>
      </c>
      <c r="AA339" t="s">
        <v>90</v>
      </c>
      <c r="AB339" t="s">
        <v>71</v>
      </c>
      <c r="AC339" t="s">
        <v>77</v>
      </c>
      <c r="AD339">
        <v>1</v>
      </c>
      <c r="AE339">
        <v>1</v>
      </c>
      <c r="AF339">
        <v>0</v>
      </c>
      <c r="AG339">
        <v>0</v>
      </c>
      <c r="AH339">
        <v>0</v>
      </c>
      <c r="AI339">
        <v>0</v>
      </c>
      <c r="AJ339">
        <v>0</v>
      </c>
      <c r="AK339">
        <v>0</v>
      </c>
      <c r="AL339">
        <v>0</v>
      </c>
      <c r="AM339">
        <v>0</v>
      </c>
      <c r="AN339">
        <v>0</v>
      </c>
      <c r="AO339">
        <v>0</v>
      </c>
      <c r="AP339">
        <v>0</v>
      </c>
      <c r="AQ339">
        <v>0</v>
      </c>
      <c r="AR339">
        <v>0</v>
      </c>
      <c r="AS339">
        <v>0</v>
      </c>
      <c r="AT339">
        <v>0</v>
      </c>
      <c r="AU339">
        <v>0</v>
      </c>
      <c r="AV339">
        <v>0</v>
      </c>
      <c r="AW339">
        <v>3</v>
      </c>
      <c r="AX339">
        <v>3</v>
      </c>
      <c r="AY339">
        <v>0</v>
      </c>
      <c r="AZ339">
        <v>0</v>
      </c>
      <c r="BA339" t="s">
        <v>63</v>
      </c>
      <c r="BB339" t="s">
        <v>63</v>
      </c>
      <c r="BC339" t="s">
        <v>64</v>
      </c>
    </row>
    <row r="340" spans="1:55" x14ac:dyDescent="0.3">
      <c r="A340" t="s">
        <v>55</v>
      </c>
      <c r="B340" t="s">
        <v>55</v>
      </c>
      <c r="C340" t="s">
        <v>1016</v>
      </c>
      <c r="D340">
        <v>22110427904</v>
      </c>
      <c r="E340" t="s">
        <v>1038</v>
      </c>
      <c r="F340" t="s">
        <v>98</v>
      </c>
      <c r="G340" t="s">
        <v>57</v>
      </c>
      <c r="H340">
        <v>1</v>
      </c>
      <c r="I340" t="s">
        <v>58</v>
      </c>
      <c r="J340" t="s">
        <v>59</v>
      </c>
      <c r="K340" t="s">
        <v>1039</v>
      </c>
      <c r="L340">
        <v>2</v>
      </c>
      <c r="M340" t="s">
        <v>1049</v>
      </c>
      <c r="N340">
        <v>2</v>
      </c>
      <c r="O340" t="s">
        <v>66</v>
      </c>
      <c r="P340">
        <v>6</v>
      </c>
      <c r="Q340" t="s">
        <v>100</v>
      </c>
      <c r="R340">
        <v>32</v>
      </c>
      <c r="S340">
        <v>38</v>
      </c>
      <c r="T340" t="s">
        <v>61</v>
      </c>
      <c r="U340" t="s">
        <v>1051</v>
      </c>
      <c r="V340">
        <v>4</v>
      </c>
      <c r="W340">
        <v>4</v>
      </c>
      <c r="X340">
        <v>1</v>
      </c>
      <c r="Y340" t="s">
        <v>71</v>
      </c>
      <c r="Z340" t="s">
        <v>62</v>
      </c>
      <c r="AA340" t="s">
        <v>90</v>
      </c>
      <c r="AB340" t="s">
        <v>71</v>
      </c>
      <c r="AC340" t="s">
        <v>77</v>
      </c>
      <c r="AD340">
        <v>1</v>
      </c>
      <c r="AE340">
        <v>1</v>
      </c>
      <c r="AF340">
        <v>0</v>
      </c>
      <c r="AG340">
        <v>0</v>
      </c>
      <c r="AH340">
        <v>0</v>
      </c>
      <c r="AI340">
        <v>0</v>
      </c>
      <c r="AJ340">
        <v>0</v>
      </c>
      <c r="AK340">
        <v>0</v>
      </c>
      <c r="AL340">
        <v>0</v>
      </c>
      <c r="AM340">
        <v>0</v>
      </c>
      <c r="AN340">
        <v>0</v>
      </c>
      <c r="AO340">
        <v>0</v>
      </c>
      <c r="AP340">
        <v>0</v>
      </c>
      <c r="AQ340">
        <v>0</v>
      </c>
      <c r="AR340">
        <v>0</v>
      </c>
      <c r="AS340">
        <v>0</v>
      </c>
      <c r="AT340">
        <v>0</v>
      </c>
      <c r="AU340">
        <v>0</v>
      </c>
      <c r="AV340">
        <v>0</v>
      </c>
      <c r="AW340">
        <v>3</v>
      </c>
      <c r="AX340">
        <v>3</v>
      </c>
      <c r="AY340">
        <v>0</v>
      </c>
      <c r="AZ340">
        <v>0</v>
      </c>
      <c r="BA340" t="s">
        <v>63</v>
      </c>
      <c r="BB340" t="s">
        <v>63</v>
      </c>
      <c r="BC340" t="s">
        <v>64</v>
      </c>
    </row>
    <row r="341" spans="1:55" x14ac:dyDescent="0.3">
      <c r="A341" t="s">
        <v>55</v>
      </c>
      <c r="B341" t="s">
        <v>55</v>
      </c>
      <c r="C341" t="s">
        <v>1016</v>
      </c>
      <c r="D341">
        <v>22110427904</v>
      </c>
      <c r="E341" t="s">
        <v>1038</v>
      </c>
      <c r="F341" t="s">
        <v>98</v>
      </c>
      <c r="G341" t="s">
        <v>57</v>
      </c>
      <c r="H341">
        <v>1</v>
      </c>
      <c r="I341" t="s">
        <v>58</v>
      </c>
      <c r="J341" t="s">
        <v>59</v>
      </c>
      <c r="K341" t="s">
        <v>1039</v>
      </c>
      <c r="L341">
        <v>2</v>
      </c>
      <c r="M341" t="s">
        <v>1049</v>
      </c>
      <c r="N341">
        <v>3</v>
      </c>
      <c r="O341" t="s">
        <v>66</v>
      </c>
      <c r="P341">
        <v>8</v>
      </c>
      <c r="Q341" t="s">
        <v>82</v>
      </c>
      <c r="R341">
        <v>28</v>
      </c>
      <c r="S341">
        <v>37</v>
      </c>
      <c r="T341" t="s">
        <v>61</v>
      </c>
      <c r="U341" t="s">
        <v>1052</v>
      </c>
      <c r="V341">
        <v>4</v>
      </c>
      <c r="W341">
        <v>4</v>
      </c>
      <c r="X341">
        <v>1</v>
      </c>
      <c r="Y341" t="s">
        <v>71</v>
      </c>
      <c r="Z341" t="s">
        <v>71</v>
      </c>
      <c r="AA341" t="s">
        <v>90</v>
      </c>
      <c r="AB341" t="s">
        <v>71</v>
      </c>
      <c r="AC341" t="s">
        <v>77</v>
      </c>
      <c r="AD341">
        <v>1</v>
      </c>
      <c r="AE341">
        <v>1</v>
      </c>
      <c r="AF341">
        <v>0</v>
      </c>
      <c r="AG341">
        <v>0</v>
      </c>
      <c r="AH341">
        <v>0</v>
      </c>
      <c r="AI341">
        <v>0</v>
      </c>
      <c r="AJ341">
        <v>0</v>
      </c>
      <c r="AK341">
        <v>0</v>
      </c>
      <c r="AL341">
        <v>0</v>
      </c>
      <c r="AM341">
        <v>0</v>
      </c>
      <c r="AN341">
        <v>0</v>
      </c>
      <c r="AO341">
        <v>0</v>
      </c>
      <c r="AP341">
        <v>0</v>
      </c>
      <c r="AQ341">
        <v>0</v>
      </c>
      <c r="AR341">
        <v>0</v>
      </c>
      <c r="AS341">
        <v>0</v>
      </c>
      <c r="AT341">
        <v>0</v>
      </c>
      <c r="AU341">
        <v>0</v>
      </c>
      <c r="AV341">
        <v>0</v>
      </c>
      <c r="AW341">
        <v>4</v>
      </c>
      <c r="AX341">
        <v>3</v>
      </c>
      <c r="AY341">
        <v>0</v>
      </c>
      <c r="AZ341">
        <v>0</v>
      </c>
      <c r="BA341" t="s">
        <v>63</v>
      </c>
      <c r="BB341" t="s">
        <v>63</v>
      </c>
      <c r="BC341" t="s">
        <v>64</v>
      </c>
    </row>
    <row r="342" spans="1:55" x14ac:dyDescent="0.3">
      <c r="A342" t="s">
        <v>55</v>
      </c>
      <c r="B342" t="s">
        <v>55</v>
      </c>
      <c r="C342" t="s">
        <v>1016</v>
      </c>
      <c r="D342">
        <v>22110427904</v>
      </c>
      <c r="E342" t="s">
        <v>1038</v>
      </c>
      <c r="F342" t="s">
        <v>98</v>
      </c>
      <c r="G342" t="s">
        <v>57</v>
      </c>
      <c r="H342">
        <v>1</v>
      </c>
      <c r="I342" t="s">
        <v>58</v>
      </c>
      <c r="J342" t="s">
        <v>59</v>
      </c>
      <c r="K342" t="s">
        <v>1039</v>
      </c>
      <c r="L342">
        <v>2</v>
      </c>
      <c r="M342" t="s">
        <v>1049</v>
      </c>
      <c r="N342">
        <v>4</v>
      </c>
      <c r="O342" t="s">
        <v>95</v>
      </c>
      <c r="R342">
        <v>0</v>
      </c>
      <c r="S342">
        <v>0</v>
      </c>
      <c r="T342" t="s">
        <v>61</v>
      </c>
      <c r="U342" t="s">
        <v>1053</v>
      </c>
      <c r="V342">
        <v>4</v>
      </c>
      <c r="W342">
        <v>4</v>
      </c>
      <c r="X342">
        <v>1</v>
      </c>
      <c r="Y342" t="s">
        <v>71</v>
      </c>
      <c r="AB342" t="s">
        <v>62</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t="s">
        <v>63</v>
      </c>
      <c r="BB342" t="s">
        <v>63</v>
      </c>
      <c r="BC342" t="s">
        <v>64</v>
      </c>
    </row>
    <row r="343" spans="1:55" x14ac:dyDescent="0.3">
      <c r="A343" t="s">
        <v>55</v>
      </c>
      <c r="B343" t="s">
        <v>55</v>
      </c>
      <c r="C343" t="s">
        <v>1016</v>
      </c>
      <c r="D343">
        <v>22110427904</v>
      </c>
      <c r="E343" t="s">
        <v>1038</v>
      </c>
      <c r="F343" t="s">
        <v>98</v>
      </c>
      <c r="G343" t="s">
        <v>57</v>
      </c>
      <c r="H343">
        <v>1</v>
      </c>
      <c r="I343" t="s">
        <v>58</v>
      </c>
      <c r="J343" t="s">
        <v>59</v>
      </c>
      <c r="K343" t="s">
        <v>1039</v>
      </c>
      <c r="L343">
        <v>2</v>
      </c>
      <c r="M343" t="s">
        <v>1049</v>
      </c>
      <c r="N343">
        <v>5</v>
      </c>
      <c r="O343" t="s">
        <v>95</v>
      </c>
      <c r="R343">
        <v>0</v>
      </c>
      <c r="S343">
        <v>0</v>
      </c>
      <c r="T343" t="s">
        <v>61</v>
      </c>
      <c r="U343" t="s">
        <v>1054</v>
      </c>
      <c r="V343">
        <v>4</v>
      </c>
      <c r="W343">
        <v>4</v>
      </c>
      <c r="X343">
        <v>1</v>
      </c>
      <c r="Y343" t="s">
        <v>71</v>
      </c>
      <c r="AA343" t="s">
        <v>83</v>
      </c>
      <c r="AB343" t="s">
        <v>62</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t="s">
        <v>63</v>
      </c>
      <c r="BB343" t="s">
        <v>63</v>
      </c>
    </row>
    <row r="344" spans="1:55" x14ac:dyDescent="0.3">
      <c r="A344" t="s">
        <v>55</v>
      </c>
      <c r="B344" t="s">
        <v>55</v>
      </c>
      <c r="C344" t="s">
        <v>1016</v>
      </c>
      <c r="D344">
        <v>22110427904</v>
      </c>
      <c r="E344" t="s">
        <v>1038</v>
      </c>
      <c r="F344" t="s">
        <v>98</v>
      </c>
      <c r="G344" t="s">
        <v>57</v>
      </c>
      <c r="H344">
        <v>2</v>
      </c>
      <c r="I344" t="s">
        <v>94</v>
      </c>
      <c r="J344" t="s">
        <v>59</v>
      </c>
      <c r="K344" t="s">
        <v>1055</v>
      </c>
      <c r="L344">
        <v>1</v>
      </c>
      <c r="M344" t="s">
        <v>1056</v>
      </c>
      <c r="N344">
        <v>1</v>
      </c>
      <c r="O344" t="s">
        <v>95</v>
      </c>
      <c r="R344">
        <v>0</v>
      </c>
      <c r="S344">
        <v>0</v>
      </c>
      <c r="T344" t="s">
        <v>1773</v>
      </c>
      <c r="U344" t="s">
        <v>1057</v>
      </c>
      <c r="V344">
        <v>4</v>
      </c>
      <c r="W344">
        <v>4</v>
      </c>
      <c r="X344">
        <v>2</v>
      </c>
      <c r="Y344" t="s">
        <v>90</v>
      </c>
      <c r="AB344" t="s">
        <v>71</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t="s">
        <v>63</v>
      </c>
      <c r="BB344" t="s">
        <v>63</v>
      </c>
      <c r="BC344" t="s">
        <v>64</v>
      </c>
    </row>
    <row r="345" spans="1:55" x14ac:dyDescent="0.3">
      <c r="A345" t="s">
        <v>55</v>
      </c>
      <c r="B345" t="s">
        <v>55</v>
      </c>
      <c r="C345" t="s">
        <v>1016</v>
      </c>
      <c r="D345">
        <v>22110427904</v>
      </c>
      <c r="E345" t="s">
        <v>1038</v>
      </c>
      <c r="F345" t="s">
        <v>98</v>
      </c>
      <c r="G345" t="s">
        <v>57</v>
      </c>
      <c r="H345">
        <v>2</v>
      </c>
      <c r="I345" t="s">
        <v>94</v>
      </c>
      <c r="J345" t="s">
        <v>59</v>
      </c>
      <c r="K345" t="s">
        <v>1055</v>
      </c>
      <c r="L345">
        <v>1</v>
      </c>
      <c r="M345" t="s">
        <v>1056</v>
      </c>
      <c r="N345">
        <v>2</v>
      </c>
      <c r="O345" t="s">
        <v>95</v>
      </c>
      <c r="R345">
        <v>0</v>
      </c>
      <c r="S345">
        <v>0</v>
      </c>
      <c r="T345" t="s">
        <v>1773</v>
      </c>
      <c r="U345" t="s">
        <v>1058</v>
      </c>
      <c r="V345">
        <v>4</v>
      </c>
      <c r="W345">
        <v>4</v>
      </c>
      <c r="X345">
        <v>2</v>
      </c>
      <c r="Y345" t="s">
        <v>71</v>
      </c>
      <c r="AB345" t="s">
        <v>62</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t="s">
        <v>63</v>
      </c>
      <c r="BB345" t="s">
        <v>63</v>
      </c>
      <c r="BC345" t="s">
        <v>64</v>
      </c>
    </row>
    <row r="346" spans="1:55" x14ac:dyDescent="0.3">
      <c r="A346" t="s">
        <v>55</v>
      </c>
      <c r="B346" t="s">
        <v>55</v>
      </c>
      <c r="C346" t="s">
        <v>1016</v>
      </c>
      <c r="D346">
        <v>22110427904</v>
      </c>
      <c r="E346" t="s">
        <v>1038</v>
      </c>
      <c r="F346" t="s">
        <v>98</v>
      </c>
      <c r="G346" t="s">
        <v>57</v>
      </c>
      <c r="H346">
        <v>2</v>
      </c>
      <c r="I346" t="s">
        <v>94</v>
      </c>
      <c r="J346" t="s">
        <v>59</v>
      </c>
      <c r="K346" t="s">
        <v>1055</v>
      </c>
      <c r="L346">
        <v>1</v>
      </c>
      <c r="M346" t="s">
        <v>1056</v>
      </c>
      <c r="N346">
        <v>3</v>
      </c>
      <c r="O346" t="s">
        <v>95</v>
      </c>
      <c r="R346">
        <v>0</v>
      </c>
      <c r="S346">
        <v>0</v>
      </c>
      <c r="T346" t="s">
        <v>1773</v>
      </c>
      <c r="U346" t="s">
        <v>1059</v>
      </c>
      <c r="V346">
        <v>4</v>
      </c>
      <c r="W346">
        <v>4</v>
      </c>
      <c r="X346">
        <v>2</v>
      </c>
      <c r="Y346" t="s">
        <v>71</v>
      </c>
      <c r="AB346" t="s">
        <v>62</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t="s">
        <v>63</v>
      </c>
      <c r="BB346" t="s">
        <v>63</v>
      </c>
      <c r="BC346" t="s">
        <v>64</v>
      </c>
    </row>
    <row r="347" spans="1:55" x14ac:dyDescent="0.3">
      <c r="A347" t="s">
        <v>55</v>
      </c>
      <c r="B347" t="s">
        <v>55</v>
      </c>
      <c r="C347" t="s">
        <v>1016</v>
      </c>
      <c r="D347">
        <v>22110427904</v>
      </c>
      <c r="E347" t="s">
        <v>1038</v>
      </c>
      <c r="F347" t="s">
        <v>98</v>
      </c>
      <c r="G347" t="s">
        <v>57</v>
      </c>
      <c r="H347">
        <v>2</v>
      </c>
      <c r="I347" t="s">
        <v>94</v>
      </c>
      <c r="J347" t="s">
        <v>59</v>
      </c>
      <c r="K347" t="s">
        <v>1055</v>
      </c>
      <c r="L347">
        <v>1</v>
      </c>
      <c r="M347" t="s">
        <v>1056</v>
      </c>
      <c r="N347">
        <v>4</v>
      </c>
      <c r="O347" t="s">
        <v>95</v>
      </c>
      <c r="R347">
        <v>0</v>
      </c>
      <c r="S347">
        <v>0</v>
      </c>
      <c r="T347" t="s">
        <v>1773</v>
      </c>
      <c r="U347" t="s">
        <v>1060</v>
      </c>
      <c r="V347">
        <v>4</v>
      </c>
      <c r="W347">
        <v>4</v>
      </c>
      <c r="X347">
        <v>2</v>
      </c>
      <c r="Y347" t="s">
        <v>71</v>
      </c>
      <c r="AB347" t="s">
        <v>62</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t="s">
        <v>63</v>
      </c>
      <c r="BB347" t="s">
        <v>63</v>
      </c>
      <c r="BC347" t="s">
        <v>64</v>
      </c>
    </row>
    <row r="348" spans="1:55" x14ac:dyDescent="0.3">
      <c r="A348" t="s">
        <v>55</v>
      </c>
      <c r="B348" t="s">
        <v>55</v>
      </c>
      <c r="C348" t="s">
        <v>1016</v>
      </c>
      <c r="D348">
        <v>22110427904</v>
      </c>
      <c r="E348" t="s">
        <v>1038</v>
      </c>
      <c r="F348" t="s">
        <v>98</v>
      </c>
      <c r="G348" t="s">
        <v>57</v>
      </c>
      <c r="H348">
        <v>2</v>
      </c>
      <c r="I348" t="s">
        <v>94</v>
      </c>
      <c r="J348" t="s">
        <v>59</v>
      </c>
      <c r="K348" t="s">
        <v>1055</v>
      </c>
      <c r="L348">
        <v>1</v>
      </c>
      <c r="M348" t="s">
        <v>1056</v>
      </c>
      <c r="N348">
        <v>5</v>
      </c>
      <c r="O348" t="s">
        <v>95</v>
      </c>
      <c r="R348">
        <v>0</v>
      </c>
      <c r="S348">
        <v>0</v>
      </c>
      <c r="T348" t="s">
        <v>1772</v>
      </c>
      <c r="U348" t="s">
        <v>1061</v>
      </c>
      <c r="V348">
        <v>4</v>
      </c>
      <c r="W348">
        <v>4</v>
      </c>
      <c r="X348">
        <v>2</v>
      </c>
      <c r="Y348" t="s">
        <v>71</v>
      </c>
      <c r="AB348" t="s">
        <v>62</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t="s">
        <v>63</v>
      </c>
      <c r="BB348" t="s">
        <v>63</v>
      </c>
      <c r="BC348" t="s">
        <v>64</v>
      </c>
    </row>
    <row r="349" spans="1:55" x14ac:dyDescent="0.3">
      <c r="A349" t="s">
        <v>55</v>
      </c>
      <c r="B349" t="s">
        <v>55</v>
      </c>
      <c r="C349" t="s">
        <v>1016</v>
      </c>
      <c r="D349">
        <v>22110427904</v>
      </c>
      <c r="E349" t="s">
        <v>1038</v>
      </c>
      <c r="F349" t="s">
        <v>98</v>
      </c>
      <c r="G349" t="s">
        <v>57</v>
      </c>
      <c r="H349">
        <v>2</v>
      </c>
      <c r="I349" t="s">
        <v>94</v>
      </c>
      <c r="J349" t="s">
        <v>59</v>
      </c>
      <c r="K349" t="s">
        <v>1055</v>
      </c>
      <c r="L349">
        <v>1</v>
      </c>
      <c r="M349" t="s">
        <v>1056</v>
      </c>
      <c r="N349">
        <v>6</v>
      </c>
      <c r="O349" t="s">
        <v>95</v>
      </c>
      <c r="R349">
        <v>0</v>
      </c>
      <c r="S349">
        <v>0</v>
      </c>
      <c r="T349" t="s">
        <v>1773</v>
      </c>
      <c r="U349" t="s">
        <v>1062</v>
      </c>
      <c r="V349">
        <v>4</v>
      </c>
      <c r="W349">
        <v>4</v>
      </c>
      <c r="X349">
        <v>2</v>
      </c>
      <c r="Y349" t="s">
        <v>71</v>
      </c>
      <c r="AA349" t="s">
        <v>90</v>
      </c>
      <c r="AB349" t="s">
        <v>71</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t="s">
        <v>63</v>
      </c>
      <c r="BB349" t="s">
        <v>63</v>
      </c>
    </row>
    <row r="350" spans="1:55" ht="28.8" x14ac:dyDescent="0.3">
      <c r="A350" t="s">
        <v>55</v>
      </c>
      <c r="B350" t="s">
        <v>55</v>
      </c>
      <c r="C350" t="s">
        <v>546</v>
      </c>
      <c r="D350">
        <v>22110408206</v>
      </c>
      <c r="E350" t="s">
        <v>547</v>
      </c>
      <c r="F350" t="s">
        <v>56</v>
      </c>
      <c r="G350" t="s">
        <v>57</v>
      </c>
      <c r="H350">
        <v>2</v>
      </c>
      <c r="I350" t="s">
        <v>58</v>
      </c>
      <c r="J350" t="s">
        <v>59</v>
      </c>
      <c r="L350">
        <v>1</v>
      </c>
      <c r="M350" s="40" t="s">
        <v>552</v>
      </c>
      <c r="N350">
        <v>1</v>
      </c>
      <c r="O350" t="s">
        <v>66</v>
      </c>
      <c r="P350" t="s">
        <v>144</v>
      </c>
      <c r="Q350" t="s">
        <v>151</v>
      </c>
      <c r="R350">
        <v>0</v>
      </c>
      <c r="S350">
        <v>0</v>
      </c>
      <c r="T350" t="s">
        <v>1773</v>
      </c>
      <c r="U350" t="s">
        <v>553</v>
      </c>
      <c r="V350">
        <v>3</v>
      </c>
      <c r="W350">
        <v>0</v>
      </c>
      <c r="X350">
        <v>1</v>
      </c>
      <c r="Y350" t="s">
        <v>71</v>
      </c>
      <c r="Z350" t="s">
        <v>62</v>
      </c>
      <c r="AB350" t="s">
        <v>62</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1</v>
      </c>
      <c r="AX350">
        <v>1</v>
      </c>
      <c r="AY350">
        <v>0</v>
      </c>
      <c r="AZ350">
        <v>0</v>
      </c>
      <c r="BA350" t="s">
        <v>63</v>
      </c>
      <c r="BB350" t="s">
        <v>63</v>
      </c>
      <c r="BC350" t="s">
        <v>84</v>
      </c>
    </row>
    <row r="351" spans="1:55" ht="28.8" x14ac:dyDescent="0.3">
      <c r="A351" t="s">
        <v>55</v>
      </c>
      <c r="B351" t="s">
        <v>55</v>
      </c>
      <c r="C351" t="s">
        <v>546</v>
      </c>
      <c r="D351">
        <v>22110408206</v>
      </c>
      <c r="E351" t="s">
        <v>547</v>
      </c>
      <c r="F351" t="s">
        <v>56</v>
      </c>
      <c r="G351" t="s">
        <v>57</v>
      </c>
      <c r="H351">
        <v>2</v>
      </c>
      <c r="I351" t="s">
        <v>58</v>
      </c>
      <c r="J351" t="s">
        <v>59</v>
      </c>
      <c r="L351">
        <v>1</v>
      </c>
      <c r="M351" s="40" t="s">
        <v>552</v>
      </c>
      <c r="N351">
        <v>2</v>
      </c>
      <c r="R351">
        <v>0</v>
      </c>
      <c r="S351">
        <v>0</v>
      </c>
      <c r="T351" t="s">
        <v>61</v>
      </c>
      <c r="U351" t="s">
        <v>554</v>
      </c>
      <c r="V351">
        <v>3</v>
      </c>
      <c r="W351">
        <v>0</v>
      </c>
      <c r="X351">
        <v>1</v>
      </c>
      <c r="Y351" t="s">
        <v>62</v>
      </c>
      <c r="Z351" t="s">
        <v>62</v>
      </c>
      <c r="AB351" t="s">
        <v>62</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16</v>
      </c>
      <c r="AX351">
        <v>2</v>
      </c>
      <c r="AY351">
        <v>1</v>
      </c>
      <c r="AZ351">
        <v>0</v>
      </c>
      <c r="BA351" t="s">
        <v>63</v>
      </c>
      <c r="BB351" t="s">
        <v>63</v>
      </c>
      <c r="BC351" t="s">
        <v>64</v>
      </c>
    </row>
    <row r="352" spans="1:55" ht="28.8" x14ac:dyDescent="0.3">
      <c r="A352" t="s">
        <v>55</v>
      </c>
      <c r="B352" t="s">
        <v>55</v>
      </c>
      <c r="C352" t="s">
        <v>546</v>
      </c>
      <c r="D352">
        <v>22110408206</v>
      </c>
      <c r="E352" t="s">
        <v>547</v>
      </c>
      <c r="F352" t="s">
        <v>56</v>
      </c>
      <c r="G352" t="s">
        <v>57</v>
      </c>
      <c r="H352">
        <v>2</v>
      </c>
      <c r="I352" t="s">
        <v>58</v>
      </c>
      <c r="J352" t="s">
        <v>59</v>
      </c>
      <c r="L352">
        <v>1</v>
      </c>
      <c r="M352" s="40" t="s">
        <v>552</v>
      </c>
      <c r="N352">
        <v>3</v>
      </c>
      <c r="R352">
        <v>0</v>
      </c>
      <c r="S352">
        <v>0</v>
      </c>
      <c r="T352" t="s">
        <v>61</v>
      </c>
      <c r="U352" t="s">
        <v>555</v>
      </c>
      <c r="V352">
        <v>3</v>
      </c>
      <c r="W352">
        <v>0</v>
      </c>
      <c r="X352">
        <v>1</v>
      </c>
      <c r="Y352" t="s">
        <v>62</v>
      </c>
      <c r="Z352" t="s">
        <v>62</v>
      </c>
      <c r="AA352" t="s">
        <v>90</v>
      </c>
      <c r="AB352" t="s">
        <v>62</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16</v>
      </c>
      <c r="AX352">
        <v>2</v>
      </c>
      <c r="AY352">
        <v>1</v>
      </c>
      <c r="AZ352">
        <v>0</v>
      </c>
      <c r="BA352" t="s">
        <v>63</v>
      </c>
      <c r="BB352" t="s">
        <v>63</v>
      </c>
      <c r="BC352" t="s">
        <v>64</v>
      </c>
    </row>
    <row r="353" spans="1:55" ht="28.8" x14ac:dyDescent="0.3">
      <c r="A353" t="s">
        <v>55</v>
      </c>
      <c r="B353" t="s">
        <v>55</v>
      </c>
      <c r="C353" t="s">
        <v>546</v>
      </c>
      <c r="D353">
        <v>22110408206</v>
      </c>
      <c r="E353" t="s">
        <v>547</v>
      </c>
      <c r="F353" t="s">
        <v>56</v>
      </c>
      <c r="G353" t="s">
        <v>57</v>
      </c>
      <c r="H353">
        <v>2</v>
      </c>
      <c r="I353" t="s">
        <v>58</v>
      </c>
      <c r="J353" t="s">
        <v>59</v>
      </c>
      <c r="L353">
        <v>1</v>
      </c>
      <c r="M353" s="40" t="s">
        <v>552</v>
      </c>
      <c r="N353">
        <v>4</v>
      </c>
      <c r="O353" t="s">
        <v>66</v>
      </c>
      <c r="P353">
        <v>1</v>
      </c>
      <c r="Q353" t="s">
        <v>67</v>
      </c>
      <c r="R353">
        <v>0</v>
      </c>
      <c r="S353">
        <v>0</v>
      </c>
      <c r="T353" t="s">
        <v>1773</v>
      </c>
      <c r="V353">
        <v>3</v>
      </c>
      <c r="W353">
        <v>0</v>
      </c>
      <c r="X353">
        <v>1</v>
      </c>
      <c r="Y353" t="s">
        <v>71</v>
      </c>
      <c r="Z353" t="s">
        <v>62</v>
      </c>
      <c r="AA353" t="s">
        <v>71</v>
      </c>
      <c r="AB353" t="s">
        <v>62</v>
      </c>
      <c r="AD353">
        <v>0</v>
      </c>
      <c r="AE353">
        <v>0</v>
      </c>
      <c r="AF353">
        <v>0</v>
      </c>
      <c r="AG353">
        <v>0</v>
      </c>
      <c r="AH353">
        <v>0</v>
      </c>
      <c r="AI353">
        <v>0</v>
      </c>
      <c r="AJ353">
        <v>0</v>
      </c>
      <c r="AK353">
        <v>0</v>
      </c>
      <c r="AL353">
        <v>0</v>
      </c>
      <c r="AM353">
        <v>0</v>
      </c>
      <c r="AN353">
        <v>0</v>
      </c>
      <c r="AO353">
        <v>0</v>
      </c>
      <c r="AP353">
        <v>0</v>
      </c>
      <c r="AQ353">
        <v>0</v>
      </c>
      <c r="AR353">
        <v>0</v>
      </c>
      <c r="AS353">
        <v>0</v>
      </c>
      <c r="AT353">
        <v>0</v>
      </c>
      <c r="AU353">
        <v>0</v>
      </c>
      <c r="AV353">
        <v>0</v>
      </c>
      <c r="AW353">
        <v>0</v>
      </c>
      <c r="AX353">
        <v>0</v>
      </c>
      <c r="AY353">
        <v>0</v>
      </c>
      <c r="AZ353">
        <v>0</v>
      </c>
      <c r="BA353" t="s">
        <v>63</v>
      </c>
      <c r="BB353" t="s">
        <v>63</v>
      </c>
      <c r="BC353" t="s">
        <v>64</v>
      </c>
    </row>
    <row r="354" spans="1:55" ht="28.8" x14ac:dyDescent="0.3">
      <c r="A354" t="s">
        <v>55</v>
      </c>
      <c r="B354" t="s">
        <v>55</v>
      </c>
      <c r="C354" t="s">
        <v>546</v>
      </c>
      <c r="D354">
        <v>22110408206</v>
      </c>
      <c r="E354" t="s">
        <v>547</v>
      </c>
      <c r="F354" t="s">
        <v>56</v>
      </c>
      <c r="G354" t="s">
        <v>57</v>
      </c>
      <c r="H354">
        <v>2</v>
      </c>
      <c r="I354" t="s">
        <v>58</v>
      </c>
      <c r="J354" t="s">
        <v>59</v>
      </c>
      <c r="L354">
        <v>1</v>
      </c>
      <c r="M354" s="40" t="s">
        <v>552</v>
      </c>
      <c r="N354">
        <v>5</v>
      </c>
      <c r="O354" t="s">
        <v>66</v>
      </c>
      <c r="P354">
        <v>4</v>
      </c>
      <c r="Q354" t="s">
        <v>76</v>
      </c>
      <c r="R354">
        <v>0</v>
      </c>
      <c r="S354">
        <v>0</v>
      </c>
      <c r="T354" t="s">
        <v>61</v>
      </c>
      <c r="U354" t="s">
        <v>556</v>
      </c>
      <c r="V354">
        <v>3</v>
      </c>
      <c r="W354">
        <v>0</v>
      </c>
      <c r="X354">
        <v>1</v>
      </c>
      <c r="Y354" t="s">
        <v>71</v>
      </c>
      <c r="Z354" t="s">
        <v>62</v>
      </c>
      <c r="AA354" t="s">
        <v>71</v>
      </c>
      <c r="AB354" t="s">
        <v>62</v>
      </c>
      <c r="AC354" t="s">
        <v>77</v>
      </c>
      <c r="AD354">
        <v>0</v>
      </c>
      <c r="AE354">
        <v>1</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t="s">
        <v>63</v>
      </c>
      <c r="BB354" t="s">
        <v>63</v>
      </c>
      <c r="BC354" t="s">
        <v>64</v>
      </c>
    </row>
    <row r="355" spans="1:55" ht="43.2" x14ac:dyDescent="0.3">
      <c r="A355" t="s">
        <v>55</v>
      </c>
      <c r="B355" t="s">
        <v>55</v>
      </c>
      <c r="C355" t="s">
        <v>546</v>
      </c>
      <c r="D355">
        <v>22110408206</v>
      </c>
      <c r="E355" t="s">
        <v>547</v>
      </c>
      <c r="F355" t="s">
        <v>56</v>
      </c>
      <c r="G355" t="s">
        <v>57</v>
      </c>
      <c r="H355">
        <v>2</v>
      </c>
      <c r="I355" t="s">
        <v>58</v>
      </c>
      <c r="J355" t="s">
        <v>59</v>
      </c>
      <c r="L355">
        <v>1</v>
      </c>
      <c r="M355" s="40" t="s">
        <v>552</v>
      </c>
      <c r="N355">
        <v>6</v>
      </c>
      <c r="O355" t="s">
        <v>66</v>
      </c>
      <c r="P355">
        <v>2</v>
      </c>
      <c r="Q355" t="s">
        <v>69</v>
      </c>
      <c r="R355">
        <v>0</v>
      </c>
      <c r="S355">
        <v>0</v>
      </c>
      <c r="T355" t="s">
        <v>61</v>
      </c>
      <c r="U355" s="40" t="s">
        <v>557</v>
      </c>
      <c r="V355">
        <v>3</v>
      </c>
      <c r="W355">
        <v>0</v>
      </c>
      <c r="X355">
        <v>1</v>
      </c>
      <c r="Y355" t="s">
        <v>62</v>
      </c>
      <c r="Z355" t="s">
        <v>62</v>
      </c>
      <c r="AA355" t="s">
        <v>62</v>
      </c>
      <c r="AB355" t="s">
        <v>62</v>
      </c>
      <c r="AC355" t="s">
        <v>68</v>
      </c>
      <c r="AD355">
        <v>1</v>
      </c>
      <c r="AE355">
        <v>1</v>
      </c>
      <c r="AF355">
        <v>0</v>
      </c>
      <c r="AG355">
        <v>0</v>
      </c>
      <c r="AH355">
        <v>0</v>
      </c>
      <c r="AI355">
        <v>0</v>
      </c>
      <c r="AJ355">
        <v>0</v>
      </c>
      <c r="AK355">
        <v>0</v>
      </c>
      <c r="AL355">
        <v>0</v>
      </c>
      <c r="AM355">
        <v>0</v>
      </c>
      <c r="AN355">
        <v>0</v>
      </c>
      <c r="AO355">
        <v>0</v>
      </c>
      <c r="AP355">
        <v>0</v>
      </c>
      <c r="AQ355">
        <v>0</v>
      </c>
      <c r="AR355">
        <v>0</v>
      </c>
      <c r="AS355">
        <v>0</v>
      </c>
      <c r="AT355">
        <v>0</v>
      </c>
      <c r="AU355">
        <v>0</v>
      </c>
      <c r="AV355">
        <v>0</v>
      </c>
      <c r="AW355">
        <v>1</v>
      </c>
      <c r="AX355">
        <v>1</v>
      </c>
      <c r="AY355">
        <v>0</v>
      </c>
      <c r="AZ355">
        <v>0</v>
      </c>
      <c r="BA355" t="s">
        <v>63</v>
      </c>
      <c r="BB355" t="s">
        <v>63</v>
      </c>
      <c r="BC355" t="s">
        <v>64</v>
      </c>
    </row>
    <row r="356" spans="1:55" ht="28.8" x14ac:dyDescent="0.3">
      <c r="A356" t="s">
        <v>55</v>
      </c>
      <c r="B356" t="s">
        <v>55</v>
      </c>
      <c r="C356" t="s">
        <v>546</v>
      </c>
      <c r="D356">
        <v>22110408206</v>
      </c>
      <c r="E356" t="s">
        <v>547</v>
      </c>
      <c r="F356" t="s">
        <v>56</v>
      </c>
      <c r="G356" t="s">
        <v>57</v>
      </c>
      <c r="H356">
        <v>2</v>
      </c>
      <c r="I356" t="s">
        <v>58</v>
      </c>
      <c r="J356" t="s">
        <v>59</v>
      </c>
      <c r="L356">
        <v>1</v>
      </c>
      <c r="M356" s="40" t="s">
        <v>552</v>
      </c>
      <c r="N356">
        <v>7</v>
      </c>
      <c r="O356" t="s">
        <v>70</v>
      </c>
      <c r="R356">
        <v>0</v>
      </c>
      <c r="S356">
        <v>0</v>
      </c>
      <c r="T356" t="s">
        <v>93</v>
      </c>
      <c r="U356" s="40" t="s">
        <v>1775</v>
      </c>
      <c r="V356">
        <v>3</v>
      </c>
      <c r="W356">
        <v>0</v>
      </c>
      <c r="X356">
        <v>1</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row>
    <row r="357" spans="1:55" ht="28.8" x14ac:dyDescent="0.3">
      <c r="A357" t="s">
        <v>55</v>
      </c>
      <c r="B357" t="s">
        <v>55</v>
      </c>
      <c r="C357" t="s">
        <v>546</v>
      </c>
      <c r="D357">
        <v>22110408206</v>
      </c>
      <c r="E357" t="s">
        <v>547</v>
      </c>
      <c r="F357" t="s">
        <v>56</v>
      </c>
      <c r="G357" t="s">
        <v>57</v>
      </c>
      <c r="H357">
        <v>2</v>
      </c>
      <c r="I357" t="s">
        <v>58</v>
      </c>
      <c r="J357" t="s">
        <v>59</v>
      </c>
      <c r="L357">
        <v>1</v>
      </c>
      <c r="M357" s="40" t="s">
        <v>552</v>
      </c>
      <c r="N357">
        <v>8</v>
      </c>
      <c r="O357" t="s">
        <v>95</v>
      </c>
      <c r="R357">
        <v>0</v>
      </c>
      <c r="S357">
        <v>0</v>
      </c>
      <c r="T357" t="s">
        <v>61</v>
      </c>
      <c r="U357" t="s">
        <v>558</v>
      </c>
      <c r="V357">
        <v>3</v>
      </c>
      <c r="W357">
        <v>0</v>
      </c>
      <c r="X357">
        <v>1</v>
      </c>
      <c r="Y357" t="s">
        <v>62</v>
      </c>
      <c r="Z357" t="s">
        <v>62</v>
      </c>
      <c r="AA357" t="s">
        <v>62</v>
      </c>
      <c r="AB357" t="s">
        <v>62</v>
      </c>
      <c r="AD357">
        <v>0</v>
      </c>
      <c r="AE357">
        <v>0</v>
      </c>
      <c r="AF357">
        <v>0</v>
      </c>
      <c r="AG357">
        <v>0</v>
      </c>
      <c r="AH357">
        <v>0</v>
      </c>
      <c r="AI357">
        <v>0</v>
      </c>
      <c r="AJ357">
        <v>0</v>
      </c>
      <c r="AK357">
        <v>0</v>
      </c>
      <c r="AL357">
        <v>0</v>
      </c>
      <c r="AM357">
        <v>0</v>
      </c>
      <c r="AN357">
        <v>0</v>
      </c>
      <c r="AO357">
        <v>0</v>
      </c>
      <c r="AP357">
        <v>0</v>
      </c>
      <c r="AQ357">
        <v>0</v>
      </c>
      <c r="AR357">
        <v>0</v>
      </c>
      <c r="AS357">
        <v>0</v>
      </c>
      <c r="AT357">
        <v>0</v>
      </c>
      <c r="AU357">
        <v>0</v>
      </c>
      <c r="AV357">
        <v>0</v>
      </c>
      <c r="AW357">
        <v>0</v>
      </c>
      <c r="AX357">
        <v>0</v>
      </c>
      <c r="AY357">
        <v>0</v>
      </c>
      <c r="AZ357">
        <v>0</v>
      </c>
      <c r="BA357" t="s">
        <v>63</v>
      </c>
      <c r="BB357" t="s">
        <v>63</v>
      </c>
      <c r="BC357" t="s">
        <v>64</v>
      </c>
    </row>
    <row r="358" spans="1:55" ht="28.8" x14ac:dyDescent="0.3">
      <c r="A358" t="s">
        <v>55</v>
      </c>
      <c r="B358" t="s">
        <v>55</v>
      </c>
      <c r="C358" t="s">
        <v>546</v>
      </c>
      <c r="D358">
        <v>22110408206</v>
      </c>
      <c r="E358" t="s">
        <v>547</v>
      </c>
      <c r="F358" t="s">
        <v>56</v>
      </c>
      <c r="G358" t="s">
        <v>57</v>
      </c>
      <c r="H358">
        <v>2</v>
      </c>
      <c r="I358" t="s">
        <v>58</v>
      </c>
      <c r="J358" t="s">
        <v>59</v>
      </c>
      <c r="L358">
        <v>1</v>
      </c>
      <c r="M358" s="40" t="s">
        <v>552</v>
      </c>
      <c r="N358">
        <v>9</v>
      </c>
      <c r="O358" t="s">
        <v>70</v>
      </c>
      <c r="R358">
        <v>0</v>
      </c>
      <c r="S358">
        <v>0</v>
      </c>
      <c r="T358" t="s">
        <v>61</v>
      </c>
      <c r="V358">
        <v>3</v>
      </c>
      <c r="W358">
        <v>0</v>
      </c>
      <c r="X358">
        <v>1</v>
      </c>
      <c r="Y358" t="s">
        <v>62</v>
      </c>
      <c r="Z358" t="s">
        <v>62</v>
      </c>
      <c r="AA358" t="s">
        <v>62</v>
      </c>
      <c r="AB358" t="s">
        <v>62</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1</v>
      </c>
      <c r="AY358">
        <v>0</v>
      </c>
      <c r="AZ358">
        <v>0</v>
      </c>
      <c r="BA358" t="s">
        <v>63</v>
      </c>
      <c r="BB358" t="s">
        <v>63</v>
      </c>
      <c r="BC358" t="s">
        <v>64</v>
      </c>
    </row>
    <row r="359" spans="1:55" ht="28.8" x14ac:dyDescent="0.3">
      <c r="A359" t="s">
        <v>55</v>
      </c>
      <c r="B359" t="s">
        <v>55</v>
      </c>
      <c r="C359" t="s">
        <v>546</v>
      </c>
      <c r="D359">
        <v>22110408206</v>
      </c>
      <c r="E359" t="s">
        <v>547</v>
      </c>
      <c r="F359" t="s">
        <v>56</v>
      </c>
      <c r="G359" t="s">
        <v>57</v>
      </c>
      <c r="H359">
        <v>2</v>
      </c>
      <c r="I359" t="s">
        <v>58</v>
      </c>
      <c r="J359" t="s">
        <v>59</v>
      </c>
      <c r="L359">
        <v>1</v>
      </c>
      <c r="M359" s="40" t="s">
        <v>552</v>
      </c>
      <c r="N359">
        <v>10</v>
      </c>
      <c r="O359" t="s">
        <v>66</v>
      </c>
      <c r="R359">
        <v>0</v>
      </c>
      <c r="S359">
        <v>0</v>
      </c>
      <c r="T359" t="s">
        <v>61</v>
      </c>
      <c r="U359" t="s">
        <v>559</v>
      </c>
      <c r="V359">
        <v>3</v>
      </c>
      <c r="W359">
        <v>0</v>
      </c>
      <c r="X359">
        <v>1</v>
      </c>
      <c r="Y359" t="s">
        <v>62</v>
      </c>
      <c r="Z359" t="s">
        <v>62</v>
      </c>
      <c r="AA359" t="s">
        <v>71</v>
      </c>
      <c r="AB359" t="s">
        <v>62</v>
      </c>
      <c r="AC359" t="s">
        <v>68</v>
      </c>
      <c r="AD359">
        <v>0</v>
      </c>
      <c r="AE359">
        <v>1</v>
      </c>
      <c r="AF359">
        <v>0</v>
      </c>
      <c r="AG359">
        <v>0</v>
      </c>
      <c r="AH359">
        <v>0</v>
      </c>
      <c r="AI359">
        <v>1</v>
      </c>
      <c r="AJ359">
        <v>0</v>
      </c>
      <c r="AK359">
        <v>0</v>
      </c>
      <c r="AL359">
        <v>0</v>
      </c>
      <c r="AM359">
        <v>0</v>
      </c>
      <c r="AN359">
        <v>0</v>
      </c>
      <c r="AO359">
        <v>0</v>
      </c>
      <c r="AP359">
        <v>0</v>
      </c>
      <c r="AQ359">
        <v>0</v>
      </c>
      <c r="AR359">
        <v>0</v>
      </c>
      <c r="AS359">
        <v>0</v>
      </c>
      <c r="AT359">
        <v>0</v>
      </c>
      <c r="AU359">
        <v>0</v>
      </c>
      <c r="AV359">
        <v>0</v>
      </c>
      <c r="AW359">
        <v>1</v>
      </c>
      <c r="AX359">
        <v>3</v>
      </c>
      <c r="AY359">
        <v>0</v>
      </c>
      <c r="AZ359">
        <v>0</v>
      </c>
      <c r="BA359" t="s">
        <v>63</v>
      </c>
      <c r="BB359" t="s">
        <v>63</v>
      </c>
      <c r="BC359" t="s">
        <v>64</v>
      </c>
    </row>
    <row r="360" spans="1:55" ht="28.8" x14ac:dyDescent="0.3">
      <c r="A360" t="s">
        <v>55</v>
      </c>
      <c r="B360" t="s">
        <v>55</v>
      </c>
      <c r="C360" t="s">
        <v>546</v>
      </c>
      <c r="D360">
        <v>22110408206</v>
      </c>
      <c r="E360" t="s">
        <v>547</v>
      </c>
      <c r="F360" t="s">
        <v>56</v>
      </c>
      <c r="G360" t="s">
        <v>57</v>
      </c>
      <c r="H360">
        <v>3</v>
      </c>
      <c r="I360" t="s">
        <v>72</v>
      </c>
      <c r="J360" t="s">
        <v>59</v>
      </c>
      <c r="K360" t="s">
        <v>560</v>
      </c>
      <c r="L360">
        <v>1</v>
      </c>
      <c r="M360" s="40" t="s">
        <v>1776</v>
      </c>
      <c r="N360">
        <v>1</v>
      </c>
      <c r="O360" t="s">
        <v>70</v>
      </c>
      <c r="R360">
        <v>0</v>
      </c>
      <c r="S360">
        <v>0</v>
      </c>
      <c r="T360" t="s">
        <v>1772</v>
      </c>
      <c r="U360" t="s">
        <v>561</v>
      </c>
      <c r="V360">
        <v>0</v>
      </c>
      <c r="W360">
        <v>0</v>
      </c>
      <c r="X360">
        <v>1</v>
      </c>
      <c r="Y360" t="s">
        <v>71</v>
      </c>
      <c r="Z360" t="s">
        <v>90</v>
      </c>
      <c r="AA360" t="s">
        <v>71</v>
      </c>
      <c r="AB360" t="s">
        <v>62</v>
      </c>
      <c r="AD360">
        <v>0</v>
      </c>
      <c r="AE360">
        <v>0</v>
      </c>
      <c r="AF360">
        <v>0</v>
      </c>
      <c r="AG360">
        <v>0</v>
      </c>
      <c r="AH360">
        <v>0</v>
      </c>
      <c r="AI360">
        <v>0</v>
      </c>
      <c r="AJ360">
        <v>0</v>
      </c>
      <c r="AK360">
        <v>0</v>
      </c>
      <c r="AL360">
        <v>0</v>
      </c>
      <c r="AM360">
        <v>0</v>
      </c>
      <c r="AN360">
        <v>0</v>
      </c>
      <c r="AO360">
        <v>0</v>
      </c>
      <c r="AP360">
        <v>0</v>
      </c>
      <c r="AQ360">
        <v>0</v>
      </c>
      <c r="AR360">
        <v>0</v>
      </c>
      <c r="AS360">
        <v>0</v>
      </c>
      <c r="AT360">
        <v>0</v>
      </c>
      <c r="AU360">
        <v>0</v>
      </c>
      <c r="AV360">
        <v>0</v>
      </c>
      <c r="AW360">
        <v>0</v>
      </c>
      <c r="AX360">
        <v>0</v>
      </c>
      <c r="AY360">
        <v>0</v>
      </c>
      <c r="AZ360">
        <v>0</v>
      </c>
      <c r="BA360" t="s">
        <v>63</v>
      </c>
      <c r="BB360" t="s">
        <v>63</v>
      </c>
      <c r="BC360" t="s">
        <v>64</v>
      </c>
    </row>
    <row r="361" spans="1:55" x14ac:dyDescent="0.3">
      <c r="A361" t="s">
        <v>55</v>
      </c>
      <c r="B361" t="s">
        <v>55</v>
      </c>
      <c r="C361" t="s">
        <v>546</v>
      </c>
      <c r="D361">
        <v>22110408206</v>
      </c>
      <c r="E361" t="s">
        <v>547</v>
      </c>
      <c r="F361" t="s">
        <v>56</v>
      </c>
      <c r="G361" t="s">
        <v>57</v>
      </c>
      <c r="H361">
        <v>4</v>
      </c>
      <c r="I361" t="s">
        <v>94</v>
      </c>
      <c r="J361" t="s">
        <v>59</v>
      </c>
      <c r="L361">
        <v>1</v>
      </c>
      <c r="N361">
        <v>1</v>
      </c>
      <c r="O361" t="s">
        <v>95</v>
      </c>
      <c r="R361">
        <v>0</v>
      </c>
      <c r="S361">
        <v>0</v>
      </c>
      <c r="T361" t="s">
        <v>61</v>
      </c>
      <c r="V361">
        <v>2</v>
      </c>
      <c r="W361">
        <v>0</v>
      </c>
      <c r="X361">
        <v>1</v>
      </c>
      <c r="Y361" t="s">
        <v>62</v>
      </c>
      <c r="Z361" t="s">
        <v>62</v>
      </c>
      <c r="AA361" t="s">
        <v>62</v>
      </c>
      <c r="AB361" t="s">
        <v>71</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t="s">
        <v>63</v>
      </c>
      <c r="BB361" t="s">
        <v>63</v>
      </c>
      <c r="BC361" t="s">
        <v>64</v>
      </c>
    </row>
    <row r="362" spans="1:55" x14ac:dyDescent="0.3">
      <c r="A362" t="s">
        <v>55</v>
      </c>
      <c r="B362" t="s">
        <v>55</v>
      </c>
      <c r="C362" t="s">
        <v>546</v>
      </c>
      <c r="D362">
        <v>22110408206</v>
      </c>
      <c r="E362" t="s">
        <v>547</v>
      </c>
      <c r="F362" t="s">
        <v>56</v>
      </c>
      <c r="G362" t="s">
        <v>57</v>
      </c>
      <c r="H362">
        <v>4</v>
      </c>
      <c r="I362" t="s">
        <v>94</v>
      </c>
      <c r="J362" t="s">
        <v>59</v>
      </c>
      <c r="L362">
        <v>1</v>
      </c>
      <c r="N362">
        <v>2</v>
      </c>
      <c r="O362" t="s">
        <v>95</v>
      </c>
      <c r="R362">
        <v>0</v>
      </c>
      <c r="S362">
        <v>0</v>
      </c>
      <c r="T362" t="s">
        <v>61</v>
      </c>
      <c r="V362">
        <v>2</v>
      </c>
      <c r="W362">
        <v>0</v>
      </c>
      <c r="X362">
        <v>1</v>
      </c>
      <c r="Y362" t="s">
        <v>62</v>
      </c>
      <c r="Z362" t="s">
        <v>90</v>
      </c>
      <c r="AA362" t="s">
        <v>62</v>
      </c>
      <c r="AB362" t="s">
        <v>71</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t="s">
        <v>63</v>
      </c>
      <c r="BB362" t="s">
        <v>63</v>
      </c>
      <c r="BC362" t="s">
        <v>64</v>
      </c>
    </row>
    <row r="363" spans="1:55" x14ac:dyDescent="0.3">
      <c r="A363" t="s">
        <v>55</v>
      </c>
      <c r="B363" t="s">
        <v>55</v>
      </c>
      <c r="C363" t="s">
        <v>802</v>
      </c>
      <c r="D363">
        <v>22110417909</v>
      </c>
      <c r="E363" t="s">
        <v>845</v>
      </c>
      <c r="F363" t="s">
        <v>106</v>
      </c>
      <c r="G363" t="s">
        <v>57</v>
      </c>
      <c r="H363">
        <v>1</v>
      </c>
      <c r="I363" t="s">
        <v>74</v>
      </c>
      <c r="J363" t="s">
        <v>59</v>
      </c>
      <c r="L363">
        <v>1</v>
      </c>
      <c r="M363" t="s">
        <v>846</v>
      </c>
      <c r="N363">
        <v>1</v>
      </c>
      <c r="O363" t="s">
        <v>66</v>
      </c>
      <c r="R363">
        <v>0</v>
      </c>
      <c r="S363">
        <v>0</v>
      </c>
      <c r="T363" t="s">
        <v>61</v>
      </c>
      <c r="U363" t="s">
        <v>847</v>
      </c>
      <c r="V363">
        <v>4</v>
      </c>
      <c r="W363">
        <v>4</v>
      </c>
      <c r="X363">
        <v>1</v>
      </c>
      <c r="Y363" t="s">
        <v>62</v>
      </c>
      <c r="Z363" t="s">
        <v>62</v>
      </c>
      <c r="AA363" t="s">
        <v>62</v>
      </c>
      <c r="AB363" t="s">
        <v>62</v>
      </c>
      <c r="AC363" t="s">
        <v>68</v>
      </c>
      <c r="AD363">
        <v>0</v>
      </c>
      <c r="AE363">
        <v>0</v>
      </c>
      <c r="AF363">
        <v>0</v>
      </c>
      <c r="AG363">
        <v>0</v>
      </c>
      <c r="AH363">
        <v>0</v>
      </c>
      <c r="AI363">
        <v>0</v>
      </c>
      <c r="AJ363">
        <v>1</v>
      </c>
      <c r="AK363">
        <v>0</v>
      </c>
      <c r="AL363">
        <v>0</v>
      </c>
      <c r="AM363">
        <v>0</v>
      </c>
      <c r="AN363">
        <v>0</v>
      </c>
      <c r="AO363">
        <v>0</v>
      </c>
      <c r="AP363">
        <v>0</v>
      </c>
      <c r="AQ363">
        <v>0</v>
      </c>
      <c r="AR363">
        <v>0</v>
      </c>
      <c r="AS363">
        <v>0</v>
      </c>
      <c r="AT363">
        <v>0</v>
      </c>
      <c r="AU363">
        <v>0</v>
      </c>
      <c r="AV363">
        <v>0</v>
      </c>
      <c r="AW363">
        <v>4</v>
      </c>
      <c r="AX363">
        <v>4</v>
      </c>
      <c r="AY363">
        <v>0</v>
      </c>
      <c r="AZ363">
        <v>0</v>
      </c>
      <c r="BA363" t="s">
        <v>63</v>
      </c>
      <c r="BB363" t="s">
        <v>63</v>
      </c>
      <c r="BC363" t="s">
        <v>64</v>
      </c>
    </row>
    <row r="364" spans="1:55" x14ac:dyDescent="0.3">
      <c r="A364" t="s">
        <v>55</v>
      </c>
      <c r="B364" t="s">
        <v>55</v>
      </c>
      <c r="C364" t="s">
        <v>802</v>
      </c>
      <c r="D364">
        <v>22110417909</v>
      </c>
      <c r="E364" t="s">
        <v>845</v>
      </c>
      <c r="F364" t="s">
        <v>106</v>
      </c>
      <c r="G364" t="s">
        <v>57</v>
      </c>
      <c r="H364">
        <v>1</v>
      </c>
      <c r="I364" t="s">
        <v>74</v>
      </c>
      <c r="J364" t="s">
        <v>59</v>
      </c>
      <c r="L364">
        <v>1</v>
      </c>
      <c r="M364" t="s">
        <v>846</v>
      </c>
      <c r="N364">
        <v>2</v>
      </c>
      <c r="O364" t="s">
        <v>66</v>
      </c>
      <c r="R364">
        <v>0</v>
      </c>
      <c r="S364">
        <v>0</v>
      </c>
      <c r="T364" t="s">
        <v>61</v>
      </c>
      <c r="U364" t="s">
        <v>847</v>
      </c>
      <c r="V364">
        <v>4</v>
      </c>
      <c r="W364">
        <v>4</v>
      </c>
      <c r="X364">
        <v>1</v>
      </c>
      <c r="Y364" t="s">
        <v>62</v>
      </c>
      <c r="Z364" t="s">
        <v>62</v>
      </c>
      <c r="AA364" t="s">
        <v>62</v>
      </c>
      <c r="AB364" t="s">
        <v>62</v>
      </c>
      <c r="AC364" t="s">
        <v>68</v>
      </c>
      <c r="AD364">
        <v>0</v>
      </c>
      <c r="AE364">
        <v>0</v>
      </c>
      <c r="AF364">
        <v>0</v>
      </c>
      <c r="AG364">
        <v>0</v>
      </c>
      <c r="AH364">
        <v>0</v>
      </c>
      <c r="AI364">
        <v>0</v>
      </c>
      <c r="AJ364">
        <v>1</v>
      </c>
      <c r="AK364">
        <v>0</v>
      </c>
      <c r="AL364">
        <v>0</v>
      </c>
      <c r="AM364">
        <v>0</v>
      </c>
      <c r="AN364">
        <v>0</v>
      </c>
      <c r="AO364">
        <v>0</v>
      </c>
      <c r="AP364">
        <v>0</v>
      </c>
      <c r="AQ364">
        <v>0</v>
      </c>
      <c r="AR364">
        <v>0</v>
      </c>
      <c r="AS364">
        <v>0</v>
      </c>
      <c r="AT364">
        <v>0</v>
      </c>
      <c r="AU364">
        <v>0</v>
      </c>
      <c r="AV364">
        <v>0</v>
      </c>
      <c r="AW364">
        <v>4</v>
      </c>
      <c r="AX364">
        <v>4</v>
      </c>
      <c r="AY364">
        <v>0</v>
      </c>
      <c r="AZ364">
        <v>0</v>
      </c>
      <c r="BA364" t="s">
        <v>63</v>
      </c>
      <c r="BB364" t="s">
        <v>63</v>
      </c>
      <c r="BC364" t="s">
        <v>64</v>
      </c>
    </row>
    <row r="365" spans="1:55" x14ac:dyDescent="0.3">
      <c r="A365" t="s">
        <v>55</v>
      </c>
      <c r="B365" t="s">
        <v>55</v>
      </c>
      <c r="C365" t="s">
        <v>802</v>
      </c>
      <c r="D365">
        <v>22110417902</v>
      </c>
      <c r="E365" t="s">
        <v>803</v>
      </c>
      <c r="F365" t="s">
        <v>56</v>
      </c>
      <c r="G365" t="s">
        <v>57</v>
      </c>
      <c r="H365">
        <v>4</v>
      </c>
      <c r="I365" t="s">
        <v>74</v>
      </c>
      <c r="J365" t="s">
        <v>59</v>
      </c>
      <c r="L365">
        <v>1</v>
      </c>
      <c r="M365" t="s">
        <v>736</v>
      </c>
      <c r="N365">
        <v>1</v>
      </c>
      <c r="R365">
        <v>0</v>
      </c>
      <c r="S365">
        <v>0</v>
      </c>
      <c r="T365" t="s">
        <v>1773</v>
      </c>
      <c r="U365" t="s">
        <v>814</v>
      </c>
      <c r="V365">
        <v>4</v>
      </c>
      <c r="W365">
        <v>2</v>
      </c>
      <c r="X365">
        <v>2</v>
      </c>
      <c r="Y365" t="s">
        <v>71</v>
      </c>
      <c r="Z365" t="s">
        <v>71</v>
      </c>
      <c r="AA365" t="s">
        <v>71</v>
      </c>
      <c r="AB365" t="s">
        <v>71</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4</v>
      </c>
      <c r="AX365">
        <v>2</v>
      </c>
      <c r="AY365">
        <v>0</v>
      </c>
      <c r="AZ365">
        <v>0</v>
      </c>
      <c r="BA365" t="s">
        <v>63</v>
      </c>
      <c r="BB365" t="s">
        <v>63</v>
      </c>
      <c r="BC365" t="s">
        <v>64</v>
      </c>
    </row>
    <row r="366" spans="1:55" x14ac:dyDescent="0.3">
      <c r="A366" t="s">
        <v>55</v>
      </c>
      <c r="B366" t="s">
        <v>55</v>
      </c>
      <c r="C366" t="s">
        <v>802</v>
      </c>
      <c r="D366">
        <v>22110417902</v>
      </c>
      <c r="E366" t="s">
        <v>803</v>
      </c>
      <c r="F366" t="s">
        <v>56</v>
      </c>
      <c r="G366" t="s">
        <v>57</v>
      </c>
      <c r="H366">
        <v>4</v>
      </c>
      <c r="I366" t="s">
        <v>74</v>
      </c>
      <c r="J366" t="s">
        <v>59</v>
      </c>
      <c r="L366">
        <v>1</v>
      </c>
      <c r="M366" t="s">
        <v>736</v>
      </c>
      <c r="N366">
        <v>2</v>
      </c>
      <c r="O366" t="s">
        <v>66</v>
      </c>
      <c r="R366">
        <v>0</v>
      </c>
      <c r="S366">
        <v>0</v>
      </c>
      <c r="T366" t="s">
        <v>1772</v>
      </c>
      <c r="U366" t="s">
        <v>815</v>
      </c>
      <c r="V366">
        <v>4</v>
      </c>
      <c r="W366">
        <v>2</v>
      </c>
      <c r="X366">
        <v>2</v>
      </c>
      <c r="Y366" t="s">
        <v>71</v>
      </c>
      <c r="Z366" t="s">
        <v>71</v>
      </c>
      <c r="AA366" t="s">
        <v>71</v>
      </c>
      <c r="AB366" t="s">
        <v>71</v>
      </c>
      <c r="AC366" t="s">
        <v>77</v>
      </c>
      <c r="AD366">
        <v>1</v>
      </c>
      <c r="AE366">
        <v>1</v>
      </c>
      <c r="AF366">
        <v>0</v>
      </c>
      <c r="AG366">
        <v>0</v>
      </c>
      <c r="AH366">
        <v>0</v>
      </c>
      <c r="AI366">
        <v>0</v>
      </c>
      <c r="AJ366">
        <v>0</v>
      </c>
      <c r="AK366">
        <v>0</v>
      </c>
      <c r="AL366">
        <v>0</v>
      </c>
      <c r="AM366">
        <v>0</v>
      </c>
      <c r="AN366">
        <v>0</v>
      </c>
      <c r="AO366">
        <v>0</v>
      </c>
      <c r="AP366">
        <v>0</v>
      </c>
      <c r="AQ366">
        <v>0</v>
      </c>
      <c r="AR366">
        <v>0</v>
      </c>
      <c r="AS366">
        <v>0</v>
      </c>
      <c r="AT366">
        <v>0</v>
      </c>
      <c r="AU366">
        <v>0</v>
      </c>
      <c r="AV366">
        <v>0</v>
      </c>
      <c r="AW366">
        <v>1</v>
      </c>
      <c r="AX366">
        <v>2</v>
      </c>
      <c r="AY366">
        <v>0</v>
      </c>
      <c r="AZ366">
        <v>0</v>
      </c>
      <c r="BA366" t="s">
        <v>63</v>
      </c>
      <c r="BB366" t="s">
        <v>63</v>
      </c>
      <c r="BC366" t="s">
        <v>64</v>
      </c>
    </row>
    <row r="367" spans="1:55" x14ac:dyDescent="0.3">
      <c r="A367" t="s">
        <v>55</v>
      </c>
      <c r="B367" t="s">
        <v>55</v>
      </c>
      <c r="C367" t="s">
        <v>802</v>
      </c>
      <c r="D367">
        <v>22110417902</v>
      </c>
      <c r="E367" t="s">
        <v>803</v>
      </c>
      <c r="F367" t="s">
        <v>56</v>
      </c>
      <c r="G367" t="s">
        <v>57</v>
      </c>
      <c r="H367">
        <v>4</v>
      </c>
      <c r="I367" t="s">
        <v>74</v>
      </c>
      <c r="J367" t="s">
        <v>59</v>
      </c>
      <c r="L367">
        <v>1</v>
      </c>
      <c r="M367" t="s">
        <v>736</v>
      </c>
      <c r="N367">
        <v>3</v>
      </c>
      <c r="O367" t="s">
        <v>66</v>
      </c>
      <c r="P367">
        <v>3</v>
      </c>
      <c r="Q367" t="s">
        <v>78</v>
      </c>
      <c r="R367">
        <v>44</v>
      </c>
      <c r="S367">
        <v>38</v>
      </c>
      <c r="T367" t="s">
        <v>1773</v>
      </c>
      <c r="V367">
        <v>4</v>
      </c>
      <c r="W367">
        <v>2</v>
      </c>
      <c r="X367">
        <v>2</v>
      </c>
      <c r="Y367" t="s">
        <v>71</v>
      </c>
      <c r="Z367" t="s">
        <v>71</v>
      </c>
      <c r="AA367" t="s">
        <v>71</v>
      </c>
      <c r="AB367" t="s">
        <v>71</v>
      </c>
      <c r="AC367" t="s">
        <v>77</v>
      </c>
      <c r="AD367">
        <v>2</v>
      </c>
      <c r="AE367">
        <v>1</v>
      </c>
      <c r="AF367">
        <v>0</v>
      </c>
      <c r="AG367">
        <v>0</v>
      </c>
      <c r="AH367">
        <v>0</v>
      </c>
      <c r="AI367">
        <v>0</v>
      </c>
      <c r="AJ367">
        <v>0</v>
      </c>
      <c r="AK367">
        <v>0</v>
      </c>
      <c r="AL367">
        <v>0</v>
      </c>
      <c r="AM367">
        <v>0</v>
      </c>
      <c r="AN367">
        <v>0</v>
      </c>
      <c r="AO367">
        <v>0</v>
      </c>
      <c r="AP367">
        <v>0</v>
      </c>
      <c r="AQ367">
        <v>0</v>
      </c>
      <c r="AR367">
        <v>0</v>
      </c>
      <c r="AS367">
        <v>0</v>
      </c>
      <c r="AT367">
        <v>0</v>
      </c>
      <c r="AU367">
        <v>0</v>
      </c>
      <c r="AV367">
        <v>0</v>
      </c>
      <c r="AW367">
        <v>4</v>
      </c>
      <c r="AX367">
        <v>2</v>
      </c>
      <c r="AY367">
        <v>0</v>
      </c>
      <c r="AZ367">
        <v>0</v>
      </c>
      <c r="BA367" t="s">
        <v>63</v>
      </c>
      <c r="BB367" t="s">
        <v>63</v>
      </c>
      <c r="BC367" t="s">
        <v>64</v>
      </c>
    </row>
    <row r="368" spans="1:55" x14ac:dyDescent="0.3">
      <c r="A368" t="s">
        <v>55</v>
      </c>
      <c r="B368" t="s">
        <v>55</v>
      </c>
      <c r="C368" t="s">
        <v>802</v>
      </c>
      <c r="D368">
        <v>22110417902</v>
      </c>
      <c r="E368" t="s">
        <v>803</v>
      </c>
      <c r="F368" t="s">
        <v>56</v>
      </c>
      <c r="G368" t="s">
        <v>57</v>
      </c>
      <c r="H368">
        <v>4</v>
      </c>
      <c r="I368" t="s">
        <v>74</v>
      </c>
      <c r="J368" t="s">
        <v>59</v>
      </c>
      <c r="L368">
        <v>1</v>
      </c>
      <c r="M368" t="s">
        <v>736</v>
      </c>
      <c r="N368">
        <v>4</v>
      </c>
      <c r="O368" t="s">
        <v>66</v>
      </c>
      <c r="P368">
        <v>4</v>
      </c>
      <c r="Q368" t="s">
        <v>86</v>
      </c>
      <c r="R368">
        <v>49</v>
      </c>
      <c r="S368">
        <v>70</v>
      </c>
      <c r="T368" t="s">
        <v>1773</v>
      </c>
      <c r="U368" t="s">
        <v>816</v>
      </c>
      <c r="V368">
        <v>4</v>
      </c>
      <c r="W368">
        <v>2</v>
      </c>
      <c r="X368">
        <v>2</v>
      </c>
      <c r="Y368" t="s">
        <v>71</v>
      </c>
      <c r="Z368" t="s">
        <v>71</v>
      </c>
      <c r="AA368" t="s">
        <v>71</v>
      </c>
      <c r="AB368" t="s">
        <v>71</v>
      </c>
      <c r="AC368" t="s">
        <v>77</v>
      </c>
      <c r="AD368">
        <v>0</v>
      </c>
      <c r="AE368">
        <v>1</v>
      </c>
      <c r="AF368">
        <v>0</v>
      </c>
      <c r="AG368">
        <v>0</v>
      </c>
      <c r="AH368">
        <v>0</v>
      </c>
      <c r="AI368">
        <v>0</v>
      </c>
      <c r="AJ368">
        <v>0</v>
      </c>
      <c r="AK368">
        <v>0</v>
      </c>
      <c r="AL368">
        <v>0</v>
      </c>
      <c r="AM368">
        <v>0</v>
      </c>
      <c r="AN368">
        <v>0</v>
      </c>
      <c r="AO368">
        <v>0</v>
      </c>
      <c r="AP368">
        <v>0</v>
      </c>
      <c r="AQ368">
        <v>0</v>
      </c>
      <c r="AR368">
        <v>0</v>
      </c>
      <c r="AS368">
        <v>0</v>
      </c>
      <c r="AT368">
        <v>0</v>
      </c>
      <c r="AU368">
        <v>0</v>
      </c>
      <c r="AV368">
        <v>0</v>
      </c>
      <c r="AW368">
        <v>2</v>
      </c>
      <c r="AX368">
        <v>2</v>
      </c>
      <c r="AY368">
        <v>0</v>
      </c>
      <c r="AZ368">
        <v>0</v>
      </c>
      <c r="BA368" t="s">
        <v>63</v>
      </c>
      <c r="BB368" t="s">
        <v>63</v>
      </c>
      <c r="BC368" t="s">
        <v>64</v>
      </c>
    </row>
    <row r="369" spans="1:55" x14ac:dyDescent="0.3">
      <c r="A369" t="s">
        <v>55</v>
      </c>
      <c r="B369" t="s">
        <v>55</v>
      </c>
      <c r="C369" t="s">
        <v>802</v>
      </c>
      <c r="D369">
        <v>22110417902</v>
      </c>
      <c r="E369" t="s">
        <v>803</v>
      </c>
      <c r="F369" t="s">
        <v>56</v>
      </c>
      <c r="G369" t="s">
        <v>57</v>
      </c>
      <c r="H369">
        <v>4</v>
      </c>
      <c r="I369" t="s">
        <v>74</v>
      </c>
      <c r="J369" t="s">
        <v>59</v>
      </c>
      <c r="L369">
        <v>1</v>
      </c>
      <c r="M369" t="s">
        <v>736</v>
      </c>
      <c r="N369">
        <v>5</v>
      </c>
      <c r="O369" t="s">
        <v>66</v>
      </c>
      <c r="P369">
        <v>4</v>
      </c>
      <c r="Q369" t="s">
        <v>76</v>
      </c>
      <c r="R369">
        <v>49</v>
      </c>
      <c r="S369">
        <v>70</v>
      </c>
      <c r="T369" t="s">
        <v>1773</v>
      </c>
      <c r="U369" t="s">
        <v>817</v>
      </c>
      <c r="V369">
        <v>4</v>
      </c>
      <c r="W369">
        <v>2</v>
      </c>
      <c r="X369">
        <v>2</v>
      </c>
      <c r="Y369" t="s">
        <v>71</v>
      </c>
      <c r="Z369" t="s">
        <v>71</v>
      </c>
      <c r="AA369" t="s">
        <v>71</v>
      </c>
      <c r="AB369" t="s">
        <v>71</v>
      </c>
      <c r="AC369" t="s">
        <v>68</v>
      </c>
      <c r="AD369">
        <v>0</v>
      </c>
      <c r="AE369">
        <v>1</v>
      </c>
      <c r="AF369">
        <v>0</v>
      </c>
      <c r="AG369">
        <v>0</v>
      </c>
      <c r="AH369">
        <v>0</v>
      </c>
      <c r="AI369">
        <v>0</v>
      </c>
      <c r="AJ369">
        <v>0</v>
      </c>
      <c r="AK369">
        <v>0</v>
      </c>
      <c r="AL369">
        <v>0</v>
      </c>
      <c r="AM369">
        <v>0</v>
      </c>
      <c r="AN369">
        <v>0</v>
      </c>
      <c r="AO369">
        <v>0</v>
      </c>
      <c r="AP369">
        <v>0</v>
      </c>
      <c r="AQ369">
        <v>0</v>
      </c>
      <c r="AR369">
        <v>0</v>
      </c>
      <c r="AS369">
        <v>0</v>
      </c>
      <c r="AT369">
        <v>0</v>
      </c>
      <c r="AU369">
        <v>0</v>
      </c>
      <c r="AV369">
        <v>0</v>
      </c>
      <c r="AW369">
        <v>3</v>
      </c>
      <c r="AX369">
        <v>3</v>
      </c>
      <c r="AY369">
        <v>0</v>
      </c>
      <c r="AZ369">
        <v>0</v>
      </c>
      <c r="BA369" t="s">
        <v>63</v>
      </c>
      <c r="BB369" t="s">
        <v>63</v>
      </c>
      <c r="BC369" t="s">
        <v>64</v>
      </c>
    </row>
    <row r="370" spans="1:55" x14ac:dyDescent="0.3">
      <c r="A370" t="s">
        <v>55</v>
      </c>
      <c r="B370" t="s">
        <v>55</v>
      </c>
      <c r="C370" t="s">
        <v>802</v>
      </c>
      <c r="D370">
        <v>22110417909</v>
      </c>
      <c r="E370" t="s">
        <v>845</v>
      </c>
      <c r="F370" t="s">
        <v>106</v>
      </c>
      <c r="G370" t="s">
        <v>57</v>
      </c>
      <c r="H370">
        <v>2</v>
      </c>
      <c r="I370" t="s">
        <v>58</v>
      </c>
      <c r="J370" t="s">
        <v>59</v>
      </c>
      <c r="L370">
        <v>1</v>
      </c>
      <c r="N370">
        <v>1</v>
      </c>
      <c r="O370" t="s">
        <v>105</v>
      </c>
      <c r="R370">
        <v>0</v>
      </c>
      <c r="S370">
        <v>0</v>
      </c>
      <c r="T370" t="s">
        <v>61</v>
      </c>
      <c r="V370">
        <v>4</v>
      </c>
      <c r="W370">
        <v>2</v>
      </c>
      <c r="X370">
        <v>2</v>
      </c>
      <c r="Y370" t="s">
        <v>62</v>
      </c>
      <c r="Z370" t="s">
        <v>62</v>
      </c>
      <c r="AB370" t="s">
        <v>62</v>
      </c>
      <c r="AD370">
        <v>1</v>
      </c>
      <c r="AE370">
        <v>0</v>
      </c>
      <c r="AF370">
        <v>0</v>
      </c>
      <c r="AG370">
        <v>0</v>
      </c>
      <c r="AH370">
        <v>1</v>
      </c>
      <c r="AI370">
        <v>2</v>
      </c>
      <c r="AJ370">
        <v>0</v>
      </c>
      <c r="AK370">
        <v>0</v>
      </c>
      <c r="AL370">
        <v>0</v>
      </c>
      <c r="AM370">
        <v>0</v>
      </c>
      <c r="AN370">
        <v>0</v>
      </c>
      <c r="AO370">
        <v>0</v>
      </c>
      <c r="AP370">
        <v>0</v>
      </c>
      <c r="AQ370">
        <v>0</v>
      </c>
      <c r="AR370">
        <v>0</v>
      </c>
      <c r="AS370">
        <v>0</v>
      </c>
      <c r="AT370">
        <v>0</v>
      </c>
      <c r="AU370">
        <v>0</v>
      </c>
      <c r="AV370">
        <v>0</v>
      </c>
      <c r="AW370">
        <v>20</v>
      </c>
      <c r="AX370">
        <v>20</v>
      </c>
      <c r="AY370">
        <v>0</v>
      </c>
      <c r="AZ370">
        <v>0</v>
      </c>
      <c r="BA370" t="s">
        <v>85</v>
      </c>
      <c r="BB370" t="s">
        <v>63</v>
      </c>
      <c r="BC370" t="s">
        <v>64</v>
      </c>
    </row>
    <row r="371" spans="1:55" x14ac:dyDescent="0.3">
      <c r="A371" t="s">
        <v>55</v>
      </c>
      <c r="B371" t="s">
        <v>55</v>
      </c>
      <c r="C371" t="s">
        <v>802</v>
      </c>
      <c r="D371">
        <v>22110417909</v>
      </c>
      <c r="E371" t="s">
        <v>845</v>
      </c>
      <c r="F371" t="s">
        <v>106</v>
      </c>
      <c r="G371" t="s">
        <v>57</v>
      </c>
      <c r="H371">
        <v>2</v>
      </c>
      <c r="I371" t="s">
        <v>58</v>
      </c>
      <c r="J371" t="s">
        <v>59</v>
      </c>
      <c r="L371">
        <v>1</v>
      </c>
      <c r="N371">
        <v>2</v>
      </c>
      <c r="O371" t="s">
        <v>182</v>
      </c>
      <c r="R371">
        <v>0</v>
      </c>
      <c r="S371">
        <v>0</v>
      </c>
      <c r="T371" t="s">
        <v>61</v>
      </c>
      <c r="V371">
        <v>4</v>
      </c>
      <c r="W371">
        <v>2</v>
      </c>
      <c r="X371">
        <v>2</v>
      </c>
      <c r="Y371" t="s">
        <v>62</v>
      </c>
      <c r="Z371" t="s">
        <v>62</v>
      </c>
      <c r="AB371" t="s">
        <v>62</v>
      </c>
      <c r="AD371">
        <v>0</v>
      </c>
      <c r="AE371">
        <v>0</v>
      </c>
      <c r="AF371">
        <v>0</v>
      </c>
      <c r="AG371">
        <v>0</v>
      </c>
      <c r="AH371">
        <v>0</v>
      </c>
      <c r="AI371">
        <v>3</v>
      </c>
      <c r="AJ371">
        <v>0</v>
      </c>
      <c r="AK371">
        <v>4</v>
      </c>
      <c r="AL371">
        <v>0</v>
      </c>
      <c r="AM371">
        <v>0</v>
      </c>
      <c r="AN371">
        <v>0</v>
      </c>
      <c r="AO371">
        <v>0</v>
      </c>
      <c r="AP371">
        <v>0</v>
      </c>
      <c r="AQ371">
        <v>0</v>
      </c>
      <c r="AR371">
        <v>0</v>
      </c>
      <c r="AS371">
        <v>0</v>
      </c>
      <c r="AT371">
        <v>0</v>
      </c>
      <c r="AU371">
        <v>0</v>
      </c>
      <c r="AV371">
        <v>0</v>
      </c>
      <c r="AW371">
        <v>8</v>
      </c>
      <c r="AX371">
        <v>3</v>
      </c>
      <c r="AY371">
        <v>0</v>
      </c>
      <c r="AZ371">
        <v>0</v>
      </c>
      <c r="BA371" t="s">
        <v>63</v>
      </c>
      <c r="BB371" t="s">
        <v>63</v>
      </c>
      <c r="BC371" t="s">
        <v>64</v>
      </c>
    </row>
    <row r="372" spans="1:55" x14ac:dyDescent="0.3">
      <c r="A372" t="s">
        <v>55</v>
      </c>
      <c r="B372" t="s">
        <v>55</v>
      </c>
      <c r="C372" t="s">
        <v>802</v>
      </c>
      <c r="D372">
        <v>22110417909</v>
      </c>
      <c r="E372" t="s">
        <v>845</v>
      </c>
      <c r="F372" t="s">
        <v>106</v>
      </c>
      <c r="G372" t="s">
        <v>57</v>
      </c>
      <c r="H372">
        <v>2</v>
      </c>
      <c r="I372" t="s">
        <v>58</v>
      </c>
      <c r="J372" t="s">
        <v>59</v>
      </c>
      <c r="L372">
        <v>1</v>
      </c>
      <c r="N372">
        <v>3</v>
      </c>
      <c r="O372" t="s">
        <v>101</v>
      </c>
      <c r="R372">
        <v>0</v>
      </c>
      <c r="S372">
        <v>0</v>
      </c>
      <c r="T372" t="s">
        <v>61</v>
      </c>
      <c r="V372">
        <v>4</v>
      </c>
      <c r="W372">
        <v>2</v>
      </c>
      <c r="X372">
        <v>2</v>
      </c>
      <c r="Y372" t="s">
        <v>62</v>
      </c>
      <c r="Z372" t="s">
        <v>62</v>
      </c>
      <c r="AB372" t="s">
        <v>62</v>
      </c>
      <c r="AD372">
        <v>0</v>
      </c>
      <c r="AE372">
        <v>0</v>
      </c>
      <c r="AF372">
        <v>0</v>
      </c>
      <c r="AG372">
        <v>0</v>
      </c>
      <c r="AH372">
        <v>0</v>
      </c>
      <c r="AI372">
        <v>0</v>
      </c>
      <c r="AJ372">
        <v>0</v>
      </c>
      <c r="AK372">
        <v>0</v>
      </c>
      <c r="AL372">
        <v>0</v>
      </c>
      <c r="AM372">
        <v>0</v>
      </c>
      <c r="AN372">
        <v>0</v>
      </c>
      <c r="AO372">
        <v>0</v>
      </c>
      <c r="AP372">
        <v>0</v>
      </c>
      <c r="AQ372">
        <v>0</v>
      </c>
      <c r="AR372">
        <v>0</v>
      </c>
      <c r="AS372">
        <v>0</v>
      </c>
      <c r="AT372">
        <v>0</v>
      </c>
      <c r="AU372">
        <v>0</v>
      </c>
      <c r="AV372">
        <v>0</v>
      </c>
      <c r="AW372">
        <v>8</v>
      </c>
      <c r="AX372">
        <v>4</v>
      </c>
      <c r="AY372">
        <v>0</v>
      </c>
      <c r="AZ372">
        <v>0</v>
      </c>
      <c r="BA372" t="s">
        <v>63</v>
      </c>
      <c r="BB372" t="s">
        <v>63</v>
      </c>
      <c r="BC372" t="s">
        <v>64</v>
      </c>
    </row>
    <row r="373" spans="1:55" x14ac:dyDescent="0.3">
      <c r="A373" t="s">
        <v>55</v>
      </c>
      <c r="B373" t="s">
        <v>55</v>
      </c>
      <c r="C373" t="s">
        <v>289</v>
      </c>
      <c r="D373">
        <v>22110409816</v>
      </c>
      <c r="E373" t="s">
        <v>717</v>
      </c>
      <c r="F373" t="s">
        <v>98</v>
      </c>
      <c r="G373" t="s">
        <v>57</v>
      </c>
      <c r="H373">
        <v>1</v>
      </c>
      <c r="I373" t="s">
        <v>58</v>
      </c>
      <c r="J373" t="s">
        <v>59</v>
      </c>
      <c r="K373" t="s">
        <v>718</v>
      </c>
      <c r="L373">
        <v>1</v>
      </c>
      <c r="M373" t="s">
        <v>719</v>
      </c>
      <c r="N373">
        <v>1</v>
      </c>
      <c r="O373" t="s">
        <v>70</v>
      </c>
      <c r="R373">
        <v>0</v>
      </c>
      <c r="S373">
        <v>0</v>
      </c>
      <c r="T373" t="s">
        <v>61</v>
      </c>
      <c r="U373" t="s">
        <v>720</v>
      </c>
      <c r="V373">
        <v>0</v>
      </c>
      <c r="W373">
        <v>1</v>
      </c>
      <c r="X373">
        <v>1</v>
      </c>
      <c r="Y373" t="s">
        <v>62</v>
      </c>
      <c r="Z373" t="s">
        <v>62</v>
      </c>
      <c r="AB373" t="s">
        <v>62</v>
      </c>
      <c r="AD373">
        <v>3</v>
      </c>
      <c r="AE373">
        <v>0</v>
      </c>
      <c r="AF373">
        <v>0</v>
      </c>
      <c r="AG373">
        <v>0</v>
      </c>
      <c r="AH373">
        <v>0</v>
      </c>
      <c r="AI373">
        <v>8</v>
      </c>
      <c r="AJ373">
        <v>0</v>
      </c>
      <c r="AK373">
        <v>1</v>
      </c>
      <c r="AL373">
        <v>0</v>
      </c>
      <c r="AM373">
        <v>0</v>
      </c>
      <c r="AN373">
        <v>0</v>
      </c>
      <c r="AO373">
        <v>0</v>
      </c>
      <c r="AP373">
        <v>0</v>
      </c>
      <c r="AQ373">
        <v>0</v>
      </c>
      <c r="AR373">
        <v>0</v>
      </c>
      <c r="AS373">
        <v>0</v>
      </c>
      <c r="AT373">
        <v>0</v>
      </c>
      <c r="AU373">
        <v>0</v>
      </c>
      <c r="AV373">
        <v>0</v>
      </c>
      <c r="AW373">
        <v>1</v>
      </c>
      <c r="AX373">
        <v>2</v>
      </c>
      <c r="AY373">
        <v>0</v>
      </c>
      <c r="AZ373">
        <v>0</v>
      </c>
      <c r="BA373" t="s">
        <v>63</v>
      </c>
      <c r="BB373" t="s">
        <v>63</v>
      </c>
      <c r="BC373" t="s">
        <v>64</v>
      </c>
    </row>
    <row r="374" spans="1:55" x14ac:dyDescent="0.3">
      <c r="A374" t="s">
        <v>55</v>
      </c>
      <c r="B374" t="s">
        <v>55</v>
      </c>
      <c r="C374" t="s">
        <v>289</v>
      </c>
      <c r="D374">
        <v>22110409816</v>
      </c>
      <c r="E374" t="s">
        <v>717</v>
      </c>
      <c r="F374" t="s">
        <v>98</v>
      </c>
      <c r="G374" t="s">
        <v>57</v>
      </c>
      <c r="H374">
        <v>1</v>
      </c>
      <c r="I374" t="s">
        <v>58</v>
      </c>
      <c r="J374" t="s">
        <v>59</v>
      </c>
      <c r="K374" t="s">
        <v>718</v>
      </c>
      <c r="L374">
        <v>1</v>
      </c>
      <c r="M374" t="s">
        <v>719</v>
      </c>
      <c r="N374">
        <v>2</v>
      </c>
      <c r="R374">
        <v>0</v>
      </c>
      <c r="S374">
        <v>0</v>
      </c>
      <c r="T374" t="s">
        <v>61</v>
      </c>
      <c r="U374" t="s">
        <v>721</v>
      </c>
      <c r="V374">
        <v>0</v>
      </c>
      <c r="W374">
        <v>1</v>
      </c>
      <c r="X374">
        <v>1</v>
      </c>
      <c r="Y374" t="s">
        <v>62</v>
      </c>
      <c r="Z374" t="s">
        <v>62</v>
      </c>
      <c r="AB374" t="s">
        <v>62</v>
      </c>
      <c r="AC374" t="s">
        <v>77</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3</v>
      </c>
      <c r="AX374">
        <v>2</v>
      </c>
      <c r="AY374">
        <v>0</v>
      </c>
      <c r="AZ374">
        <v>0</v>
      </c>
      <c r="BA374" t="s">
        <v>63</v>
      </c>
      <c r="BB374" t="s">
        <v>63</v>
      </c>
    </row>
    <row r="375" spans="1:55" ht="28.8" x14ac:dyDescent="0.3">
      <c r="A375" t="s">
        <v>55</v>
      </c>
      <c r="B375" t="s">
        <v>55</v>
      </c>
      <c r="C375" t="s">
        <v>289</v>
      </c>
      <c r="D375">
        <v>22110409816</v>
      </c>
      <c r="E375" t="s">
        <v>717</v>
      </c>
      <c r="F375" t="s">
        <v>98</v>
      </c>
      <c r="G375" t="s">
        <v>57</v>
      </c>
      <c r="H375">
        <v>1</v>
      </c>
      <c r="I375" t="s">
        <v>58</v>
      </c>
      <c r="J375" t="s">
        <v>59</v>
      </c>
      <c r="K375" t="s">
        <v>718</v>
      </c>
      <c r="L375">
        <v>1</v>
      </c>
      <c r="M375" t="s">
        <v>719</v>
      </c>
      <c r="N375">
        <v>3</v>
      </c>
      <c r="O375" t="s">
        <v>65</v>
      </c>
      <c r="R375">
        <v>0</v>
      </c>
      <c r="S375">
        <v>0</v>
      </c>
      <c r="T375" t="s">
        <v>61</v>
      </c>
      <c r="U375" s="40" t="s">
        <v>722</v>
      </c>
      <c r="V375">
        <v>0</v>
      </c>
      <c r="W375">
        <v>1</v>
      </c>
      <c r="X375">
        <v>1</v>
      </c>
      <c r="Y375" t="s">
        <v>62</v>
      </c>
      <c r="Z375" t="s">
        <v>62</v>
      </c>
      <c r="AB375" t="s">
        <v>90</v>
      </c>
      <c r="AD375">
        <v>1</v>
      </c>
      <c r="AE375">
        <v>0</v>
      </c>
      <c r="AF375">
        <v>0</v>
      </c>
      <c r="AG375">
        <v>0</v>
      </c>
      <c r="AH375">
        <v>0</v>
      </c>
      <c r="AI375">
        <v>1</v>
      </c>
      <c r="AJ375">
        <v>0</v>
      </c>
      <c r="AK375">
        <v>0</v>
      </c>
      <c r="AL375">
        <v>0</v>
      </c>
      <c r="AM375">
        <v>0</v>
      </c>
      <c r="AN375">
        <v>0</v>
      </c>
      <c r="AO375">
        <v>0</v>
      </c>
      <c r="AP375">
        <v>0</v>
      </c>
      <c r="AQ375">
        <v>0</v>
      </c>
      <c r="AR375">
        <v>0</v>
      </c>
      <c r="AS375">
        <v>0</v>
      </c>
      <c r="AT375">
        <v>0</v>
      </c>
      <c r="AU375">
        <v>0</v>
      </c>
      <c r="AV375">
        <v>0</v>
      </c>
      <c r="AW375">
        <v>2</v>
      </c>
      <c r="AX375">
        <v>4</v>
      </c>
      <c r="AY375">
        <v>0</v>
      </c>
      <c r="AZ375">
        <v>0</v>
      </c>
      <c r="BA375" t="s">
        <v>63</v>
      </c>
      <c r="BB375" t="s">
        <v>63</v>
      </c>
    </row>
    <row r="376" spans="1:55" x14ac:dyDescent="0.3">
      <c r="A376" t="s">
        <v>55</v>
      </c>
      <c r="B376" t="s">
        <v>55</v>
      </c>
      <c r="C376" t="s">
        <v>289</v>
      </c>
      <c r="D376">
        <v>22110409816</v>
      </c>
      <c r="E376" t="s">
        <v>717</v>
      </c>
      <c r="F376" t="s">
        <v>98</v>
      </c>
      <c r="G376" t="s">
        <v>57</v>
      </c>
      <c r="H376">
        <v>1</v>
      </c>
      <c r="I376" t="s">
        <v>58</v>
      </c>
      <c r="J376" t="s">
        <v>59</v>
      </c>
      <c r="K376" t="s">
        <v>718</v>
      </c>
      <c r="L376">
        <v>1</v>
      </c>
      <c r="M376" t="s">
        <v>719</v>
      </c>
      <c r="N376">
        <v>4</v>
      </c>
      <c r="O376" t="s">
        <v>66</v>
      </c>
      <c r="P376">
        <v>6</v>
      </c>
      <c r="Q376" t="s">
        <v>100</v>
      </c>
      <c r="R376">
        <v>0</v>
      </c>
      <c r="S376">
        <v>0</v>
      </c>
      <c r="T376" t="s">
        <v>61</v>
      </c>
      <c r="V376">
        <v>0</v>
      </c>
      <c r="W376">
        <v>1</v>
      </c>
      <c r="X376">
        <v>1</v>
      </c>
      <c r="Y376" t="s">
        <v>62</v>
      </c>
      <c r="Z376" t="s">
        <v>62</v>
      </c>
      <c r="AB376" t="s">
        <v>62</v>
      </c>
      <c r="AC376" t="s">
        <v>77</v>
      </c>
      <c r="AD376">
        <v>0</v>
      </c>
      <c r="AE376">
        <v>1</v>
      </c>
      <c r="AF376">
        <v>0</v>
      </c>
      <c r="AG376">
        <v>0</v>
      </c>
      <c r="AH376">
        <v>0</v>
      </c>
      <c r="AI376">
        <v>0</v>
      </c>
      <c r="AJ376">
        <v>1</v>
      </c>
      <c r="AK376">
        <v>0</v>
      </c>
      <c r="AL376">
        <v>0</v>
      </c>
      <c r="AM376">
        <v>0</v>
      </c>
      <c r="AN376">
        <v>0</v>
      </c>
      <c r="AO376">
        <v>0</v>
      </c>
      <c r="AP376">
        <v>0</v>
      </c>
      <c r="AQ376">
        <v>0</v>
      </c>
      <c r="AR376">
        <v>0</v>
      </c>
      <c r="AS376">
        <v>0</v>
      </c>
      <c r="AT376">
        <v>0</v>
      </c>
      <c r="AU376">
        <v>0</v>
      </c>
      <c r="AV376">
        <v>0</v>
      </c>
      <c r="AW376">
        <v>1</v>
      </c>
      <c r="AX376">
        <v>2</v>
      </c>
      <c r="AY376">
        <v>0</v>
      </c>
      <c r="AZ376">
        <v>0</v>
      </c>
      <c r="BA376" t="s">
        <v>63</v>
      </c>
      <c r="BB376" t="s">
        <v>63</v>
      </c>
    </row>
    <row r="377" spans="1:55" x14ac:dyDescent="0.3">
      <c r="A377" t="s">
        <v>55</v>
      </c>
      <c r="B377" t="s">
        <v>55</v>
      </c>
      <c r="C377" t="s">
        <v>289</v>
      </c>
      <c r="D377">
        <v>22110409816</v>
      </c>
      <c r="E377" t="s">
        <v>717</v>
      </c>
      <c r="F377" t="s">
        <v>98</v>
      </c>
      <c r="G377" t="s">
        <v>57</v>
      </c>
      <c r="H377">
        <v>1</v>
      </c>
      <c r="I377" t="s">
        <v>58</v>
      </c>
      <c r="J377" t="s">
        <v>59</v>
      </c>
      <c r="K377" t="s">
        <v>718</v>
      </c>
      <c r="L377">
        <v>1</v>
      </c>
      <c r="M377" t="s">
        <v>719</v>
      </c>
      <c r="N377">
        <v>5</v>
      </c>
      <c r="O377" t="s">
        <v>66</v>
      </c>
      <c r="P377">
        <v>7</v>
      </c>
      <c r="Q377" t="s">
        <v>102</v>
      </c>
      <c r="R377">
        <v>0</v>
      </c>
      <c r="S377">
        <v>0</v>
      </c>
      <c r="T377" t="s">
        <v>61</v>
      </c>
      <c r="V377">
        <v>0</v>
      </c>
      <c r="W377">
        <v>1</v>
      </c>
      <c r="X377">
        <v>1</v>
      </c>
      <c r="Y377" t="s">
        <v>71</v>
      </c>
      <c r="Z377" t="s">
        <v>62</v>
      </c>
      <c r="AB377" t="s">
        <v>62</v>
      </c>
      <c r="AC377" t="s">
        <v>77</v>
      </c>
      <c r="AD377">
        <v>0</v>
      </c>
      <c r="AE377">
        <v>1</v>
      </c>
      <c r="AF377">
        <v>0</v>
      </c>
      <c r="AG377">
        <v>0</v>
      </c>
      <c r="AH377">
        <v>0</v>
      </c>
      <c r="AI377">
        <v>0</v>
      </c>
      <c r="AJ377">
        <v>0</v>
      </c>
      <c r="AK377">
        <v>1</v>
      </c>
      <c r="AL377">
        <v>0</v>
      </c>
      <c r="AM377">
        <v>0</v>
      </c>
      <c r="AN377">
        <v>0</v>
      </c>
      <c r="AO377">
        <v>0</v>
      </c>
      <c r="AP377">
        <v>0</v>
      </c>
      <c r="AQ377">
        <v>0</v>
      </c>
      <c r="AR377">
        <v>0</v>
      </c>
      <c r="AS377">
        <v>0</v>
      </c>
      <c r="AT377">
        <v>0</v>
      </c>
      <c r="AU377">
        <v>0</v>
      </c>
      <c r="AV377">
        <v>0</v>
      </c>
      <c r="AW377">
        <v>3</v>
      </c>
      <c r="AX377">
        <v>2</v>
      </c>
      <c r="AY377">
        <v>0</v>
      </c>
      <c r="AZ377">
        <v>0</v>
      </c>
      <c r="BA377" t="s">
        <v>63</v>
      </c>
      <c r="BB377" t="s">
        <v>63</v>
      </c>
      <c r="BC377" t="s">
        <v>64</v>
      </c>
    </row>
    <row r="378" spans="1:55" x14ac:dyDescent="0.3">
      <c r="A378" t="s">
        <v>55</v>
      </c>
      <c r="B378" t="s">
        <v>55</v>
      </c>
      <c r="C378" t="s">
        <v>289</v>
      </c>
      <c r="D378">
        <v>22110409816</v>
      </c>
      <c r="E378" t="s">
        <v>717</v>
      </c>
      <c r="F378" t="s">
        <v>98</v>
      </c>
      <c r="G378" t="s">
        <v>57</v>
      </c>
      <c r="H378">
        <v>1</v>
      </c>
      <c r="I378" t="s">
        <v>58</v>
      </c>
      <c r="J378" t="s">
        <v>59</v>
      </c>
      <c r="K378" t="s">
        <v>718</v>
      </c>
      <c r="L378">
        <v>1</v>
      </c>
      <c r="M378" t="s">
        <v>719</v>
      </c>
      <c r="N378">
        <v>6</v>
      </c>
      <c r="O378" t="s">
        <v>66</v>
      </c>
      <c r="P378">
        <v>6</v>
      </c>
      <c r="Q378" t="s">
        <v>100</v>
      </c>
      <c r="R378">
        <v>0</v>
      </c>
      <c r="S378">
        <v>0</v>
      </c>
      <c r="T378" t="s">
        <v>61</v>
      </c>
      <c r="U378" t="s">
        <v>723</v>
      </c>
      <c r="V378">
        <v>0</v>
      </c>
      <c r="W378">
        <v>1</v>
      </c>
      <c r="X378">
        <v>1</v>
      </c>
      <c r="Y378" t="s">
        <v>71</v>
      </c>
      <c r="Z378" t="s">
        <v>62</v>
      </c>
      <c r="AB378" t="s">
        <v>62</v>
      </c>
      <c r="AC378" t="s">
        <v>77</v>
      </c>
      <c r="AD378">
        <v>0</v>
      </c>
      <c r="AE378">
        <v>1</v>
      </c>
      <c r="AF378">
        <v>0</v>
      </c>
      <c r="AG378">
        <v>0</v>
      </c>
      <c r="AH378">
        <v>0</v>
      </c>
      <c r="AI378">
        <v>0</v>
      </c>
      <c r="AJ378">
        <v>1</v>
      </c>
      <c r="AK378">
        <v>0</v>
      </c>
      <c r="AL378">
        <v>0</v>
      </c>
      <c r="AM378">
        <v>0</v>
      </c>
      <c r="AN378">
        <v>0</v>
      </c>
      <c r="AO378">
        <v>0</v>
      </c>
      <c r="AP378">
        <v>0</v>
      </c>
      <c r="AQ378">
        <v>0</v>
      </c>
      <c r="AR378">
        <v>0</v>
      </c>
      <c r="AS378">
        <v>0</v>
      </c>
      <c r="AT378">
        <v>0</v>
      </c>
      <c r="AU378">
        <v>0</v>
      </c>
      <c r="AV378">
        <v>0</v>
      </c>
      <c r="AW378">
        <v>2</v>
      </c>
      <c r="AX378">
        <v>2</v>
      </c>
      <c r="AY378">
        <v>0</v>
      </c>
      <c r="AZ378">
        <v>0</v>
      </c>
      <c r="BA378" t="s">
        <v>63</v>
      </c>
      <c r="BB378" t="s">
        <v>63</v>
      </c>
      <c r="BC378" t="s">
        <v>64</v>
      </c>
    </row>
    <row r="379" spans="1:55" x14ac:dyDescent="0.3">
      <c r="A379" t="s">
        <v>55</v>
      </c>
      <c r="B379" t="s">
        <v>55</v>
      </c>
      <c r="C379" t="s">
        <v>289</v>
      </c>
      <c r="D379">
        <v>22110409816</v>
      </c>
      <c r="E379" t="s">
        <v>717</v>
      </c>
      <c r="F379" t="s">
        <v>98</v>
      </c>
      <c r="G379" t="s">
        <v>57</v>
      </c>
      <c r="H379">
        <v>1</v>
      </c>
      <c r="I379" t="s">
        <v>58</v>
      </c>
      <c r="J379" t="s">
        <v>59</v>
      </c>
      <c r="K379" t="s">
        <v>718</v>
      </c>
      <c r="L379">
        <v>1</v>
      </c>
      <c r="M379" t="s">
        <v>719</v>
      </c>
      <c r="N379">
        <v>7</v>
      </c>
      <c r="O379" t="s">
        <v>95</v>
      </c>
      <c r="R379">
        <v>0</v>
      </c>
      <c r="S379">
        <v>0</v>
      </c>
      <c r="T379" t="s">
        <v>61</v>
      </c>
      <c r="V379">
        <v>0</v>
      </c>
      <c r="W379">
        <v>1</v>
      </c>
      <c r="X379">
        <v>1</v>
      </c>
      <c r="Y379" t="s">
        <v>62</v>
      </c>
      <c r="AB379" t="s">
        <v>62</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t="s">
        <v>63</v>
      </c>
      <c r="BB379" t="s">
        <v>63</v>
      </c>
      <c r="BC379" t="s">
        <v>64</v>
      </c>
    </row>
    <row r="380" spans="1:55" x14ac:dyDescent="0.3">
      <c r="A380" t="s">
        <v>55</v>
      </c>
      <c r="B380" t="s">
        <v>55</v>
      </c>
      <c r="C380" t="s">
        <v>289</v>
      </c>
      <c r="D380">
        <v>22110409816</v>
      </c>
      <c r="E380" t="s">
        <v>717</v>
      </c>
      <c r="F380" t="s">
        <v>98</v>
      </c>
      <c r="G380" t="s">
        <v>57</v>
      </c>
      <c r="H380">
        <v>1</v>
      </c>
      <c r="I380" t="s">
        <v>58</v>
      </c>
      <c r="J380" t="s">
        <v>59</v>
      </c>
      <c r="K380" t="s">
        <v>718</v>
      </c>
      <c r="L380">
        <v>1</v>
      </c>
      <c r="M380" t="s">
        <v>719</v>
      </c>
      <c r="N380">
        <v>8</v>
      </c>
      <c r="O380" t="s">
        <v>95</v>
      </c>
      <c r="R380">
        <v>0</v>
      </c>
      <c r="S380">
        <v>0</v>
      </c>
      <c r="T380" t="s">
        <v>1773</v>
      </c>
      <c r="V380">
        <v>0</v>
      </c>
      <c r="W380">
        <v>1</v>
      </c>
      <c r="X380">
        <v>1</v>
      </c>
      <c r="Y380" t="s">
        <v>71</v>
      </c>
      <c r="Z380" t="s">
        <v>71</v>
      </c>
      <c r="AA380" t="s">
        <v>71</v>
      </c>
      <c r="AB380" t="s">
        <v>71</v>
      </c>
      <c r="AD380">
        <v>0</v>
      </c>
      <c r="AE380">
        <v>0</v>
      </c>
      <c r="AF380">
        <v>0</v>
      </c>
      <c r="AG380">
        <v>0</v>
      </c>
      <c r="AH380">
        <v>0</v>
      </c>
      <c r="AI380">
        <v>0</v>
      </c>
      <c r="AJ380">
        <v>0</v>
      </c>
      <c r="AK380">
        <v>0</v>
      </c>
      <c r="AL380">
        <v>0</v>
      </c>
      <c r="AM380">
        <v>0</v>
      </c>
      <c r="AN380">
        <v>0</v>
      </c>
      <c r="AO380">
        <v>0</v>
      </c>
      <c r="AP380">
        <v>0</v>
      </c>
      <c r="AQ380">
        <v>0</v>
      </c>
      <c r="AR380">
        <v>0</v>
      </c>
      <c r="AS380">
        <v>0</v>
      </c>
      <c r="AT380">
        <v>0</v>
      </c>
      <c r="AU380">
        <v>0</v>
      </c>
      <c r="AV380">
        <v>0</v>
      </c>
      <c r="AW380">
        <v>0</v>
      </c>
      <c r="AX380">
        <v>0</v>
      </c>
      <c r="AY380">
        <v>0</v>
      </c>
      <c r="AZ380">
        <v>0</v>
      </c>
      <c r="BA380" t="s">
        <v>63</v>
      </c>
      <c r="BB380" t="s">
        <v>63</v>
      </c>
      <c r="BC380" t="s">
        <v>64</v>
      </c>
    </row>
    <row r="381" spans="1:55" x14ac:dyDescent="0.3">
      <c r="A381" t="s">
        <v>55</v>
      </c>
      <c r="B381" t="s">
        <v>55</v>
      </c>
      <c r="C381" t="s">
        <v>289</v>
      </c>
      <c r="D381">
        <v>22110409816</v>
      </c>
      <c r="E381" t="s">
        <v>717</v>
      </c>
      <c r="F381" t="s">
        <v>98</v>
      </c>
      <c r="G381" t="s">
        <v>57</v>
      </c>
      <c r="H381">
        <v>1</v>
      </c>
      <c r="I381" t="s">
        <v>58</v>
      </c>
      <c r="J381" t="s">
        <v>59</v>
      </c>
      <c r="K381" t="s">
        <v>718</v>
      </c>
      <c r="L381">
        <v>2</v>
      </c>
      <c r="M381" t="s">
        <v>724</v>
      </c>
      <c r="N381">
        <v>1</v>
      </c>
      <c r="O381" t="s">
        <v>60</v>
      </c>
      <c r="R381">
        <v>0</v>
      </c>
      <c r="S381">
        <v>0</v>
      </c>
      <c r="T381" t="s">
        <v>93</v>
      </c>
      <c r="U381" t="s">
        <v>725</v>
      </c>
      <c r="V381">
        <v>2</v>
      </c>
      <c r="W381">
        <v>0</v>
      </c>
      <c r="X381">
        <v>1</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C381" t="s">
        <v>64</v>
      </c>
    </row>
    <row r="382" spans="1:55" x14ac:dyDescent="0.3">
      <c r="A382" t="s">
        <v>55</v>
      </c>
      <c r="B382" t="s">
        <v>55</v>
      </c>
      <c r="C382" t="s">
        <v>289</v>
      </c>
      <c r="D382">
        <v>22110409816</v>
      </c>
      <c r="E382" t="s">
        <v>717</v>
      </c>
      <c r="F382" t="s">
        <v>98</v>
      </c>
      <c r="G382" t="s">
        <v>57</v>
      </c>
      <c r="H382">
        <v>1</v>
      </c>
      <c r="I382" t="s">
        <v>58</v>
      </c>
      <c r="J382" t="s">
        <v>59</v>
      </c>
      <c r="K382" t="s">
        <v>718</v>
      </c>
      <c r="L382">
        <v>2</v>
      </c>
      <c r="M382" t="s">
        <v>724</v>
      </c>
      <c r="N382">
        <v>2</v>
      </c>
      <c r="R382">
        <v>0</v>
      </c>
      <c r="S382">
        <v>0</v>
      </c>
      <c r="T382" t="s">
        <v>93</v>
      </c>
      <c r="V382">
        <v>2</v>
      </c>
      <c r="W382">
        <v>0</v>
      </c>
      <c r="X382">
        <v>1</v>
      </c>
      <c r="AD382">
        <v>0</v>
      </c>
      <c r="AE382">
        <v>0</v>
      </c>
      <c r="AF382">
        <v>0</v>
      </c>
      <c r="AG382">
        <v>0</v>
      </c>
      <c r="AH382">
        <v>0</v>
      </c>
      <c r="AI382">
        <v>0</v>
      </c>
      <c r="AJ382">
        <v>0</v>
      </c>
      <c r="AK382">
        <v>0</v>
      </c>
      <c r="AL382">
        <v>0</v>
      </c>
      <c r="AM382">
        <v>0</v>
      </c>
      <c r="AN382">
        <v>0</v>
      </c>
      <c r="AO382">
        <v>0</v>
      </c>
      <c r="AP382">
        <v>0</v>
      </c>
      <c r="AQ382">
        <v>0</v>
      </c>
      <c r="AR382">
        <v>0</v>
      </c>
      <c r="AS382">
        <v>0</v>
      </c>
      <c r="AT382">
        <v>0</v>
      </c>
      <c r="AU382">
        <v>0</v>
      </c>
      <c r="AV382">
        <v>0</v>
      </c>
      <c r="AW382">
        <v>0</v>
      </c>
      <c r="AX382">
        <v>0</v>
      </c>
      <c r="AY382">
        <v>0</v>
      </c>
      <c r="AZ382">
        <v>0</v>
      </c>
      <c r="BC382" t="s">
        <v>64</v>
      </c>
    </row>
    <row r="383" spans="1:55" x14ac:dyDescent="0.3">
      <c r="A383" t="s">
        <v>55</v>
      </c>
      <c r="B383" t="s">
        <v>55</v>
      </c>
      <c r="C383" t="s">
        <v>289</v>
      </c>
      <c r="D383">
        <v>22110409816</v>
      </c>
      <c r="E383" t="s">
        <v>717</v>
      </c>
      <c r="F383" t="s">
        <v>98</v>
      </c>
      <c r="G383" t="s">
        <v>57</v>
      </c>
      <c r="H383">
        <v>1</v>
      </c>
      <c r="I383" t="s">
        <v>58</v>
      </c>
      <c r="J383" t="s">
        <v>59</v>
      </c>
      <c r="K383" t="s">
        <v>718</v>
      </c>
      <c r="L383">
        <v>2</v>
      </c>
      <c r="M383" t="s">
        <v>724</v>
      </c>
      <c r="N383">
        <v>3</v>
      </c>
      <c r="R383">
        <v>0</v>
      </c>
      <c r="S383">
        <v>0</v>
      </c>
      <c r="T383" t="s">
        <v>93</v>
      </c>
      <c r="V383">
        <v>2</v>
      </c>
      <c r="W383">
        <v>0</v>
      </c>
      <c r="X383">
        <v>1</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C383" t="s">
        <v>64</v>
      </c>
    </row>
    <row r="384" spans="1:55" x14ac:dyDescent="0.3">
      <c r="A384" t="s">
        <v>55</v>
      </c>
      <c r="B384" t="s">
        <v>55</v>
      </c>
      <c r="C384" t="s">
        <v>289</v>
      </c>
      <c r="D384">
        <v>22110409816</v>
      </c>
      <c r="E384" t="s">
        <v>717</v>
      </c>
      <c r="F384" t="s">
        <v>98</v>
      </c>
      <c r="G384" t="s">
        <v>57</v>
      </c>
      <c r="H384">
        <v>1</v>
      </c>
      <c r="I384" t="s">
        <v>58</v>
      </c>
      <c r="J384" t="s">
        <v>59</v>
      </c>
      <c r="K384" t="s">
        <v>718</v>
      </c>
      <c r="L384">
        <v>2</v>
      </c>
      <c r="M384" t="s">
        <v>724</v>
      </c>
      <c r="N384">
        <v>4</v>
      </c>
      <c r="R384">
        <v>0</v>
      </c>
      <c r="S384">
        <v>0</v>
      </c>
      <c r="T384" t="s">
        <v>93</v>
      </c>
      <c r="V384">
        <v>2</v>
      </c>
      <c r="W384">
        <v>0</v>
      </c>
      <c r="X384">
        <v>1</v>
      </c>
      <c r="AD384">
        <v>0</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row>
    <row r="385" spans="1:55" x14ac:dyDescent="0.3">
      <c r="A385" t="s">
        <v>55</v>
      </c>
      <c r="B385" t="s">
        <v>55</v>
      </c>
      <c r="C385" t="s">
        <v>289</v>
      </c>
      <c r="D385">
        <v>22110409816</v>
      </c>
      <c r="E385" t="s">
        <v>717</v>
      </c>
      <c r="F385" t="s">
        <v>98</v>
      </c>
      <c r="G385" t="s">
        <v>57</v>
      </c>
      <c r="H385">
        <v>1</v>
      </c>
      <c r="I385" t="s">
        <v>58</v>
      </c>
      <c r="J385" t="s">
        <v>59</v>
      </c>
      <c r="K385" t="s">
        <v>718</v>
      </c>
      <c r="L385">
        <v>2</v>
      </c>
      <c r="M385" t="s">
        <v>724</v>
      </c>
      <c r="N385">
        <v>5</v>
      </c>
      <c r="R385">
        <v>0</v>
      </c>
      <c r="S385">
        <v>0</v>
      </c>
      <c r="T385" t="s">
        <v>93</v>
      </c>
      <c r="V385">
        <v>2</v>
      </c>
      <c r="W385">
        <v>0</v>
      </c>
      <c r="X385">
        <v>1</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C385" t="s">
        <v>64</v>
      </c>
    </row>
    <row r="386" spans="1:55" x14ac:dyDescent="0.3">
      <c r="A386" t="s">
        <v>55</v>
      </c>
      <c r="B386" t="s">
        <v>55</v>
      </c>
      <c r="C386" t="s">
        <v>289</v>
      </c>
      <c r="D386">
        <v>22110409816</v>
      </c>
      <c r="E386" t="s">
        <v>717</v>
      </c>
      <c r="F386" t="s">
        <v>98</v>
      </c>
      <c r="G386" t="s">
        <v>57</v>
      </c>
      <c r="H386">
        <v>1</v>
      </c>
      <c r="I386" t="s">
        <v>58</v>
      </c>
      <c r="J386" t="s">
        <v>59</v>
      </c>
      <c r="K386" t="s">
        <v>718</v>
      </c>
      <c r="L386">
        <v>2</v>
      </c>
      <c r="M386" t="s">
        <v>724</v>
      </c>
      <c r="N386">
        <v>6</v>
      </c>
      <c r="R386">
        <v>0</v>
      </c>
      <c r="S386">
        <v>0</v>
      </c>
      <c r="T386" t="s">
        <v>93</v>
      </c>
      <c r="V386">
        <v>2</v>
      </c>
      <c r="W386">
        <v>0</v>
      </c>
      <c r="X386">
        <v>1</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C386" t="s">
        <v>64</v>
      </c>
    </row>
    <row r="387" spans="1:55" x14ac:dyDescent="0.3">
      <c r="A387" t="s">
        <v>55</v>
      </c>
      <c r="B387" t="s">
        <v>55</v>
      </c>
      <c r="C387" t="s">
        <v>802</v>
      </c>
      <c r="D387">
        <v>22110417902</v>
      </c>
      <c r="E387" t="s">
        <v>803</v>
      </c>
      <c r="F387" t="s">
        <v>56</v>
      </c>
      <c r="G387" t="s">
        <v>57</v>
      </c>
      <c r="H387">
        <v>5</v>
      </c>
      <c r="J387" t="s">
        <v>59</v>
      </c>
      <c r="K387" t="s">
        <v>818</v>
      </c>
      <c r="L387">
        <v>1</v>
      </c>
      <c r="M387" t="s">
        <v>154</v>
      </c>
      <c r="N387">
        <v>1</v>
      </c>
      <c r="R387">
        <v>0</v>
      </c>
      <c r="S387">
        <v>0</v>
      </c>
      <c r="T387" t="s">
        <v>1773</v>
      </c>
      <c r="U387" t="s">
        <v>819</v>
      </c>
      <c r="V387">
        <v>0</v>
      </c>
      <c r="W387">
        <v>4</v>
      </c>
      <c r="X387">
        <v>1</v>
      </c>
      <c r="Y387" t="s">
        <v>71</v>
      </c>
      <c r="Z387" t="s">
        <v>62</v>
      </c>
      <c r="AA387" t="s">
        <v>62</v>
      </c>
      <c r="AB387" t="s">
        <v>71</v>
      </c>
      <c r="AD387">
        <v>0</v>
      </c>
      <c r="AE387">
        <v>0</v>
      </c>
      <c r="AF387">
        <v>0</v>
      </c>
      <c r="AG387">
        <v>0</v>
      </c>
      <c r="AH387">
        <v>0</v>
      </c>
      <c r="AI387">
        <v>0</v>
      </c>
      <c r="AJ387">
        <v>1</v>
      </c>
      <c r="AK387">
        <v>0</v>
      </c>
      <c r="AL387">
        <v>0</v>
      </c>
      <c r="AM387">
        <v>0</v>
      </c>
      <c r="AN387">
        <v>0</v>
      </c>
      <c r="AO387">
        <v>0</v>
      </c>
      <c r="AP387">
        <v>0</v>
      </c>
      <c r="AQ387">
        <v>0</v>
      </c>
      <c r="AR387">
        <v>0</v>
      </c>
      <c r="AS387">
        <v>0</v>
      </c>
      <c r="AT387">
        <v>0</v>
      </c>
      <c r="AU387">
        <v>0</v>
      </c>
      <c r="AV387">
        <v>0</v>
      </c>
      <c r="AW387">
        <v>1</v>
      </c>
      <c r="AX387">
        <v>2</v>
      </c>
      <c r="AY387">
        <v>0</v>
      </c>
      <c r="AZ387">
        <v>0</v>
      </c>
      <c r="BA387" t="s">
        <v>63</v>
      </c>
      <c r="BB387" t="s">
        <v>63</v>
      </c>
      <c r="BC387" t="s">
        <v>64</v>
      </c>
    </row>
    <row r="388" spans="1:55" x14ac:dyDescent="0.3">
      <c r="A388" t="s">
        <v>55</v>
      </c>
      <c r="B388" t="s">
        <v>55</v>
      </c>
      <c r="C388" t="s">
        <v>802</v>
      </c>
      <c r="D388">
        <v>22110417902</v>
      </c>
      <c r="E388" t="s">
        <v>803</v>
      </c>
      <c r="F388" t="s">
        <v>56</v>
      </c>
      <c r="G388" t="s">
        <v>57</v>
      </c>
      <c r="H388">
        <v>5</v>
      </c>
      <c r="J388" t="s">
        <v>59</v>
      </c>
      <c r="K388" t="s">
        <v>818</v>
      </c>
      <c r="L388">
        <v>1</v>
      </c>
      <c r="M388" t="s">
        <v>154</v>
      </c>
      <c r="N388">
        <v>2</v>
      </c>
      <c r="O388" t="s">
        <v>95</v>
      </c>
      <c r="R388">
        <v>0</v>
      </c>
      <c r="S388">
        <v>0</v>
      </c>
      <c r="T388" t="s">
        <v>1773</v>
      </c>
      <c r="U388" t="s">
        <v>820</v>
      </c>
      <c r="V388">
        <v>0</v>
      </c>
      <c r="W388">
        <v>4</v>
      </c>
      <c r="X388">
        <v>1</v>
      </c>
      <c r="Y388" t="s">
        <v>71</v>
      </c>
      <c r="Z388" t="s">
        <v>62</v>
      </c>
      <c r="AA388" t="s">
        <v>62</v>
      </c>
      <c r="AB388" t="s">
        <v>71</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t="s">
        <v>63</v>
      </c>
      <c r="BB388" t="s">
        <v>63</v>
      </c>
      <c r="BC388" t="s">
        <v>64</v>
      </c>
    </row>
    <row r="389" spans="1:55" x14ac:dyDescent="0.3">
      <c r="A389" t="s">
        <v>55</v>
      </c>
      <c r="B389" t="s">
        <v>55</v>
      </c>
      <c r="C389" t="s">
        <v>802</v>
      </c>
      <c r="D389">
        <v>22110417902</v>
      </c>
      <c r="E389" t="s">
        <v>803</v>
      </c>
      <c r="F389" t="s">
        <v>56</v>
      </c>
      <c r="G389" t="s">
        <v>57</v>
      </c>
      <c r="H389">
        <v>5</v>
      </c>
      <c r="J389" t="s">
        <v>59</v>
      </c>
      <c r="K389" t="s">
        <v>818</v>
      </c>
      <c r="L389">
        <v>1</v>
      </c>
      <c r="M389" t="s">
        <v>154</v>
      </c>
      <c r="N389">
        <v>3</v>
      </c>
      <c r="O389" t="s">
        <v>97</v>
      </c>
      <c r="R389">
        <v>0</v>
      </c>
      <c r="S389">
        <v>0</v>
      </c>
      <c r="T389" t="s">
        <v>61</v>
      </c>
      <c r="U389" t="s">
        <v>821</v>
      </c>
      <c r="V389">
        <v>0</v>
      </c>
      <c r="W389">
        <v>4</v>
      </c>
      <c r="X389">
        <v>1</v>
      </c>
      <c r="Y389" t="s">
        <v>71</v>
      </c>
      <c r="Z389" t="s">
        <v>71</v>
      </c>
      <c r="AA389" t="s">
        <v>71</v>
      </c>
      <c r="AB389" t="s">
        <v>71</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t="s">
        <v>63</v>
      </c>
      <c r="BB389" t="s">
        <v>63</v>
      </c>
      <c r="BC389" t="s">
        <v>64</v>
      </c>
    </row>
    <row r="390" spans="1:55" x14ac:dyDescent="0.3">
      <c r="A390" t="s">
        <v>55</v>
      </c>
      <c r="B390" t="s">
        <v>55</v>
      </c>
      <c r="C390" t="s">
        <v>802</v>
      </c>
      <c r="D390">
        <v>22110417902</v>
      </c>
      <c r="E390" t="s">
        <v>803</v>
      </c>
      <c r="F390" t="s">
        <v>56</v>
      </c>
      <c r="G390" t="s">
        <v>57</v>
      </c>
      <c r="H390">
        <v>5</v>
      </c>
      <c r="J390" t="s">
        <v>59</v>
      </c>
      <c r="K390" t="s">
        <v>818</v>
      </c>
      <c r="L390">
        <v>1</v>
      </c>
      <c r="M390" t="s">
        <v>154</v>
      </c>
      <c r="N390">
        <v>4</v>
      </c>
      <c r="O390" t="s">
        <v>70</v>
      </c>
      <c r="R390">
        <v>0</v>
      </c>
      <c r="S390">
        <v>0</v>
      </c>
      <c r="T390" t="s">
        <v>1773</v>
      </c>
      <c r="V390">
        <v>0</v>
      </c>
      <c r="W390">
        <v>4</v>
      </c>
      <c r="X390">
        <v>1</v>
      </c>
      <c r="Y390" t="s">
        <v>71</v>
      </c>
      <c r="Z390" t="s">
        <v>62</v>
      </c>
      <c r="AA390" t="s">
        <v>62</v>
      </c>
      <c r="AB390" t="s">
        <v>71</v>
      </c>
      <c r="AD390">
        <v>0</v>
      </c>
      <c r="AE390">
        <v>0</v>
      </c>
      <c r="AF390">
        <v>0</v>
      </c>
      <c r="AG390">
        <v>0</v>
      </c>
      <c r="AH390">
        <v>0</v>
      </c>
      <c r="AI390">
        <v>2</v>
      </c>
      <c r="AJ390">
        <v>0</v>
      </c>
      <c r="AK390">
        <v>0</v>
      </c>
      <c r="AL390">
        <v>0</v>
      </c>
      <c r="AM390">
        <v>0</v>
      </c>
      <c r="AN390">
        <v>0</v>
      </c>
      <c r="AO390">
        <v>0</v>
      </c>
      <c r="AP390">
        <v>0</v>
      </c>
      <c r="AQ390">
        <v>0</v>
      </c>
      <c r="AR390">
        <v>0</v>
      </c>
      <c r="AS390">
        <v>0</v>
      </c>
      <c r="AT390">
        <v>0</v>
      </c>
      <c r="AU390">
        <v>0</v>
      </c>
      <c r="AV390">
        <v>0</v>
      </c>
      <c r="AW390">
        <v>0</v>
      </c>
      <c r="AX390">
        <v>0</v>
      </c>
      <c r="AY390">
        <v>0</v>
      </c>
      <c r="AZ390">
        <v>0</v>
      </c>
      <c r="BA390" t="s">
        <v>63</v>
      </c>
      <c r="BB390" t="s">
        <v>63</v>
      </c>
      <c r="BC390" t="s">
        <v>64</v>
      </c>
    </row>
    <row r="391" spans="1:55" x14ac:dyDescent="0.3">
      <c r="A391" t="s">
        <v>55</v>
      </c>
      <c r="B391" t="s">
        <v>55</v>
      </c>
      <c r="C391" t="s">
        <v>802</v>
      </c>
      <c r="D391">
        <v>22110417902</v>
      </c>
      <c r="E391" t="s">
        <v>803</v>
      </c>
      <c r="F391" t="s">
        <v>56</v>
      </c>
      <c r="G391" t="s">
        <v>57</v>
      </c>
      <c r="H391">
        <v>6</v>
      </c>
      <c r="I391" t="s">
        <v>58</v>
      </c>
      <c r="J391" t="s">
        <v>59</v>
      </c>
      <c r="K391" t="s">
        <v>822</v>
      </c>
      <c r="L391">
        <v>1</v>
      </c>
      <c r="M391" t="s">
        <v>389</v>
      </c>
      <c r="N391">
        <v>1</v>
      </c>
      <c r="O391" t="s">
        <v>66</v>
      </c>
      <c r="P391">
        <v>5</v>
      </c>
      <c r="Q391" t="s">
        <v>823</v>
      </c>
      <c r="R391">
        <v>53</v>
      </c>
      <c r="S391">
        <v>50</v>
      </c>
      <c r="T391" t="s">
        <v>1772</v>
      </c>
      <c r="V391">
        <v>3</v>
      </c>
      <c r="W391">
        <v>5</v>
      </c>
      <c r="X391">
        <v>1</v>
      </c>
      <c r="Y391" t="s">
        <v>71</v>
      </c>
      <c r="AA391" t="s">
        <v>62</v>
      </c>
      <c r="AB391" t="s">
        <v>71</v>
      </c>
      <c r="AC391" t="s">
        <v>68</v>
      </c>
      <c r="AD391">
        <v>1</v>
      </c>
      <c r="AE391">
        <v>1</v>
      </c>
      <c r="AF391">
        <v>0</v>
      </c>
      <c r="AG391">
        <v>0</v>
      </c>
      <c r="AH391">
        <v>0</v>
      </c>
      <c r="AI391">
        <v>0</v>
      </c>
      <c r="AJ391">
        <v>0</v>
      </c>
      <c r="AK391">
        <v>0</v>
      </c>
      <c r="AL391">
        <v>0</v>
      </c>
      <c r="AM391">
        <v>0</v>
      </c>
      <c r="AN391">
        <v>0</v>
      </c>
      <c r="AO391">
        <v>0</v>
      </c>
      <c r="AP391">
        <v>0</v>
      </c>
      <c r="AQ391">
        <v>0</v>
      </c>
      <c r="AR391">
        <v>0</v>
      </c>
      <c r="AS391">
        <v>0</v>
      </c>
      <c r="AT391">
        <v>0</v>
      </c>
      <c r="AU391">
        <v>0</v>
      </c>
      <c r="AV391">
        <v>0</v>
      </c>
      <c r="AW391">
        <v>2</v>
      </c>
      <c r="AX391">
        <v>3</v>
      </c>
      <c r="AY391">
        <v>0</v>
      </c>
      <c r="AZ391">
        <v>0</v>
      </c>
      <c r="BA391" t="s">
        <v>63</v>
      </c>
      <c r="BB391" t="s">
        <v>63</v>
      </c>
      <c r="BC391" t="s">
        <v>64</v>
      </c>
    </row>
    <row r="392" spans="1:55" x14ac:dyDescent="0.3">
      <c r="A392" t="s">
        <v>55</v>
      </c>
      <c r="B392" t="s">
        <v>55</v>
      </c>
      <c r="C392" t="s">
        <v>802</v>
      </c>
      <c r="D392">
        <v>22110417902</v>
      </c>
      <c r="E392" t="s">
        <v>803</v>
      </c>
      <c r="F392" t="s">
        <v>56</v>
      </c>
      <c r="G392" t="s">
        <v>57</v>
      </c>
      <c r="H392">
        <v>6</v>
      </c>
      <c r="I392" t="s">
        <v>58</v>
      </c>
      <c r="J392" t="s">
        <v>59</v>
      </c>
      <c r="K392" t="s">
        <v>822</v>
      </c>
      <c r="L392">
        <v>1</v>
      </c>
      <c r="M392" t="s">
        <v>389</v>
      </c>
      <c r="N392">
        <v>2</v>
      </c>
      <c r="O392" t="s">
        <v>66</v>
      </c>
      <c r="P392">
        <v>5</v>
      </c>
      <c r="Q392" t="s">
        <v>91</v>
      </c>
      <c r="R392">
        <v>53</v>
      </c>
      <c r="S392">
        <v>50</v>
      </c>
      <c r="T392" t="s">
        <v>1773</v>
      </c>
      <c r="V392">
        <v>3</v>
      </c>
      <c r="W392">
        <v>5</v>
      </c>
      <c r="X392">
        <v>1</v>
      </c>
      <c r="Y392" t="s">
        <v>71</v>
      </c>
      <c r="Z392" t="s">
        <v>62</v>
      </c>
      <c r="AA392" t="s">
        <v>62</v>
      </c>
      <c r="AB392" t="s">
        <v>71</v>
      </c>
      <c r="AC392" t="s">
        <v>68</v>
      </c>
      <c r="AD392">
        <v>0</v>
      </c>
      <c r="AE392">
        <v>1</v>
      </c>
      <c r="AF392">
        <v>0</v>
      </c>
      <c r="AG392">
        <v>0</v>
      </c>
      <c r="AH392">
        <v>0</v>
      </c>
      <c r="AI392">
        <v>0</v>
      </c>
      <c r="AJ392">
        <v>0</v>
      </c>
      <c r="AK392">
        <v>0</v>
      </c>
      <c r="AL392">
        <v>0</v>
      </c>
      <c r="AM392">
        <v>0</v>
      </c>
      <c r="AN392">
        <v>0</v>
      </c>
      <c r="AO392">
        <v>0</v>
      </c>
      <c r="AP392">
        <v>0</v>
      </c>
      <c r="AQ392">
        <v>0</v>
      </c>
      <c r="AR392">
        <v>0</v>
      </c>
      <c r="AS392">
        <v>0</v>
      </c>
      <c r="AT392">
        <v>0</v>
      </c>
      <c r="AU392">
        <v>0</v>
      </c>
      <c r="AV392">
        <v>0</v>
      </c>
      <c r="AW392">
        <v>3</v>
      </c>
      <c r="AX392">
        <v>4</v>
      </c>
      <c r="AY392">
        <v>0</v>
      </c>
      <c r="AZ392">
        <v>0</v>
      </c>
      <c r="BA392" t="s">
        <v>85</v>
      </c>
      <c r="BB392" t="s">
        <v>63</v>
      </c>
      <c r="BC392" t="s">
        <v>64</v>
      </c>
    </row>
    <row r="393" spans="1:55" x14ac:dyDescent="0.3">
      <c r="A393" t="s">
        <v>55</v>
      </c>
      <c r="B393" t="s">
        <v>55</v>
      </c>
      <c r="C393" t="s">
        <v>802</v>
      </c>
      <c r="D393">
        <v>22110417902</v>
      </c>
      <c r="E393" t="s">
        <v>803</v>
      </c>
      <c r="F393" t="s">
        <v>56</v>
      </c>
      <c r="G393" t="s">
        <v>57</v>
      </c>
      <c r="H393">
        <v>6</v>
      </c>
      <c r="I393" t="s">
        <v>58</v>
      </c>
      <c r="J393" t="s">
        <v>59</v>
      </c>
      <c r="K393" t="s">
        <v>822</v>
      </c>
      <c r="L393">
        <v>1</v>
      </c>
      <c r="M393" t="s">
        <v>389</v>
      </c>
      <c r="N393">
        <v>3</v>
      </c>
      <c r="O393" t="s">
        <v>70</v>
      </c>
      <c r="R393">
        <v>0</v>
      </c>
      <c r="S393">
        <v>0</v>
      </c>
      <c r="T393" t="s">
        <v>1773</v>
      </c>
      <c r="U393" t="s">
        <v>824</v>
      </c>
      <c r="V393">
        <v>3</v>
      </c>
      <c r="W393">
        <v>5</v>
      </c>
      <c r="X393">
        <v>1</v>
      </c>
      <c r="Y393" t="s">
        <v>71</v>
      </c>
      <c r="Z393" t="s">
        <v>62</v>
      </c>
      <c r="AB393" t="s">
        <v>71</v>
      </c>
      <c r="AD393">
        <v>0</v>
      </c>
      <c r="AE393">
        <v>0</v>
      </c>
      <c r="AF393">
        <v>0</v>
      </c>
      <c r="AG393">
        <v>0</v>
      </c>
      <c r="AH393">
        <v>0</v>
      </c>
      <c r="AI393">
        <v>0</v>
      </c>
      <c r="AJ393">
        <v>2</v>
      </c>
      <c r="AK393">
        <v>0</v>
      </c>
      <c r="AL393">
        <v>0</v>
      </c>
      <c r="AM393">
        <v>0</v>
      </c>
      <c r="AN393">
        <v>0</v>
      </c>
      <c r="AO393">
        <v>0</v>
      </c>
      <c r="AP393">
        <v>0</v>
      </c>
      <c r="AQ393">
        <v>0</v>
      </c>
      <c r="AR393">
        <v>0</v>
      </c>
      <c r="AS393">
        <v>0</v>
      </c>
      <c r="AT393">
        <v>0</v>
      </c>
      <c r="AU393">
        <v>0</v>
      </c>
      <c r="AV393">
        <v>0</v>
      </c>
      <c r="AW393">
        <v>0</v>
      </c>
      <c r="AX393">
        <v>0</v>
      </c>
      <c r="AY393">
        <v>0</v>
      </c>
      <c r="AZ393">
        <v>0</v>
      </c>
      <c r="BA393" t="s">
        <v>63</v>
      </c>
      <c r="BB393" t="s">
        <v>63</v>
      </c>
      <c r="BC393" t="s">
        <v>64</v>
      </c>
    </row>
    <row r="394" spans="1:55" x14ac:dyDescent="0.3">
      <c r="A394" t="s">
        <v>55</v>
      </c>
      <c r="B394" t="s">
        <v>55</v>
      </c>
      <c r="C394" t="s">
        <v>802</v>
      </c>
      <c r="D394">
        <v>22110417902</v>
      </c>
      <c r="E394" t="s">
        <v>803</v>
      </c>
      <c r="F394" t="s">
        <v>56</v>
      </c>
      <c r="G394" t="s">
        <v>57</v>
      </c>
      <c r="H394">
        <v>6</v>
      </c>
      <c r="I394" t="s">
        <v>58</v>
      </c>
      <c r="J394" t="s">
        <v>59</v>
      </c>
      <c r="K394" t="s">
        <v>822</v>
      </c>
      <c r="L394">
        <v>2</v>
      </c>
      <c r="M394" t="s">
        <v>80</v>
      </c>
      <c r="N394">
        <v>1</v>
      </c>
      <c r="O394" t="s">
        <v>66</v>
      </c>
      <c r="P394">
        <v>5</v>
      </c>
      <c r="Q394" t="s">
        <v>75</v>
      </c>
      <c r="R394">
        <v>53</v>
      </c>
      <c r="S394">
        <v>50</v>
      </c>
      <c r="T394" t="s">
        <v>1773</v>
      </c>
      <c r="V394">
        <v>0</v>
      </c>
      <c r="W394">
        <v>1</v>
      </c>
      <c r="X394">
        <v>1</v>
      </c>
      <c r="Y394" t="s">
        <v>71</v>
      </c>
      <c r="Z394" t="s">
        <v>62</v>
      </c>
      <c r="AA394" t="s">
        <v>62</v>
      </c>
      <c r="AB394" t="s">
        <v>71</v>
      </c>
      <c r="AC394" t="s">
        <v>68</v>
      </c>
      <c r="AD394">
        <v>1</v>
      </c>
      <c r="AE394">
        <v>1</v>
      </c>
      <c r="AF394">
        <v>0</v>
      </c>
      <c r="AG394">
        <v>0</v>
      </c>
      <c r="AH394">
        <v>0</v>
      </c>
      <c r="AI394">
        <v>0</v>
      </c>
      <c r="AJ394">
        <v>0</v>
      </c>
      <c r="AK394">
        <v>0</v>
      </c>
      <c r="AL394">
        <v>0</v>
      </c>
      <c r="AM394">
        <v>0</v>
      </c>
      <c r="AN394">
        <v>0</v>
      </c>
      <c r="AO394">
        <v>0</v>
      </c>
      <c r="AP394">
        <v>0</v>
      </c>
      <c r="AQ394">
        <v>0</v>
      </c>
      <c r="AR394">
        <v>0</v>
      </c>
      <c r="AS394">
        <v>0</v>
      </c>
      <c r="AT394">
        <v>0</v>
      </c>
      <c r="AU394">
        <v>0</v>
      </c>
      <c r="AV394">
        <v>0</v>
      </c>
      <c r="AW394">
        <v>3</v>
      </c>
      <c r="AX394">
        <v>3</v>
      </c>
      <c r="AY394">
        <v>0</v>
      </c>
      <c r="AZ394">
        <v>0</v>
      </c>
      <c r="BA394" t="s">
        <v>63</v>
      </c>
      <c r="BB394" t="s">
        <v>63</v>
      </c>
      <c r="BC394" t="s">
        <v>64</v>
      </c>
    </row>
    <row r="395" spans="1:55" x14ac:dyDescent="0.3">
      <c r="A395" t="s">
        <v>55</v>
      </c>
      <c r="B395" t="s">
        <v>55</v>
      </c>
      <c r="C395" t="s">
        <v>802</v>
      </c>
      <c r="D395">
        <v>22110417902</v>
      </c>
      <c r="E395" t="s">
        <v>803</v>
      </c>
      <c r="F395" t="s">
        <v>56</v>
      </c>
      <c r="G395" t="s">
        <v>57</v>
      </c>
      <c r="H395">
        <v>7</v>
      </c>
      <c r="I395" t="s">
        <v>94</v>
      </c>
      <c r="J395" t="s">
        <v>59</v>
      </c>
      <c r="L395">
        <v>1</v>
      </c>
      <c r="M395" t="s">
        <v>154</v>
      </c>
      <c r="N395">
        <v>1</v>
      </c>
      <c r="O395" t="s">
        <v>95</v>
      </c>
      <c r="R395">
        <v>0</v>
      </c>
      <c r="S395">
        <v>0</v>
      </c>
      <c r="T395" t="s">
        <v>1773</v>
      </c>
      <c r="U395" t="s">
        <v>825</v>
      </c>
      <c r="V395">
        <v>4</v>
      </c>
      <c r="W395">
        <v>2</v>
      </c>
      <c r="X395">
        <v>2</v>
      </c>
      <c r="Y395" t="s">
        <v>62</v>
      </c>
      <c r="AA395" t="s">
        <v>62</v>
      </c>
      <c r="AB395" t="s">
        <v>62</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t="s">
        <v>63</v>
      </c>
      <c r="BB395" t="s">
        <v>63</v>
      </c>
    </row>
    <row r="396" spans="1:55" x14ac:dyDescent="0.3">
      <c r="A396" t="s">
        <v>55</v>
      </c>
      <c r="B396" t="s">
        <v>55</v>
      </c>
      <c r="C396" t="s">
        <v>802</v>
      </c>
      <c r="D396">
        <v>22110417902</v>
      </c>
      <c r="E396" t="s">
        <v>803</v>
      </c>
      <c r="F396" t="s">
        <v>56</v>
      </c>
      <c r="G396" t="s">
        <v>57</v>
      </c>
      <c r="H396">
        <v>7</v>
      </c>
      <c r="I396" t="s">
        <v>94</v>
      </c>
      <c r="J396" t="s">
        <v>59</v>
      </c>
      <c r="L396">
        <v>1</v>
      </c>
      <c r="M396" t="s">
        <v>154</v>
      </c>
      <c r="N396">
        <v>2</v>
      </c>
      <c r="O396" t="s">
        <v>95</v>
      </c>
      <c r="R396">
        <v>0</v>
      </c>
      <c r="S396">
        <v>0</v>
      </c>
      <c r="T396" t="s">
        <v>61</v>
      </c>
      <c r="U396" t="s">
        <v>825</v>
      </c>
      <c r="V396">
        <v>4</v>
      </c>
      <c r="W396">
        <v>2</v>
      </c>
      <c r="X396">
        <v>2</v>
      </c>
      <c r="Y396" t="s">
        <v>62</v>
      </c>
      <c r="AA396" t="s">
        <v>62</v>
      </c>
      <c r="AB396" t="s">
        <v>62</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t="s">
        <v>63</v>
      </c>
      <c r="BB396" t="s">
        <v>63</v>
      </c>
      <c r="BC396" t="s">
        <v>64</v>
      </c>
    </row>
    <row r="397" spans="1:55" x14ac:dyDescent="0.3">
      <c r="A397" t="s">
        <v>55</v>
      </c>
      <c r="B397" t="s">
        <v>55</v>
      </c>
      <c r="C397" t="s">
        <v>802</v>
      </c>
      <c r="D397">
        <v>22110417902</v>
      </c>
      <c r="E397" t="s">
        <v>803</v>
      </c>
      <c r="F397" t="s">
        <v>56</v>
      </c>
      <c r="G397" t="s">
        <v>57</v>
      </c>
      <c r="H397">
        <v>9</v>
      </c>
      <c r="I397" t="s">
        <v>94</v>
      </c>
      <c r="J397" t="s">
        <v>59</v>
      </c>
      <c r="L397">
        <v>1</v>
      </c>
      <c r="M397" t="s">
        <v>382</v>
      </c>
      <c r="N397">
        <v>1</v>
      </c>
      <c r="O397" t="s">
        <v>95</v>
      </c>
      <c r="R397">
        <v>0</v>
      </c>
      <c r="S397">
        <v>0</v>
      </c>
      <c r="T397" t="s">
        <v>1773</v>
      </c>
      <c r="U397" t="s">
        <v>826</v>
      </c>
      <c r="V397">
        <v>0</v>
      </c>
      <c r="W397">
        <v>1</v>
      </c>
      <c r="X397">
        <v>1</v>
      </c>
      <c r="Y397" t="s">
        <v>71</v>
      </c>
      <c r="AB397" t="s">
        <v>71</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t="s">
        <v>63</v>
      </c>
      <c r="BB397" t="s">
        <v>63</v>
      </c>
      <c r="BC397" t="s">
        <v>64</v>
      </c>
    </row>
    <row r="398" spans="1:55" x14ac:dyDescent="0.3">
      <c r="A398" t="s">
        <v>55</v>
      </c>
      <c r="B398" t="s">
        <v>55</v>
      </c>
      <c r="C398" t="s">
        <v>802</v>
      </c>
      <c r="D398">
        <v>22110417902</v>
      </c>
      <c r="E398" t="s">
        <v>803</v>
      </c>
      <c r="F398" t="s">
        <v>56</v>
      </c>
      <c r="G398" t="s">
        <v>57</v>
      </c>
      <c r="H398">
        <v>9</v>
      </c>
      <c r="I398" t="s">
        <v>94</v>
      </c>
      <c r="J398" t="s">
        <v>59</v>
      </c>
      <c r="L398">
        <v>1</v>
      </c>
      <c r="M398" t="s">
        <v>382</v>
      </c>
      <c r="N398">
        <v>2</v>
      </c>
      <c r="O398" t="s">
        <v>95</v>
      </c>
      <c r="R398">
        <v>0</v>
      </c>
      <c r="S398">
        <v>0</v>
      </c>
      <c r="T398" t="s">
        <v>1773</v>
      </c>
      <c r="U398" t="s">
        <v>826</v>
      </c>
      <c r="V398">
        <v>0</v>
      </c>
      <c r="W398">
        <v>1</v>
      </c>
      <c r="X398">
        <v>1</v>
      </c>
      <c r="Y398" t="s">
        <v>71</v>
      </c>
      <c r="AB398" t="s">
        <v>71</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t="s">
        <v>63</v>
      </c>
      <c r="BB398" t="s">
        <v>63</v>
      </c>
    </row>
    <row r="399" spans="1:55" x14ac:dyDescent="0.3">
      <c r="A399" t="s">
        <v>55</v>
      </c>
      <c r="B399" t="s">
        <v>55</v>
      </c>
      <c r="C399" t="s">
        <v>802</v>
      </c>
      <c r="D399">
        <v>22110417909</v>
      </c>
      <c r="E399" t="s">
        <v>845</v>
      </c>
      <c r="F399" t="s">
        <v>106</v>
      </c>
      <c r="G399" t="s">
        <v>57</v>
      </c>
      <c r="H399">
        <v>4</v>
      </c>
      <c r="I399" t="s">
        <v>58</v>
      </c>
      <c r="J399" t="s">
        <v>59</v>
      </c>
      <c r="L399">
        <v>1</v>
      </c>
      <c r="N399">
        <v>1</v>
      </c>
      <c r="O399" t="s">
        <v>65</v>
      </c>
      <c r="R399">
        <v>0</v>
      </c>
      <c r="S399">
        <v>0</v>
      </c>
      <c r="T399" t="s">
        <v>61</v>
      </c>
      <c r="U399" t="s">
        <v>848</v>
      </c>
      <c r="V399">
        <v>2</v>
      </c>
      <c r="W399">
        <v>0</v>
      </c>
      <c r="X399">
        <v>1</v>
      </c>
      <c r="Y399" t="s">
        <v>62</v>
      </c>
      <c r="Z399" t="s">
        <v>62</v>
      </c>
      <c r="AA399" t="s">
        <v>62</v>
      </c>
      <c r="AB399" t="s">
        <v>62</v>
      </c>
      <c r="AD399">
        <v>0</v>
      </c>
      <c r="AE399">
        <v>0</v>
      </c>
      <c r="AF399">
        <v>0</v>
      </c>
      <c r="AG399">
        <v>0</v>
      </c>
      <c r="AH399">
        <v>0</v>
      </c>
      <c r="AI399">
        <v>3</v>
      </c>
      <c r="AJ399">
        <v>0</v>
      </c>
      <c r="AK399">
        <v>0</v>
      </c>
      <c r="AL399">
        <v>0</v>
      </c>
      <c r="AM399">
        <v>0</v>
      </c>
      <c r="AN399">
        <v>0</v>
      </c>
      <c r="AO399">
        <v>0</v>
      </c>
      <c r="AP399">
        <v>0</v>
      </c>
      <c r="AQ399">
        <v>0</v>
      </c>
      <c r="AR399">
        <v>0</v>
      </c>
      <c r="AS399">
        <v>0</v>
      </c>
      <c r="AT399">
        <v>0</v>
      </c>
      <c r="AU399">
        <v>0</v>
      </c>
      <c r="AV399">
        <v>0</v>
      </c>
      <c r="AW399">
        <v>8</v>
      </c>
      <c r="AX399">
        <v>2</v>
      </c>
      <c r="AY399">
        <v>0</v>
      </c>
      <c r="AZ399">
        <v>0</v>
      </c>
      <c r="BA399" t="s">
        <v>63</v>
      </c>
      <c r="BB399" t="s">
        <v>63</v>
      </c>
    </row>
    <row r="400" spans="1:55" x14ac:dyDescent="0.3">
      <c r="A400" t="s">
        <v>55</v>
      </c>
      <c r="B400" t="s">
        <v>55</v>
      </c>
      <c r="C400" t="s">
        <v>802</v>
      </c>
      <c r="D400">
        <v>22110417909</v>
      </c>
      <c r="E400" t="s">
        <v>845</v>
      </c>
      <c r="F400" t="s">
        <v>106</v>
      </c>
      <c r="G400" t="s">
        <v>57</v>
      </c>
      <c r="H400">
        <v>4</v>
      </c>
      <c r="I400" t="s">
        <v>58</v>
      </c>
      <c r="J400" t="s">
        <v>59</v>
      </c>
      <c r="L400">
        <v>1</v>
      </c>
      <c r="N400">
        <v>2</v>
      </c>
      <c r="O400" t="s">
        <v>60</v>
      </c>
      <c r="R400">
        <v>0</v>
      </c>
      <c r="S400">
        <v>0</v>
      </c>
      <c r="T400" t="s">
        <v>61</v>
      </c>
      <c r="U400" t="s">
        <v>849</v>
      </c>
      <c r="V400">
        <v>2</v>
      </c>
      <c r="W400">
        <v>0</v>
      </c>
      <c r="X400">
        <v>1</v>
      </c>
      <c r="Y400" t="s">
        <v>62</v>
      </c>
      <c r="Z400" t="s">
        <v>62</v>
      </c>
      <c r="AA400" t="s">
        <v>62</v>
      </c>
      <c r="AB400" t="s">
        <v>62</v>
      </c>
      <c r="AD400">
        <v>1</v>
      </c>
      <c r="AE400">
        <v>0</v>
      </c>
      <c r="AF400">
        <v>0</v>
      </c>
      <c r="AG400">
        <v>0</v>
      </c>
      <c r="AH400">
        <v>0</v>
      </c>
      <c r="AI400">
        <v>3</v>
      </c>
      <c r="AJ400">
        <v>0</v>
      </c>
      <c r="AK400">
        <v>0</v>
      </c>
      <c r="AL400">
        <v>0</v>
      </c>
      <c r="AM400">
        <v>0</v>
      </c>
      <c r="AN400">
        <v>0</v>
      </c>
      <c r="AO400">
        <v>0</v>
      </c>
      <c r="AP400">
        <v>0</v>
      </c>
      <c r="AQ400">
        <v>0</v>
      </c>
      <c r="AR400">
        <v>0</v>
      </c>
      <c r="AS400">
        <v>0</v>
      </c>
      <c r="AT400">
        <v>0</v>
      </c>
      <c r="AU400">
        <v>0</v>
      </c>
      <c r="AV400">
        <v>0</v>
      </c>
      <c r="AW400">
        <v>9</v>
      </c>
      <c r="AX400">
        <v>2</v>
      </c>
      <c r="AY400">
        <v>0</v>
      </c>
      <c r="AZ400">
        <v>0</v>
      </c>
      <c r="BA400" t="s">
        <v>63</v>
      </c>
      <c r="BB400" t="s">
        <v>63</v>
      </c>
    </row>
    <row r="401" spans="1:55" x14ac:dyDescent="0.3">
      <c r="A401" t="s">
        <v>55</v>
      </c>
      <c r="B401" t="s">
        <v>55</v>
      </c>
      <c r="C401" t="s">
        <v>802</v>
      </c>
      <c r="D401">
        <v>22110417909</v>
      </c>
      <c r="E401" t="s">
        <v>845</v>
      </c>
      <c r="F401" t="s">
        <v>106</v>
      </c>
      <c r="G401" t="s">
        <v>57</v>
      </c>
      <c r="H401">
        <v>4</v>
      </c>
      <c r="I401" t="s">
        <v>58</v>
      </c>
      <c r="J401" t="s">
        <v>59</v>
      </c>
      <c r="L401">
        <v>1</v>
      </c>
      <c r="N401">
        <v>3</v>
      </c>
      <c r="O401" t="s">
        <v>66</v>
      </c>
      <c r="P401">
        <v>5</v>
      </c>
      <c r="Q401" t="s">
        <v>75</v>
      </c>
      <c r="R401">
        <v>30</v>
      </c>
      <c r="S401">
        <v>22</v>
      </c>
      <c r="T401" t="s">
        <v>61</v>
      </c>
      <c r="U401" t="s">
        <v>850</v>
      </c>
      <c r="V401">
        <v>2</v>
      </c>
      <c r="W401">
        <v>0</v>
      </c>
      <c r="X401">
        <v>1</v>
      </c>
      <c r="Y401" t="s">
        <v>62</v>
      </c>
      <c r="Z401" t="s">
        <v>62</v>
      </c>
      <c r="AA401" t="s">
        <v>62</v>
      </c>
      <c r="AB401" t="s">
        <v>62</v>
      </c>
      <c r="AC401" t="s">
        <v>77</v>
      </c>
      <c r="AD401">
        <v>0</v>
      </c>
      <c r="AE401">
        <v>1</v>
      </c>
      <c r="AF401">
        <v>0</v>
      </c>
      <c r="AG401">
        <v>0</v>
      </c>
      <c r="AH401">
        <v>0</v>
      </c>
      <c r="AI401">
        <v>0</v>
      </c>
      <c r="AJ401">
        <v>1</v>
      </c>
      <c r="AK401">
        <v>0</v>
      </c>
      <c r="AL401">
        <v>0</v>
      </c>
      <c r="AM401">
        <v>0</v>
      </c>
      <c r="AN401">
        <v>0</v>
      </c>
      <c r="AO401">
        <v>0</v>
      </c>
      <c r="AP401">
        <v>0</v>
      </c>
      <c r="AQ401">
        <v>0</v>
      </c>
      <c r="AR401">
        <v>0</v>
      </c>
      <c r="AS401">
        <v>0</v>
      </c>
      <c r="AT401">
        <v>0</v>
      </c>
      <c r="AU401">
        <v>0</v>
      </c>
      <c r="AV401">
        <v>0</v>
      </c>
      <c r="AW401">
        <v>10</v>
      </c>
      <c r="AX401">
        <v>4</v>
      </c>
      <c r="AY401">
        <v>0</v>
      </c>
      <c r="AZ401">
        <v>0</v>
      </c>
      <c r="BA401" t="s">
        <v>63</v>
      </c>
      <c r="BB401" t="s">
        <v>63</v>
      </c>
      <c r="BC401" t="s">
        <v>64</v>
      </c>
    </row>
    <row r="402" spans="1:55" x14ac:dyDescent="0.3">
      <c r="A402" t="s">
        <v>55</v>
      </c>
      <c r="B402" t="s">
        <v>55</v>
      </c>
      <c r="C402" t="s">
        <v>802</v>
      </c>
      <c r="D402">
        <v>22110417909</v>
      </c>
      <c r="E402" t="s">
        <v>845</v>
      </c>
      <c r="F402" t="s">
        <v>106</v>
      </c>
      <c r="G402" t="s">
        <v>57</v>
      </c>
      <c r="H402">
        <v>4</v>
      </c>
      <c r="I402" t="s">
        <v>58</v>
      </c>
      <c r="J402" t="s">
        <v>59</v>
      </c>
      <c r="L402">
        <v>1</v>
      </c>
      <c r="N402">
        <v>4</v>
      </c>
      <c r="O402" t="s">
        <v>66</v>
      </c>
      <c r="P402">
        <v>1</v>
      </c>
      <c r="Q402" t="s">
        <v>67</v>
      </c>
      <c r="R402">
        <v>33</v>
      </c>
      <c r="S402">
        <v>22</v>
      </c>
      <c r="T402" t="s">
        <v>61</v>
      </c>
      <c r="U402" t="s">
        <v>851</v>
      </c>
      <c r="V402">
        <v>2</v>
      </c>
      <c r="W402">
        <v>0</v>
      </c>
      <c r="X402">
        <v>1</v>
      </c>
      <c r="Y402" t="s">
        <v>62</v>
      </c>
      <c r="Z402" t="s">
        <v>62</v>
      </c>
      <c r="AA402" t="s">
        <v>62</v>
      </c>
      <c r="AB402" t="s">
        <v>62</v>
      </c>
      <c r="AC402" t="s">
        <v>77</v>
      </c>
      <c r="AD402">
        <v>0</v>
      </c>
      <c r="AE402">
        <v>1</v>
      </c>
      <c r="AF402">
        <v>0</v>
      </c>
      <c r="AG402">
        <v>0</v>
      </c>
      <c r="AH402">
        <v>0</v>
      </c>
      <c r="AI402">
        <v>0</v>
      </c>
      <c r="AJ402">
        <v>1</v>
      </c>
      <c r="AK402">
        <v>0</v>
      </c>
      <c r="AL402">
        <v>0</v>
      </c>
      <c r="AM402">
        <v>0</v>
      </c>
      <c r="AN402">
        <v>0</v>
      </c>
      <c r="AO402">
        <v>0</v>
      </c>
      <c r="AP402">
        <v>0</v>
      </c>
      <c r="AQ402">
        <v>0</v>
      </c>
      <c r="AR402">
        <v>0</v>
      </c>
      <c r="AS402">
        <v>0</v>
      </c>
      <c r="AT402">
        <v>0</v>
      </c>
      <c r="AU402">
        <v>0</v>
      </c>
      <c r="AV402">
        <v>0</v>
      </c>
      <c r="AW402">
        <v>10</v>
      </c>
      <c r="AX402">
        <v>4</v>
      </c>
      <c r="AY402">
        <v>0</v>
      </c>
      <c r="AZ402">
        <v>0</v>
      </c>
      <c r="BA402" t="s">
        <v>63</v>
      </c>
      <c r="BB402" t="s">
        <v>63</v>
      </c>
      <c r="BC402" t="s">
        <v>64</v>
      </c>
    </row>
    <row r="403" spans="1:55" x14ac:dyDescent="0.3">
      <c r="A403" t="s">
        <v>55</v>
      </c>
      <c r="B403" t="s">
        <v>55</v>
      </c>
      <c r="C403" t="s">
        <v>802</v>
      </c>
      <c r="D403">
        <v>22110417909</v>
      </c>
      <c r="E403" t="s">
        <v>845</v>
      </c>
      <c r="F403" t="s">
        <v>106</v>
      </c>
      <c r="G403" t="s">
        <v>57</v>
      </c>
      <c r="H403">
        <v>4</v>
      </c>
      <c r="I403" t="s">
        <v>58</v>
      </c>
      <c r="J403" t="s">
        <v>59</v>
      </c>
      <c r="L403">
        <v>1</v>
      </c>
      <c r="N403">
        <v>5</v>
      </c>
      <c r="O403" t="s">
        <v>66</v>
      </c>
      <c r="P403">
        <v>2</v>
      </c>
      <c r="Q403" t="s">
        <v>69</v>
      </c>
      <c r="R403">
        <v>24</v>
      </c>
      <c r="S403">
        <v>2</v>
      </c>
      <c r="T403" t="s">
        <v>61</v>
      </c>
      <c r="U403" t="s">
        <v>852</v>
      </c>
      <c r="V403">
        <v>2</v>
      </c>
      <c r="W403">
        <v>0</v>
      </c>
      <c r="X403">
        <v>1</v>
      </c>
      <c r="Y403" t="s">
        <v>62</v>
      </c>
      <c r="Z403" t="s">
        <v>62</v>
      </c>
      <c r="AA403" t="s">
        <v>62</v>
      </c>
      <c r="AB403" t="s">
        <v>62</v>
      </c>
      <c r="AC403" t="s">
        <v>77</v>
      </c>
      <c r="AD403">
        <v>0</v>
      </c>
      <c r="AE403">
        <v>1</v>
      </c>
      <c r="AF403">
        <v>0</v>
      </c>
      <c r="AG403">
        <v>0</v>
      </c>
      <c r="AH403">
        <v>0</v>
      </c>
      <c r="AI403">
        <v>0</v>
      </c>
      <c r="AJ403">
        <v>1</v>
      </c>
      <c r="AK403">
        <v>0</v>
      </c>
      <c r="AL403">
        <v>0</v>
      </c>
      <c r="AM403">
        <v>0</v>
      </c>
      <c r="AN403">
        <v>0</v>
      </c>
      <c r="AO403">
        <v>0</v>
      </c>
      <c r="AP403">
        <v>0</v>
      </c>
      <c r="AQ403">
        <v>0</v>
      </c>
      <c r="AR403">
        <v>0</v>
      </c>
      <c r="AS403">
        <v>0</v>
      </c>
      <c r="AT403">
        <v>0</v>
      </c>
      <c r="AU403">
        <v>0</v>
      </c>
      <c r="AV403">
        <v>0</v>
      </c>
      <c r="AW403">
        <v>10</v>
      </c>
      <c r="AX403">
        <v>4</v>
      </c>
      <c r="AY403">
        <v>0</v>
      </c>
      <c r="AZ403">
        <v>0</v>
      </c>
      <c r="BA403" t="s">
        <v>63</v>
      </c>
      <c r="BB403" t="s">
        <v>63</v>
      </c>
      <c r="BC403" t="s">
        <v>64</v>
      </c>
    </row>
    <row r="404" spans="1:55" x14ac:dyDescent="0.3">
      <c r="A404" t="s">
        <v>55</v>
      </c>
      <c r="B404" t="s">
        <v>55</v>
      </c>
      <c r="C404" t="s">
        <v>802</v>
      </c>
      <c r="D404">
        <v>22110417909</v>
      </c>
      <c r="E404" t="s">
        <v>845</v>
      </c>
      <c r="F404" t="s">
        <v>106</v>
      </c>
      <c r="G404" t="s">
        <v>57</v>
      </c>
      <c r="H404">
        <v>4</v>
      </c>
      <c r="I404" t="s">
        <v>58</v>
      </c>
      <c r="J404" t="s">
        <v>59</v>
      </c>
      <c r="L404">
        <v>1</v>
      </c>
      <c r="N404">
        <v>6</v>
      </c>
      <c r="O404" t="s">
        <v>66</v>
      </c>
      <c r="P404">
        <v>3</v>
      </c>
      <c r="Q404" t="s">
        <v>78</v>
      </c>
      <c r="R404">
        <v>0</v>
      </c>
      <c r="S404">
        <v>0</v>
      </c>
      <c r="T404" t="s">
        <v>61</v>
      </c>
      <c r="U404" t="s">
        <v>853</v>
      </c>
      <c r="V404">
        <v>2</v>
      </c>
      <c r="W404">
        <v>0</v>
      </c>
      <c r="X404">
        <v>1</v>
      </c>
      <c r="Y404" t="s">
        <v>62</v>
      </c>
      <c r="Z404" t="s">
        <v>62</v>
      </c>
      <c r="AA404" t="s">
        <v>62</v>
      </c>
      <c r="AB404" t="s">
        <v>62</v>
      </c>
      <c r="AC404" t="s">
        <v>77</v>
      </c>
      <c r="AD404">
        <v>0</v>
      </c>
      <c r="AE404">
        <v>1</v>
      </c>
      <c r="AF404">
        <v>0</v>
      </c>
      <c r="AG404">
        <v>0</v>
      </c>
      <c r="AH404">
        <v>0</v>
      </c>
      <c r="AI404">
        <v>0</v>
      </c>
      <c r="AJ404">
        <v>1</v>
      </c>
      <c r="AK404">
        <v>0</v>
      </c>
      <c r="AL404">
        <v>0</v>
      </c>
      <c r="AM404">
        <v>0</v>
      </c>
      <c r="AN404">
        <v>0</v>
      </c>
      <c r="AO404">
        <v>0</v>
      </c>
      <c r="AP404">
        <v>0</v>
      </c>
      <c r="AQ404">
        <v>0</v>
      </c>
      <c r="AR404">
        <v>0</v>
      </c>
      <c r="AS404">
        <v>0</v>
      </c>
      <c r="AT404">
        <v>0</v>
      </c>
      <c r="AU404">
        <v>0</v>
      </c>
      <c r="AV404">
        <v>0</v>
      </c>
      <c r="AW404">
        <v>10</v>
      </c>
      <c r="AX404">
        <v>4</v>
      </c>
      <c r="AY404">
        <v>0</v>
      </c>
      <c r="AZ404">
        <v>0</v>
      </c>
      <c r="BA404" t="s">
        <v>63</v>
      </c>
      <c r="BB404" t="s">
        <v>63</v>
      </c>
      <c r="BC404" t="s">
        <v>64</v>
      </c>
    </row>
    <row r="405" spans="1:55" x14ac:dyDescent="0.3">
      <c r="A405" t="s">
        <v>55</v>
      </c>
      <c r="B405" t="s">
        <v>55</v>
      </c>
      <c r="C405" t="s">
        <v>802</v>
      </c>
      <c r="D405">
        <v>22110417909</v>
      </c>
      <c r="E405" t="s">
        <v>845</v>
      </c>
      <c r="F405" t="s">
        <v>106</v>
      </c>
      <c r="G405" t="s">
        <v>57</v>
      </c>
      <c r="H405">
        <v>4</v>
      </c>
      <c r="I405" t="s">
        <v>58</v>
      </c>
      <c r="J405" t="s">
        <v>59</v>
      </c>
      <c r="L405">
        <v>1</v>
      </c>
      <c r="N405">
        <v>7</v>
      </c>
      <c r="O405" t="s">
        <v>66</v>
      </c>
      <c r="P405">
        <v>4</v>
      </c>
      <c r="Q405" t="s">
        <v>76</v>
      </c>
      <c r="R405">
        <v>0</v>
      </c>
      <c r="S405">
        <v>0</v>
      </c>
      <c r="T405" t="s">
        <v>61</v>
      </c>
      <c r="V405">
        <v>2</v>
      </c>
      <c r="W405">
        <v>0</v>
      </c>
      <c r="X405">
        <v>1</v>
      </c>
      <c r="Y405" t="s">
        <v>62</v>
      </c>
      <c r="Z405" t="s">
        <v>62</v>
      </c>
      <c r="AA405" t="s">
        <v>62</v>
      </c>
      <c r="AB405" t="s">
        <v>62</v>
      </c>
      <c r="AC405" t="s">
        <v>77</v>
      </c>
      <c r="AD405">
        <v>0</v>
      </c>
      <c r="AE405">
        <v>1</v>
      </c>
      <c r="AF405">
        <v>0</v>
      </c>
      <c r="AG405">
        <v>0</v>
      </c>
      <c r="AH405">
        <v>0</v>
      </c>
      <c r="AI405">
        <v>0</v>
      </c>
      <c r="AJ405">
        <v>1</v>
      </c>
      <c r="AK405">
        <v>0</v>
      </c>
      <c r="AL405">
        <v>0</v>
      </c>
      <c r="AM405">
        <v>0</v>
      </c>
      <c r="AN405">
        <v>0</v>
      </c>
      <c r="AO405">
        <v>0</v>
      </c>
      <c r="AP405">
        <v>0</v>
      </c>
      <c r="AQ405">
        <v>0</v>
      </c>
      <c r="AR405">
        <v>0</v>
      </c>
      <c r="AS405">
        <v>0</v>
      </c>
      <c r="AT405">
        <v>0</v>
      </c>
      <c r="AU405">
        <v>0</v>
      </c>
      <c r="AV405">
        <v>0</v>
      </c>
      <c r="AW405">
        <v>10</v>
      </c>
      <c r="AX405">
        <v>4</v>
      </c>
      <c r="AY405">
        <v>0</v>
      </c>
      <c r="AZ405">
        <v>0</v>
      </c>
      <c r="BA405" t="s">
        <v>63</v>
      </c>
      <c r="BB405" t="s">
        <v>63</v>
      </c>
    </row>
    <row r="406" spans="1:55" x14ac:dyDescent="0.3">
      <c r="A406" t="s">
        <v>55</v>
      </c>
      <c r="B406" t="s">
        <v>55</v>
      </c>
      <c r="C406" t="s">
        <v>802</v>
      </c>
      <c r="D406">
        <v>22110417909</v>
      </c>
      <c r="E406" t="s">
        <v>845</v>
      </c>
      <c r="F406" t="s">
        <v>106</v>
      </c>
      <c r="G406" t="s">
        <v>57</v>
      </c>
      <c r="H406">
        <v>4</v>
      </c>
      <c r="I406" t="s">
        <v>58</v>
      </c>
      <c r="J406" t="s">
        <v>59</v>
      </c>
      <c r="L406">
        <v>1</v>
      </c>
      <c r="N406">
        <v>8</v>
      </c>
      <c r="O406" t="s">
        <v>95</v>
      </c>
      <c r="R406">
        <v>0</v>
      </c>
      <c r="S406">
        <v>0</v>
      </c>
      <c r="T406" t="s">
        <v>61</v>
      </c>
      <c r="U406" t="s">
        <v>854</v>
      </c>
      <c r="V406">
        <v>2</v>
      </c>
      <c r="W406">
        <v>0</v>
      </c>
      <c r="X406">
        <v>1</v>
      </c>
      <c r="Y406" t="s">
        <v>62</v>
      </c>
      <c r="Z406" t="s">
        <v>62</v>
      </c>
      <c r="AA406" t="s">
        <v>62</v>
      </c>
      <c r="AB406" t="s">
        <v>62</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1</v>
      </c>
      <c r="AX406">
        <v>0</v>
      </c>
      <c r="AY406">
        <v>0</v>
      </c>
      <c r="AZ406">
        <v>0</v>
      </c>
      <c r="BA406" t="s">
        <v>63</v>
      </c>
      <c r="BB406" t="s">
        <v>63</v>
      </c>
      <c r="BC406" t="s">
        <v>64</v>
      </c>
    </row>
    <row r="407" spans="1:55" x14ac:dyDescent="0.3">
      <c r="A407" t="s">
        <v>55</v>
      </c>
      <c r="B407" t="s">
        <v>55</v>
      </c>
      <c r="C407" t="s">
        <v>802</v>
      </c>
      <c r="D407">
        <v>22110417909</v>
      </c>
      <c r="E407" t="s">
        <v>845</v>
      </c>
      <c r="F407" t="s">
        <v>106</v>
      </c>
      <c r="G407" t="s">
        <v>57</v>
      </c>
      <c r="H407">
        <v>4</v>
      </c>
      <c r="I407" t="s">
        <v>58</v>
      </c>
      <c r="J407" t="s">
        <v>59</v>
      </c>
      <c r="L407">
        <v>1</v>
      </c>
      <c r="N407">
        <v>9</v>
      </c>
      <c r="O407" t="s">
        <v>95</v>
      </c>
      <c r="R407">
        <v>0</v>
      </c>
      <c r="S407">
        <v>0</v>
      </c>
      <c r="T407" t="s">
        <v>61</v>
      </c>
      <c r="U407" t="s">
        <v>855</v>
      </c>
      <c r="V407">
        <v>2</v>
      </c>
      <c r="W407">
        <v>0</v>
      </c>
      <c r="X407">
        <v>1</v>
      </c>
      <c r="Y407" t="s">
        <v>62</v>
      </c>
      <c r="Z407" t="s">
        <v>62</v>
      </c>
      <c r="AA407" t="s">
        <v>62</v>
      </c>
      <c r="AB407" t="s">
        <v>62</v>
      </c>
      <c r="AD407">
        <v>0</v>
      </c>
      <c r="AE407">
        <v>0</v>
      </c>
      <c r="AF407">
        <v>0</v>
      </c>
      <c r="AG407">
        <v>0</v>
      </c>
      <c r="AH407">
        <v>0</v>
      </c>
      <c r="AI407">
        <v>0</v>
      </c>
      <c r="AJ407">
        <v>0</v>
      </c>
      <c r="AK407">
        <v>0</v>
      </c>
      <c r="AL407">
        <v>0</v>
      </c>
      <c r="AM407">
        <v>0</v>
      </c>
      <c r="AN407">
        <v>0</v>
      </c>
      <c r="AO407">
        <v>0</v>
      </c>
      <c r="AP407">
        <v>0</v>
      </c>
      <c r="AQ407">
        <v>0</v>
      </c>
      <c r="AR407">
        <v>0</v>
      </c>
      <c r="AS407">
        <v>0</v>
      </c>
      <c r="AT407">
        <v>0</v>
      </c>
      <c r="AU407">
        <v>0</v>
      </c>
      <c r="AV407">
        <v>0</v>
      </c>
      <c r="AW407">
        <v>1</v>
      </c>
      <c r="AX407">
        <v>0</v>
      </c>
      <c r="AY407">
        <v>0</v>
      </c>
      <c r="AZ407">
        <v>0</v>
      </c>
      <c r="BA407" t="s">
        <v>63</v>
      </c>
      <c r="BB407" t="s">
        <v>63</v>
      </c>
    </row>
    <row r="408" spans="1:55" x14ac:dyDescent="0.3">
      <c r="A408" t="s">
        <v>55</v>
      </c>
      <c r="B408" t="s">
        <v>55</v>
      </c>
      <c r="C408" t="s">
        <v>802</v>
      </c>
      <c r="D408">
        <v>22110417909</v>
      </c>
      <c r="E408" t="s">
        <v>845</v>
      </c>
      <c r="F408" t="s">
        <v>106</v>
      </c>
      <c r="G408" t="s">
        <v>57</v>
      </c>
      <c r="H408">
        <v>4</v>
      </c>
      <c r="I408" t="s">
        <v>58</v>
      </c>
      <c r="J408" t="s">
        <v>59</v>
      </c>
      <c r="L408">
        <v>1</v>
      </c>
      <c r="N408">
        <v>10</v>
      </c>
      <c r="O408" t="s">
        <v>95</v>
      </c>
      <c r="R408">
        <v>0</v>
      </c>
      <c r="S408">
        <v>0</v>
      </c>
      <c r="T408" t="s">
        <v>61</v>
      </c>
      <c r="U408" t="s">
        <v>856</v>
      </c>
      <c r="V408">
        <v>2</v>
      </c>
      <c r="W408">
        <v>0</v>
      </c>
      <c r="X408">
        <v>1</v>
      </c>
      <c r="Y408" t="s">
        <v>62</v>
      </c>
      <c r="Z408" t="s">
        <v>62</v>
      </c>
      <c r="AA408" t="s">
        <v>62</v>
      </c>
      <c r="AB408" t="s">
        <v>62</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1</v>
      </c>
      <c r="AX408">
        <v>0</v>
      </c>
      <c r="AY408">
        <v>0</v>
      </c>
      <c r="AZ408">
        <v>0</v>
      </c>
      <c r="BA408" t="s">
        <v>63</v>
      </c>
      <c r="BB408" t="s">
        <v>63</v>
      </c>
    </row>
    <row r="409" spans="1:55" x14ac:dyDescent="0.3">
      <c r="A409" t="s">
        <v>55</v>
      </c>
      <c r="B409" t="s">
        <v>55</v>
      </c>
      <c r="C409" t="s">
        <v>802</v>
      </c>
      <c r="D409">
        <v>22110417909</v>
      </c>
      <c r="E409" t="s">
        <v>845</v>
      </c>
      <c r="F409" t="s">
        <v>106</v>
      </c>
      <c r="G409" t="s">
        <v>57</v>
      </c>
      <c r="H409">
        <v>4</v>
      </c>
      <c r="I409" t="s">
        <v>58</v>
      </c>
      <c r="J409" t="s">
        <v>59</v>
      </c>
      <c r="L409">
        <v>2</v>
      </c>
      <c r="N409">
        <v>1</v>
      </c>
      <c r="O409" t="s">
        <v>122</v>
      </c>
      <c r="R409">
        <v>0</v>
      </c>
      <c r="S409">
        <v>0</v>
      </c>
      <c r="T409" t="s">
        <v>61</v>
      </c>
      <c r="V409">
        <v>0</v>
      </c>
      <c r="W409">
        <v>1</v>
      </c>
      <c r="X409">
        <v>1</v>
      </c>
      <c r="Y409" t="s">
        <v>62</v>
      </c>
      <c r="Z409" t="s">
        <v>62</v>
      </c>
      <c r="AA409" t="s">
        <v>62</v>
      </c>
      <c r="AB409" t="s">
        <v>62</v>
      </c>
      <c r="AD409">
        <v>0</v>
      </c>
      <c r="AE409">
        <v>0</v>
      </c>
      <c r="AF409">
        <v>0</v>
      </c>
      <c r="AG409">
        <v>0</v>
      </c>
      <c r="AH409">
        <v>0</v>
      </c>
      <c r="AI409">
        <v>1</v>
      </c>
      <c r="AJ409">
        <v>1</v>
      </c>
      <c r="AK409">
        <v>0</v>
      </c>
      <c r="AL409">
        <v>0</v>
      </c>
      <c r="AM409">
        <v>0</v>
      </c>
      <c r="AN409">
        <v>0</v>
      </c>
      <c r="AO409">
        <v>0</v>
      </c>
      <c r="AP409">
        <v>0</v>
      </c>
      <c r="AQ409">
        <v>0</v>
      </c>
      <c r="AR409">
        <v>0</v>
      </c>
      <c r="AS409">
        <v>0</v>
      </c>
      <c r="AT409">
        <v>0</v>
      </c>
      <c r="AU409">
        <v>0</v>
      </c>
      <c r="AV409">
        <v>0</v>
      </c>
      <c r="AW409">
        <v>8</v>
      </c>
      <c r="AX409">
        <v>2</v>
      </c>
      <c r="AY409">
        <v>0</v>
      </c>
      <c r="AZ409">
        <v>0</v>
      </c>
      <c r="BA409" t="s">
        <v>63</v>
      </c>
      <c r="BB409" t="s">
        <v>63</v>
      </c>
      <c r="BC409" t="s">
        <v>84</v>
      </c>
    </row>
    <row r="410" spans="1:55" x14ac:dyDescent="0.3">
      <c r="A410" t="s">
        <v>55</v>
      </c>
      <c r="B410" t="s">
        <v>55</v>
      </c>
      <c r="C410" t="s">
        <v>802</v>
      </c>
      <c r="D410">
        <v>22110417909</v>
      </c>
      <c r="E410" t="s">
        <v>845</v>
      </c>
      <c r="F410" t="s">
        <v>106</v>
      </c>
      <c r="G410" t="s">
        <v>57</v>
      </c>
      <c r="H410">
        <v>4</v>
      </c>
      <c r="I410" t="s">
        <v>58</v>
      </c>
      <c r="J410" t="s">
        <v>59</v>
      </c>
      <c r="L410">
        <v>2</v>
      </c>
      <c r="N410">
        <v>2</v>
      </c>
      <c r="O410" t="s">
        <v>79</v>
      </c>
      <c r="R410">
        <v>0</v>
      </c>
      <c r="S410">
        <v>0</v>
      </c>
      <c r="T410" t="s">
        <v>61</v>
      </c>
      <c r="V410">
        <v>0</v>
      </c>
      <c r="W410">
        <v>1</v>
      </c>
      <c r="X410">
        <v>1</v>
      </c>
      <c r="Y410" t="s">
        <v>62</v>
      </c>
      <c r="Z410" t="s">
        <v>62</v>
      </c>
      <c r="AA410" t="s">
        <v>62</v>
      </c>
      <c r="AB410" t="s">
        <v>62</v>
      </c>
      <c r="AD410">
        <v>0</v>
      </c>
      <c r="AE410">
        <v>0</v>
      </c>
      <c r="AF410">
        <v>0</v>
      </c>
      <c r="AG410">
        <v>0</v>
      </c>
      <c r="AH410">
        <v>0</v>
      </c>
      <c r="AI410">
        <v>6</v>
      </c>
      <c r="AJ410">
        <v>9</v>
      </c>
      <c r="AK410">
        <v>0</v>
      </c>
      <c r="AL410">
        <v>0</v>
      </c>
      <c r="AM410">
        <v>0</v>
      </c>
      <c r="AN410">
        <v>0</v>
      </c>
      <c r="AO410">
        <v>0</v>
      </c>
      <c r="AP410">
        <v>0</v>
      </c>
      <c r="AQ410">
        <v>0</v>
      </c>
      <c r="AR410">
        <v>3</v>
      </c>
      <c r="AS410">
        <v>26</v>
      </c>
      <c r="AT410">
        <v>1</v>
      </c>
      <c r="AU410">
        <v>1</v>
      </c>
      <c r="AV410">
        <v>0</v>
      </c>
      <c r="AW410">
        <v>10</v>
      </c>
      <c r="AX410">
        <v>4</v>
      </c>
      <c r="AY410">
        <v>0</v>
      </c>
      <c r="AZ410">
        <v>0</v>
      </c>
      <c r="BA410" t="s">
        <v>63</v>
      </c>
      <c r="BB410" t="s">
        <v>63</v>
      </c>
      <c r="BC410" t="s">
        <v>84</v>
      </c>
    </row>
    <row r="411" spans="1:55" x14ac:dyDescent="0.3">
      <c r="A411" t="s">
        <v>55</v>
      </c>
      <c r="B411" t="s">
        <v>55</v>
      </c>
      <c r="C411" t="s">
        <v>802</v>
      </c>
      <c r="D411">
        <v>22110417909</v>
      </c>
      <c r="E411" t="s">
        <v>845</v>
      </c>
      <c r="F411" t="s">
        <v>106</v>
      </c>
      <c r="G411" t="s">
        <v>57</v>
      </c>
      <c r="H411">
        <v>4</v>
      </c>
      <c r="I411" t="s">
        <v>58</v>
      </c>
      <c r="J411" t="s">
        <v>59</v>
      </c>
      <c r="L411">
        <v>2</v>
      </c>
      <c r="N411">
        <v>3</v>
      </c>
      <c r="O411" t="s">
        <v>70</v>
      </c>
      <c r="R411">
        <v>0</v>
      </c>
      <c r="S411">
        <v>0</v>
      </c>
      <c r="T411" t="s">
        <v>61</v>
      </c>
      <c r="V411">
        <v>0</v>
      </c>
      <c r="W411">
        <v>1</v>
      </c>
      <c r="X411">
        <v>1</v>
      </c>
      <c r="Y411" t="s">
        <v>62</v>
      </c>
      <c r="Z411" t="s">
        <v>62</v>
      </c>
      <c r="AA411" t="s">
        <v>62</v>
      </c>
      <c r="AB411" t="s">
        <v>62</v>
      </c>
      <c r="AD411">
        <v>0</v>
      </c>
      <c r="AE411">
        <v>0</v>
      </c>
      <c r="AF411">
        <v>0</v>
      </c>
      <c r="AG411">
        <v>0</v>
      </c>
      <c r="AH411">
        <v>0</v>
      </c>
      <c r="AI411">
        <v>2</v>
      </c>
      <c r="AJ411">
        <v>1</v>
      </c>
      <c r="AK411">
        <v>0</v>
      </c>
      <c r="AL411">
        <v>0</v>
      </c>
      <c r="AM411">
        <v>0</v>
      </c>
      <c r="AN411">
        <v>0</v>
      </c>
      <c r="AO411">
        <v>0</v>
      </c>
      <c r="AP411">
        <v>0</v>
      </c>
      <c r="AQ411">
        <v>0</v>
      </c>
      <c r="AR411">
        <v>0</v>
      </c>
      <c r="AS411">
        <v>0</v>
      </c>
      <c r="AT411">
        <v>0</v>
      </c>
      <c r="AU411">
        <v>0</v>
      </c>
      <c r="AV411">
        <v>0</v>
      </c>
      <c r="AW411">
        <v>10</v>
      </c>
      <c r="AX411">
        <v>4</v>
      </c>
      <c r="AY411">
        <v>0</v>
      </c>
      <c r="AZ411">
        <v>0</v>
      </c>
      <c r="BA411" t="s">
        <v>63</v>
      </c>
      <c r="BB411" t="s">
        <v>63</v>
      </c>
      <c r="BC411" t="s">
        <v>64</v>
      </c>
    </row>
    <row r="412" spans="1:55" x14ac:dyDescent="0.3">
      <c r="A412" t="s">
        <v>55</v>
      </c>
      <c r="B412" t="s">
        <v>55</v>
      </c>
      <c r="C412" t="s">
        <v>802</v>
      </c>
      <c r="D412">
        <v>22110417909</v>
      </c>
      <c r="E412" t="s">
        <v>845</v>
      </c>
      <c r="F412" t="s">
        <v>106</v>
      </c>
      <c r="G412" t="s">
        <v>57</v>
      </c>
      <c r="H412">
        <v>4</v>
      </c>
      <c r="I412" t="s">
        <v>58</v>
      </c>
      <c r="J412" t="s">
        <v>59</v>
      </c>
      <c r="L412">
        <v>2</v>
      </c>
      <c r="N412">
        <v>4</v>
      </c>
      <c r="O412" t="s">
        <v>70</v>
      </c>
      <c r="R412">
        <v>0</v>
      </c>
      <c r="S412">
        <v>0</v>
      </c>
      <c r="T412" t="s">
        <v>61</v>
      </c>
      <c r="V412">
        <v>0</v>
      </c>
      <c r="W412">
        <v>1</v>
      </c>
      <c r="X412">
        <v>1</v>
      </c>
      <c r="Y412" t="s">
        <v>62</v>
      </c>
      <c r="Z412" t="s">
        <v>62</v>
      </c>
      <c r="AA412" t="s">
        <v>62</v>
      </c>
      <c r="AB412" t="s">
        <v>62</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10</v>
      </c>
      <c r="AX412">
        <v>4</v>
      </c>
      <c r="AY412">
        <v>0</v>
      </c>
      <c r="AZ412">
        <v>0</v>
      </c>
      <c r="BA412" t="s">
        <v>63</v>
      </c>
      <c r="BB412" t="s">
        <v>63</v>
      </c>
      <c r="BC412" t="s">
        <v>64</v>
      </c>
    </row>
    <row r="413" spans="1:55" x14ac:dyDescent="0.3">
      <c r="A413" t="s">
        <v>55</v>
      </c>
      <c r="B413" t="s">
        <v>55</v>
      </c>
      <c r="C413" t="s">
        <v>802</v>
      </c>
      <c r="D413">
        <v>22110417909</v>
      </c>
      <c r="E413" t="s">
        <v>845</v>
      </c>
      <c r="F413" t="s">
        <v>106</v>
      </c>
      <c r="G413" t="s">
        <v>57</v>
      </c>
      <c r="H413">
        <v>4</v>
      </c>
      <c r="I413" t="s">
        <v>58</v>
      </c>
      <c r="J413" t="s">
        <v>59</v>
      </c>
      <c r="L413">
        <v>2</v>
      </c>
      <c r="N413">
        <v>5</v>
      </c>
      <c r="O413" t="s">
        <v>105</v>
      </c>
      <c r="R413">
        <v>0</v>
      </c>
      <c r="S413">
        <v>0</v>
      </c>
      <c r="T413" t="s">
        <v>61</v>
      </c>
      <c r="U413" t="s">
        <v>857</v>
      </c>
      <c r="V413">
        <v>0</v>
      </c>
      <c r="W413">
        <v>1</v>
      </c>
      <c r="X413">
        <v>1</v>
      </c>
      <c r="Y413" t="s">
        <v>62</v>
      </c>
      <c r="Z413" t="s">
        <v>62</v>
      </c>
      <c r="AA413" t="s">
        <v>62</v>
      </c>
      <c r="AB413" t="s">
        <v>62</v>
      </c>
      <c r="AD413">
        <v>0</v>
      </c>
      <c r="AE413">
        <v>0</v>
      </c>
      <c r="AF413">
        <v>0</v>
      </c>
      <c r="AG413">
        <v>0</v>
      </c>
      <c r="AH413">
        <v>0</v>
      </c>
      <c r="AI413">
        <v>0</v>
      </c>
      <c r="AJ413">
        <v>1</v>
      </c>
      <c r="AK413">
        <v>0</v>
      </c>
      <c r="AL413">
        <v>0</v>
      </c>
      <c r="AM413">
        <v>0</v>
      </c>
      <c r="AN413">
        <v>0</v>
      </c>
      <c r="AO413">
        <v>0</v>
      </c>
      <c r="AP413">
        <v>0</v>
      </c>
      <c r="AQ413">
        <v>0</v>
      </c>
      <c r="AR413">
        <v>0</v>
      </c>
      <c r="AS413">
        <v>0</v>
      </c>
      <c r="AT413">
        <v>0</v>
      </c>
      <c r="AU413">
        <v>0</v>
      </c>
      <c r="AV413">
        <v>0</v>
      </c>
      <c r="AW413">
        <v>10</v>
      </c>
      <c r="AX413">
        <v>4</v>
      </c>
      <c r="AY413">
        <v>0</v>
      </c>
      <c r="AZ413">
        <v>0</v>
      </c>
      <c r="BA413" t="s">
        <v>63</v>
      </c>
      <c r="BB413" t="s">
        <v>63</v>
      </c>
      <c r="BC413" t="s">
        <v>64</v>
      </c>
    </row>
    <row r="414" spans="1:55" x14ac:dyDescent="0.3">
      <c r="A414" t="s">
        <v>55</v>
      </c>
      <c r="B414" t="s">
        <v>55</v>
      </c>
      <c r="C414" t="s">
        <v>802</v>
      </c>
      <c r="D414">
        <v>22110417909</v>
      </c>
      <c r="E414" t="s">
        <v>845</v>
      </c>
      <c r="F414" t="s">
        <v>106</v>
      </c>
      <c r="G414" t="s">
        <v>57</v>
      </c>
      <c r="H414">
        <v>4</v>
      </c>
      <c r="I414" t="s">
        <v>58</v>
      </c>
      <c r="J414" t="s">
        <v>59</v>
      </c>
      <c r="L414">
        <v>2</v>
      </c>
      <c r="N414">
        <v>6</v>
      </c>
      <c r="O414" t="s">
        <v>66</v>
      </c>
      <c r="R414">
        <v>0</v>
      </c>
      <c r="S414">
        <v>0</v>
      </c>
      <c r="T414" t="s">
        <v>61</v>
      </c>
      <c r="V414">
        <v>0</v>
      </c>
      <c r="W414">
        <v>1</v>
      </c>
      <c r="X414">
        <v>1</v>
      </c>
      <c r="Y414" t="s">
        <v>62</v>
      </c>
      <c r="Z414" t="s">
        <v>62</v>
      </c>
      <c r="AA414" t="s">
        <v>62</v>
      </c>
      <c r="AB414" t="s">
        <v>62</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10</v>
      </c>
      <c r="AX414">
        <v>4</v>
      </c>
      <c r="AY414">
        <v>0</v>
      </c>
      <c r="AZ414">
        <v>0</v>
      </c>
      <c r="BA414" t="s">
        <v>63</v>
      </c>
      <c r="BB414" t="s">
        <v>63</v>
      </c>
      <c r="BC414" t="s">
        <v>64</v>
      </c>
    </row>
    <row r="415" spans="1:55" x14ac:dyDescent="0.3">
      <c r="A415" t="s">
        <v>55</v>
      </c>
      <c r="B415" t="s">
        <v>55</v>
      </c>
      <c r="C415" t="s">
        <v>802</v>
      </c>
      <c r="D415">
        <v>22110417909</v>
      </c>
      <c r="E415" t="s">
        <v>845</v>
      </c>
      <c r="F415" t="s">
        <v>106</v>
      </c>
      <c r="G415" t="s">
        <v>57</v>
      </c>
      <c r="H415">
        <v>4</v>
      </c>
      <c r="I415" t="s">
        <v>58</v>
      </c>
      <c r="J415" t="s">
        <v>59</v>
      </c>
      <c r="L415">
        <v>2</v>
      </c>
      <c r="N415">
        <v>7</v>
      </c>
      <c r="O415" t="s">
        <v>216</v>
      </c>
      <c r="R415">
        <v>0</v>
      </c>
      <c r="S415">
        <v>0</v>
      </c>
      <c r="T415" t="s">
        <v>61</v>
      </c>
      <c r="V415">
        <v>0</v>
      </c>
      <c r="W415">
        <v>1</v>
      </c>
      <c r="X415">
        <v>1</v>
      </c>
      <c r="Y415" t="s">
        <v>62</v>
      </c>
      <c r="Z415" t="s">
        <v>62</v>
      </c>
      <c r="AA415" t="s">
        <v>62</v>
      </c>
      <c r="AB415" t="s">
        <v>62</v>
      </c>
      <c r="AD415">
        <v>0</v>
      </c>
      <c r="AE415">
        <v>0</v>
      </c>
      <c r="AF415">
        <v>0</v>
      </c>
      <c r="AG415">
        <v>0</v>
      </c>
      <c r="AH415">
        <v>0</v>
      </c>
      <c r="AI415">
        <v>2</v>
      </c>
      <c r="AJ415">
        <v>4</v>
      </c>
      <c r="AK415">
        <v>0</v>
      </c>
      <c r="AL415">
        <v>0</v>
      </c>
      <c r="AM415">
        <v>0</v>
      </c>
      <c r="AN415">
        <v>0</v>
      </c>
      <c r="AO415">
        <v>0</v>
      </c>
      <c r="AP415">
        <v>0</v>
      </c>
      <c r="AQ415">
        <v>0</v>
      </c>
      <c r="AR415">
        <v>0</v>
      </c>
      <c r="AS415">
        <v>0</v>
      </c>
      <c r="AT415">
        <v>0</v>
      </c>
      <c r="AU415">
        <v>0</v>
      </c>
      <c r="AV415">
        <v>0</v>
      </c>
      <c r="AW415">
        <v>10</v>
      </c>
      <c r="AX415">
        <v>4</v>
      </c>
      <c r="AY415">
        <v>0</v>
      </c>
      <c r="AZ415">
        <v>0</v>
      </c>
      <c r="BA415" t="s">
        <v>63</v>
      </c>
      <c r="BB415" t="s">
        <v>63</v>
      </c>
      <c r="BC415" t="s">
        <v>64</v>
      </c>
    </row>
    <row r="416" spans="1:55" x14ac:dyDescent="0.3">
      <c r="A416" t="s">
        <v>55</v>
      </c>
      <c r="B416" t="s">
        <v>55</v>
      </c>
      <c r="C416" t="s">
        <v>802</v>
      </c>
      <c r="D416">
        <v>22110417909</v>
      </c>
      <c r="E416" t="s">
        <v>845</v>
      </c>
      <c r="F416" t="s">
        <v>106</v>
      </c>
      <c r="G416" t="s">
        <v>57</v>
      </c>
      <c r="H416">
        <v>4</v>
      </c>
      <c r="I416" t="s">
        <v>58</v>
      </c>
      <c r="J416" t="s">
        <v>59</v>
      </c>
      <c r="L416">
        <v>2</v>
      </c>
      <c r="N416">
        <v>8</v>
      </c>
      <c r="O416" t="s">
        <v>95</v>
      </c>
      <c r="R416">
        <v>0</v>
      </c>
      <c r="S416">
        <v>0</v>
      </c>
      <c r="T416" t="s">
        <v>61</v>
      </c>
      <c r="U416" t="s">
        <v>858</v>
      </c>
      <c r="V416">
        <v>0</v>
      </c>
      <c r="W416">
        <v>1</v>
      </c>
      <c r="X416">
        <v>1</v>
      </c>
      <c r="Y416" t="s">
        <v>62</v>
      </c>
      <c r="AA416" t="s">
        <v>62</v>
      </c>
      <c r="AB416" t="s">
        <v>62</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1</v>
      </c>
      <c r="AX416">
        <v>0</v>
      </c>
      <c r="AY416">
        <v>0</v>
      </c>
      <c r="AZ416">
        <v>0</v>
      </c>
      <c r="BA416" t="s">
        <v>63</v>
      </c>
      <c r="BB416" t="s">
        <v>63</v>
      </c>
      <c r="BC416" t="s">
        <v>64</v>
      </c>
    </row>
    <row r="417" spans="1:55" x14ac:dyDescent="0.3">
      <c r="A417" t="s">
        <v>55</v>
      </c>
      <c r="B417" t="s">
        <v>55</v>
      </c>
      <c r="C417" t="s">
        <v>802</v>
      </c>
      <c r="D417">
        <v>22110417909</v>
      </c>
      <c r="E417" t="s">
        <v>845</v>
      </c>
      <c r="F417" t="s">
        <v>106</v>
      </c>
      <c r="G417" t="s">
        <v>57</v>
      </c>
      <c r="H417">
        <v>4</v>
      </c>
      <c r="I417" t="s">
        <v>58</v>
      </c>
      <c r="J417" t="s">
        <v>59</v>
      </c>
      <c r="L417">
        <v>2</v>
      </c>
      <c r="N417">
        <v>9</v>
      </c>
      <c r="O417" t="s">
        <v>95</v>
      </c>
      <c r="R417">
        <v>0</v>
      </c>
      <c r="S417">
        <v>0</v>
      </c>
      <c r="T417" t="s">
        <v>61</v>
      </c>
      <c r="V417">
        <v>0</v>
      </c>
      <c r="W417">
        <v>1</v>
      </c>
      <c r="X417">
        <v>1</v>
      </c>
      <c r="Y417" t="s">
        <v>62</v>
      </c>
      <c r="AA417" t="s">
        <v>62</v>
      </c>
      <c r="AB417" t="s">
        <v>62</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1</v>
      </c>
      <c r="AX417">
        <v>0</v>
      </c>
      <c r="AY417">
        <v>0</v>
      </c>
      <c r="AZ417">
        <v>0</v>
      </c>
      <c r="BA417" t="s">
        <v>63</v>
      </c>
      <c r="BB417" t="s">
        <v>63</v>
      </c>
    </row>
    <row r="418" spans="1:55" ht="28.8" x14ac:dyDescent="0.3">
      <c r="A418" t="s">
        <v>55</v>
      </c>
      <c r="B418" t="s">
        <v>55</v>
      </c>
      <c r="C418" t="s">
        <v>289</v>
      </c>
      <c r="D418">
        <v>22110409816</v>
      </c>
      <c r="E418" t="s">
        <v>717</v>
      </c>
      <c r="F418" t="s">
        <v>98</v>
      </c>
      <c r="G418" t="s">
        <v>57</v>
      </c>
      <c r="H418">
        <v>2</v>
      </c>
      <c r="I418" t="s">
        <v>392</v>
      </c>
      <c r="J418" t="s">
        <v>59</v>
      </c>
      <c r="K418" s="40" t="s">
        <v>726</v>
      </c>
      <c r="L418">
        <v>1</v>
      </c>
      <c r="N418">
        <v>1</v>
      </c>
      <c r="R418">
        <v>0</v>
      </c>
      <c r="S418">
        <v>0</v>
      </c>
      <c r="T418" t="s">
        <v>61</v>
      </c>
      <c r="U418" t="s">
        <v>727</v>
      </c>
      <c r="V418">
        <v>2</v>
      </c>
      <c r="W418">
        <v>0</v>
      </c>
      <c r="X418">
        <v>1</v>
      </c>
      <c r="Y418" t="s">
        <v>62</v>
      </c>
      <c r="Z418" t="s">
        <v>62</v>
      </c>
      <c r="AB418" t="s">
        <v>62</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4</v>
      </c>
      <c r="AX418">
        <v>2</v>
      </c>
      <c r="AY418">
        <v>0</v>
      </c>
      <c r="AZ418">
        <v>0</v>
      </c>
      <c r="BA418" t="s">
        <v>63</v>
      </c>
      <c r="BB418" t="s">
        <v>63</v>
      </c>
    </row>
    <row r="419" spans="1:55" ht="28.8" x14ac:dyDescent="0.3">
      <c r="A419" t="s">
        <v>55</v>
      </c>
      <c r="B419" t="s">
        <v>55</v>
      </c>
      <c r="C419" t="s">
        <v>289</v>
      </c>
      <c r="D419">
        <v>22110409816</v>
      </c>
      <c r="E419" t="s">
        <v>717</v>
      </c>
      <c r="F419" t="s">
        <v>98</v>
      </c>
      <c r="G419" t="s">
        <v>57</v>
      </c>
      <c r="H419">
        <v>2</v>
      </c>
      <c r="I419" t="s">
        <v>392</v>
      </c>
      <c r="J419" t="s">
        <v>59</v>
      </c>
      <c r="K419" s="40" t="s">
        <v>726</v>
      </c>
      <c r="L419">
        <v>1</v>
      </c>
      <c r="N419">
        <v>2</v>
      </c>
      <c r="R419">
        <v>0</v>
      </c>
      <c r="S419">
        <v>0</v>
      </c>
      <c r="T419" t="s">
        <v>61</v>
      </c>
      <c r="U419" t="s">
        <v>728</v>
      </c>
      <c r="V419">
        <v>2</v>
      </c>
      <c r="W419">
        <v>0</v>
      </c>
      <c r="X419">
        <v>1</v>
      </c>
      <c r="Y419" t="s">
        <v>62</v>
      </c>
      <c r="Z419" t="s">
        <v>62</v>
      </c>
      <c r="AB419" t="s">
        <v>62</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4</v>
      </c>
      <c r="AX419">
        <v>2</v>
      </c>
      <c r="AY419">
        <v>0</v>
      </c>
      <c r="AZ419">
        <v>0</v>
      </c>
      <c r="BA419" t="s">
        <v>63</v>
      </c>
      <c r="BB419" t="s">
        <v>63</v>
      </c>
    </row>
    <row r="420" spans="1:55" ht="28.8" x14ac:dyDescent="0.3">
      <c r="A420" t="s">
        <v>55</v>
      </c>
      <c r="B420" t="s">
        <v>55</v>
      </c>
      <c r="C420" t="s">
        <v>289</v>
      </c>
      <c r="D420">
        <v>22110409816</v>
      </c>
      <c r="E420" t="s">
        <v>717</v>
      </c>
      <c r="F420" t="s">
        <v>98</v>
      </c>
      <c r="G420" t="s">
        <v>57</v>
      </c>
      <c r="H420">
        <v>2</v>
      </c>
      <c r="I420" t="s">
        <v>392</v>
      </c>
      <c r="J420" t="s">
        <v>59</v>
      </c>
      <c r="K420" s="40" t="s">
        <v>726</v>
      </c>
      <c r="L420">
        <v>1</v>
      </c>
      <c r="N420">
        <v>3</v>
      </c>
      <c r="O420" t="s">
        <v>95</v>
      </c>
      <c r="R420">
        <v>0</v>
      </c>
      <c r="S420">
        <v>0</v>
      </c>
      <c r="T420" t="s">
        <v>1772</v>
      </c>
      <c r="U420" t="s">
        <v>729</v>
      </c>
      <c r="V420">
        <v>2</v>
      </c>
      <c r="W420">
        <v>0</v>
      </c>
      <c r="X420">
        <v>1</v>
      </c>
      <c r="Y420" t="s">
        <v>62</v>
      </c>
      <c r="AA420" t="s">
        <v>62</v>
      </c>
      <c r="AB420" t="s">
        <v>62</v>
      </c>
      <c r="AD420">
        <v>1</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1</v>
      </c>
      <c r="AX420">
        <v>0</v>
      </c>
      <c r="AY420">
        <v>0</v>
      </c>
      <c r="AZ420">
        <v>0</v>
      </c>
      <c r="BB420" t="s">
        <v>63</v>
      </c>
    </row>
    <row r="421" spans="1:55" ht="28.8" x14ac:dyDescent="0.3">
      <c r="A421" t="s">
        <v>55</v>
      </c>
      <c r="B421" t="s">
        <v>55</v>
      </c>
      <c r="C421" t="s">
        <v>289</v>
      </c>
      <c r="D421">
        <v>22110409816</v>
      </c>
      <c r="E421" t="s">
        <v>717</v>
      </c>
      <c r="F421" t="s">
        <v>98</v>
      </c>
      <c r="G421" t="s">
        <v>57</v>
      </c>
      <c r="H421">
        <v>2</v>
      </c>
      <c r="I421" t="s">
        <v>392</v>
      </c>
      <c r="J421" t="s">
        <v>59</v>
      </c>
      <c r="K421" s="40" t="s">
        <v>726</v>
      </c>
      <c r="L421">
        <v>1</v>
      </c>
      <c r="N421">
        <v>4</v>
      </c>
      <c r="R421">
        <v>0</v>
      </c>
      <c r="S421">
        <v>0</v>
      </c>
      <c r="T421" t="s">
        <v>61</v>
      </c>
      <c r="U421" t="s">
        <v>730</v>
      </c>
      <c r="V421">
        <v>2</v>
      </c>
      <c r="W421">
        <v>0</v>
      </c>
      <c r="X421">
        <v>1</v>
      </c>
      <c r="Y421" t="s">
        <v>62</v>
      </c>
      <c r="Z421" t="s">
        <v>62</v>
      </c>
      <c r="AA421" t="s">
        <v>62</v>
      </c>
      <c r="AB421" t="s">
        <v>62</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1</v>
      </c>
      <c r="AW421">
        <v>7</v>
      </c>
      <c r="AX421">
        <v>2</v>
      </c>
      <c r="AY421">
        <v>0</v>
      </c>
      <c r="AZ421">
        <v>0</v>
      </c>
      <c r="BA421" t="s">
        <v>63</v>
      </c>
      <c r="BB421" t="s">
        <v>63</v>
      </c>
      <c r="BC421" t="s">
        <v>64</v>
      </c>
    </row>
    <row r="422" spans="1:55" ht="28.8" x14ac:dyDescent="0.3">
      <c r="A422" t="s">
        <v>55</v>
      </c>
      <c r="B422" t="s">
        <v>55</v>
      </c>
      <c r="C422" t="s">
        <v>289</v>
      </c>
      <c r="D422">
        <v>22110409816</v>
      </c>
      <c r="E422" t="s">
        <v>717</v>
      </c>
      <c r="F422" t="s">
        <v>98</v>
      </c>
      <c r="G422" t="s">
        <v>57</v>
      </c>
      <c r="H422">
        <v>2</v>
      </c>
      <c r="I422" t="s">
        <v>392</v>
      </c>
      <c r="J422" t="s">
        <v>59</v>
      </c>
      <c r="K422" s="40" t="s">
        <v>726</v>
      </c>
      <c r="L422">
        <v>1</v>
      </c>
      <c r="N422">
        <v>5</v>
      </c>
      <c r="O422" t="s">
        <v>107</v>
      </c>
      <c r="R422">
        <v>0</v>
      </c>
      <c r="S422">
        <v>0</v>
      </c>
      <c r="T422" t="s">
        <v>61</v>
      </c>
      <c r="V422">
        <v>2</v>
      </c>
      <c r="W422">
        <v>0</v>
      </c>
      <c r="X422">
        <v>1</v>
      </c>
      <c r="Y422" t="s">
        <v>62</v>
      </c>
      <c r="Z422" t="s">
        <v>62</v>
      </c>
      <c r="AB422" t="s">
        <v>62</v>
      </c>
      <c r="AD422">
        <v>1</v>
      </c>
      <c r="AE422">
        <v>0</v>
      </c>
      <c r="AF422">
        <v>0</v>
      </c>
      <c r="AG422">
        <v>0</v>
      </c>
      <c r="AH422">
        <v>0</v>
      </c>
      <c r="AI422">
        <v>4</v>
      </c>
      <c r="AJ422">
        <v>1</v>
      </c>
      <c r="AK422">
        <v>0</v>
      </c>
      <c r="AL422">
        <v>0</v>
      </c>
      <c r="AM422">
        <v>0</v>
      </c>
      <c r="AN422">
        <v>0</v>
      </c>
      <c r="AO422">
        <v>0</v>
      </c>
      <c r="AP422">
        <v>0</v>
      </c>
      <c r="AQ422">
        <v>0</v>
      </c>
      <c r="AR422">
        <v>0</v>
      </c>
      <c r="AS422">
        <v>0</v>
      </c>
      <c r="AT422">
        <v>0</v>
      </c>
      <c r="AU422">
        <v>0</v>
      </c>
      <c r="AV422">
        <v>1</v>
      </c>
      <c r="AW422">
        <v>3</v>
      </c>
      <c r="AX422">
        <v>2</v>
      </c>
      <c r="AY422">
        <v>0</v>
      </c>
      <c r="AZ422">
        <v>0</v>
      </c>
      <c r="BA422" t="s">
        <v>63</v>
      </c>
      <c r="BB422" t="s">
        <v>63</v>
      </c>
      <c r="BC422" t="s">
        <v>64</v>
      </c>
    </row>
    <row r="423" spans="1:55" ht="28.8" x14ac:dyDescent="0.3">
      <c r="A423" t="s">
        <v>55</v>
      </c>
      <c r="B423" t="s">
        <v>55</v>
      </c>
      <c r="C423" t="s">
        <v>289</v>
      </c>
      <c r="D423">
        <v>22110409816</v>
      </c>
      <c r="E423" t="s">
        <v>717</v>
      </c>
      <c r="F423" t="s">
        <v>98</v>
      </c>
      <c r="G423" t="s">
        <v>57</v>
      </c>
      <c r="H423">
        <v>2</v>
      </c>
      <c r="I423" t="s">
        <v>392</v>
      </c>
      <c r="J423" t="s">
        <v>59</v>
      </c>
      <c r="K423" s="40" t="s">
        <v>726</v>
      </c>
      <c r="L423">
        <v>1</v>
      </c>
      <c r="N423">
        <v>6</v>
      </c>
      <c r="R423">
        <v>0</v>
      </c>
      <c r="S423">
        <v>0</v>
      </c>
      <c r="T423" t="s">
        <v>61</v>
      </c>
      <c r="U423" t="s">
        <v>731</v>
      </c>
      <c r="V423">
        <v>2</v>
      </c>
      <c r="W423">
        <v>0</v>
      </c>
      <c r="X423">
        <v>1</v>
      </c>
      <c r="Y423" t="s">
        <v>62</v>
      </c>
      <c r="Z423" t="s">
        <v>62</v>
      </c>
      <c r="AB423" t="s">
        <v>62</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4</v>
      </c>
      <c r="AX423">
        <v>2</v>
      </c>
      <c r="AY423">
        <v>0</v>
      </c>
      <c r="AZ423">
        <v>0</v>
      </c>
      <c r="BA423" t="s">
        <v>63</v>
      </c>
      <c r="BB423" t="s">
        <v>63</v>
      </c>
      <c r="BC423" t="s">
        <v>64</v>
      </c>
    </row>
    <row r="424" spans="1:55" ht="28.8" x14ac:dyDescent="0.3">
      <c r="A424" t="s">
        <v>55</v>
      </c>
      <c r="B424" t="s">
        <v>55</v>
      </c>
      <c r="C424" t="s">
        <v>289</v>
      </c>
      <c r="D424">
        <v>22110409816</v>
      </c>
      <c r="E424" t="s">
        <v>717</v>
      </c>
      <c r="F424" t="s">
        <v>98</v>
      </c>
      <c r="G424" t="s">
        <v>57</v>
      </c>
      <c r="H424">
        <v>2</v>
      </c>
      <c r="I424" t="s">
        <v>392</v>
      </c>
      <c r="J424" t="s">
        <v>59</v>
      </c>
      <c r="K424" s="40" t="s">
        <v>726</v>
      </c>
      <c r="L424">
        <v>1</v>
      </c>
      <c r="N424">
        <v>7</v>
      </c>
      <c r="R424">
        <v>0</v>
      </c>
      <c r="S424">
        <v>0</v>
      </c>
      <c r="T424" t="s">
        <v>61</v>
      </c>
      <c r="U424" t="s">
        <v>731</v>
      </c>
      <c r="V424">
        <v>2</v>
      </c>
      <c r="W424">
        <v>0</v>
      </c>
      <c r="X424">
        <v>1</v>
      </c>
      <c r="Y424" t="s">
        <v>62</v>
      </c>
      <c r="Z424" t="s">
        <v>62</v>
      </c>
      <c r="AB424" t="s">
        <v>62</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4</v>
      </c>
      <c r="AX424">
        <v>2</v>
      </c>
      <c r="AY424">
        <v>0</v>
      </c>
      <c r="AZ424">
        <v>0</v>
      </c>
      <c r="BA424" t="s">
        <v>63</v>
      </c>
      <c r="BB424" t="s">
        <v>63</v>
      </c>
      <c r="BC424" t="s">
        <v>64</v>
      </c>
    </row>
    <row r="425" spans="1:55" ht="28.8" x14ac:dyDescent="0.3">
      <c r="A425" t="s">
        <v>55</v>
      </c>
      <c r="B425" t="s">
        <v>55</v>
      </c>
      <c r="C425" t="s">
        <v>289</v>
      </c>
      <c r="D425">
        <v>22110409816</v>
      </c>
      <c r="E425" t="s">
        <v>717</v>
      </c>
      <c r="F425" t="s">
        <v>98</v>
      </c>
      <c r="G425" t="s">
        <v>57</v>
      </c>
      <c r="H425">
        <v>2</v>
      </c>
      <c r="I425" t="s">
        <v>392</v>
      </c>
      <c r="J425" t="s">
        <v>59</v>
      </c>
      <c r="K425" s="40" t="s">
        <v>726</v>
      </c>
      <c r="L425">
        <v>1</v>
      </c>
      <c r="N425">
        <v>8</v>
      </c>
      <c r="O425" t="s">
        <v>95</v>
      </c>
      <c r="R425">
        <v>0</v>
      </c>
      <c r="S425">
        <v>0</v>
      </c>
      <c r="T425" t="s">
        <v>61</v>
      </c>
      <c r="U425" t="s">
        <v>732</v>
      </c>
      <c r="V425">
        <v>2</v>
      </c>
      <c r="W425">
        <v>0</v>
      </c>
      <c r="X425">
        <v>1</v>
      </c>
      <c r="Y425" t="s">
        <v>62</v>
      </c>
      <c r="AA425" t="s">
        <v>62</v>
      </c>
      <c r="AB425" t="s">
        <v>90</v>
      </c>
      <c r="AD425">
        <v>2</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1</v>
      </c>
      <c r="AX425">
        <v>0</v>
      </c>
      <c r="AY425">
        <v>0</v>
      </c>
      <c r="AZ425">
        <v>0</v>
      </c>
      <c r="BA425" t="s">
        <v>63</v>
      </c>
      <c r="BB425" t="s">
        <v>63</v>
      </c>
    </row>
    <row r="426" spans="1:55" ht="28.8" x14ac:dyDescent="0.3">
      <c r="A426" t="s">
        <v>55</v>
      </c>
      <c r="B426" t="s">
        <v>55</v>
      </c>
      <c r="C426" t="s">
        <v>289</v>
      </c>
      <c r="D426">
        <v>22110409816</v>
      </c>
      <c r="E426" t="s">
        <v>717</v>
      </c>
      <c r="F426" t="s">
        <v>98</v>
      </c>
      <c r="G426" t="s">
        <v>57</v>
      </c>
      <c r="H426">
        <v>2</v>
      </c>
      <c r="I426" t="s">
        <v>392</v>
      </c>
      <c r="J426" t="s">
        <v>59</v>
      </c>
      <c r="K426" s="40" t="s">
        <v>726</v>
      </c>
      <c r="L426">
        <v>1</v>
      </c>
      <c r="N426">
        <v>9</v>
      </c>
      <c r="O426" t="s">
        <v>70</v>
      </c>
      <c r="R426">
        <v>0</v>
      </c>
      <c r="S426">
        <v>0</v>
      </c>
      <c r="T426" t="s">
        <v>61</v>
      </c>
      <c r="V426">
        <v>2</v>
      </c>
      <c r="W426">
        <v>0</v>
      </c>
      <c r="X426">
        <v>1</v>
      </c>
      <c r="Y426" t="s">
        <v>62</v>
      </c>
      <c r="Z426" t="s">
        <v>62</v>
      </c>
      <c r="AA426" t="s">
        <v>62</v>
      </c>
      <c r="AB426" t="s">
        <v>62</v>
      </c>
      <c r="AD426">
        <v>0</v>
      </c>
      <c r="AE426">
        <v>0</v>
      </c>
      <c r="AF426">
        <v>0</v>
      </c>
      <c r="AG426">
        <v>0</v>
      </c>
      <c r="AH426">
        <v>0</v>
      </c>
      <c r="AI426">
        <v>0</v>
      </c>
      <c r="AJ426">
        <v>2</v>
      </c>
      <c r="AK426">
        <v>0</v>
      </c>
      <c r="AL426">
        <v>0</v>
      </c>
      <c r="AM426">
        <v>0</v>
      </c>
      <c r="AN426">
        <v>0</v>
      </c>
      <c r="AO426">
        <v>0</v>
      </c>
      <c r="AP426">
        <v>0</v>
      </c>
      <c r="AQ426">
        <v>0</v>
      </c>
      <c r="AR426">
        <v>0</v>
      </c>
      <c r="AS426">
        <v>0</v>
      </c>
      <c r="AT426">
        <v>0</v>
      </c>
      <c r="AU426">
        <v>0</v>
      </c>
      <c r="AV426">
        <v>0</v>
      </c>
      <c r="AW426">
        <v>1</v>
      </c>
      <c r="AX426">
        <v>0</v>
      </c>
      <c r="AY426">
        <v>0</v>
      </c>
      <c r="AZ426">
        <v>0</v>
      </c>
      <c r="BA426" t="s">
        <v>63</v>
      </c>
      <c r="BB426" t="s">
        <v>63</v>
      </c>
      <c r="BC426" t="s">
        <v>64</v>
      </c>
    </row>
    <row r="427" spans="1:55" ht="28.8" x14ac:dyDescent="0.3">
      <c r="A427" t="s">
        <v>55</v>
      </c>
      <c r="B427" t="s">
        <v>55</v>
      </c>
      <c r="C427" t="s">
        <v>289</v>
      </c>
      <c r="D427">
        <v>22110409816</v>
      </c>
      <c r="E427" t="s">
        <v>717</v>
      </c>
      <c r="F427" t="s">
        <v>98</v>
      </c>
      <c r="G427" t="s">
        <v>57</v>
      </c>
      <c r="H427">
        <v>2</v>
      </c>
      <c r="I427" t="s">
        <v>392</v>
      </c>
      <c r="J427" t="s">
        <v>59</v>
      </c>
      <c r="K427" s="40" t="s">
        <v>726</v>
      </c>
      <c r="L427">
        <v>1</v>
      </c>
      <c r="N427">
        <v>10</v>
      </c>
      <c r="R427">
        <v>0</v>
      </c>
      <c r="S427">
        <v>0</v>
      </c>
      <c r="T427" t="s">
        <v>61</v>
      </c>
      <c r="U427" t="s">
        <v>733</v>
      </c>
      <c r="V427">
        <v>2</v>
      </c>
      <c r="W427">
        <v>0</v>
      </c>
      <c r="X427">
        <v>1</v>
      </c>
      <c r="Y427" t="s">
        <v>62</v>
      </c>
      <c r="Z427" t="s">
        <v>62</v>
      </c>
      <c r="AB427" t="s">
        <v>62</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2</v>
      </c>
      <c r="AX427">
        <v>1</v>
      </c>
      <c r="AY427">
        <v>0</v>
      </c>
      <c r="AZ427">
        <v>0</v>
      </c>
      <c r="BA427" t="s">
        <v>63</v>
      </c>
      <c r="BB427" t="s">
        <v>63</v>
      </c>
      <c r="BC427" t="s">
        <v>64</v>
      </c>
    </row>
    <row r="428" spans="1:55" ht="28.8" x14ac:dyDescent="0.3">
      <c r="A428" t="s">
        <v>55</v>
      </c>
      <c r="B428" t="s">
        <v>55</v>
      </c>
      <c r="C428" t="s">
        <v>289</v>
      </c>
      <c r="D428">
        <v>22110409816</v>
      </c>
      <c r="E428" t="s">
        <v>717</v>
      </c>
      <c r="F428" t="s">
        <v>98</v>
      </c>
      <c r="G428" t="s">
        <v>57</v>
      </c>
      <c r="H428">
        <v>2</v>
      </c>
      <c r="I428" t="s">
        <v>392</v>
      </c>
      <c r="J428" t="s">
        <v>59</v>
      </c>
      <c r="K428" s="40" t="s">
        <v>726</v>
      </c>
      <c r="L428">
        <v>1</v>
      </c>
      <c r="N428">
        <v>11</v>
      </c>
      <c r="R428">
        <v>0</v>
      </c>
      <c r="S428">
        <v>0</v>
      </c>
      <c r="T428" t="s">
        <v>61</v>
      </c>
      <c r="U428" t="s">
        <v>734</v>
      </c>
      <c r="V428">
        <v>2</v>
      </c>
      <c r="W428">
        <v>0</v>
      </c>
      <c r="X428">
        <v>1</v>
      </c>
      <c r="Y428" t="s">
        <v>62</v>
      </c>
      <c r="Z428" t="s">
        <v>62</v>
      </c>
      <c r="AB428" t="s">
        <v>62</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1</v>
      </c>
      <c r="AX428">
        <v>1</v>
      </c>
      <c r="AY428">
        <v>0</v>
      </c>
      <c r="AZ428">
        <v>0</v>
      </c>
      <c r="BA428" t="s">
        <v>63</v>
      </c>
      <c r="BB428" t="s">
        <v>63</v>
      </c>
      <c r="BC428" t="s">
        <v>64</v>
      </c>
    </row>
    <row r="429" spans="1:55" ht="28.8" x14ac:dyDescent="0.3">
      <c r="A429" t="s">
        <v>55</v>
      </c>
      <c r="B429" t="s">
        <v>55</v>
      </c>
      <c r="C429" t="s">
        <v>289</v>
      </c>
      <c r="D429">
        <v>22110409816</v>
      </c>
      <c r="E429" t="s">
        <v>717</v>
      </c>
      <c r="F429" t="s">
        <v>98</v>
      </c>
      <c r="G429" t="s">
        <v>57</v>
      </c>
      <c r="H429">
        <v>2</v>
      </c>
      <c r="I429" t="s">
        <v>392</v>
      </c>
      <c r="J429" t="s">
        <v>59</v>
      </c>
      <c r="K429" s="40" t="s">
        <v>726</v>
      </c>
      <c r="L429">
        <v>1</v>
      </c>
      <c r="N429">
        <v>12</v>
      </c>
      <c r="O429" t="s">
        <v>95</v>
      </c>
      <c r="R429">
        <v>0</v>
      </c>
      <c r="S429">
        <v>0</v>
      </c>
      <c r="T429" t="s">
        <v>61</v>
      </c>
      <c r="V429">
        <v>2</v>
      </c>
      <c r="W429">
        <v>0</v>
      </c>
      <c r="X429">
        <v>1</v>
      </c>
      <c r="Y429" t="s">
        <v>62</v>
      </c>
      <c r="AA429" t="s">
        <v>62</v>
      </c>
      <c r="AB429" t="s">
        <v>62</v>
      </c>
      <c r="AD429">
        <v>0</v>
      </c>
      <c r="AE429">
        <v>0</v>
      </c>
      <c r="AF429">
        <v>0</v>
      </c>
      <c r="AG429">
        <v>0</v>
      </c>
      <c r="AH429">
        <v>0</v>
      </c>
      <c r="AI429">
        <v>1</v>
      </c>
      <c r="AJ429">
        <v>1</v>
      </c>
      <c r="AK429">
        <v>0</v>
      </c>
      <c r="AL429">
        <v>0</v>
      </c>
      <c r="AM429">
        <v>0</v>
      </c>
      <c r="AN429">
        <v>0</v>
      </c>
      <c r="AO429">
        <v>0</v>
      </c>
      <c r="AP429">
        <v>0</v>
      </c>
      <c r="AQ429">
        <v>0</v>
      </c>
      <c r="AR429">
        <v>0</v>
      </c>
      <c r="AS429">
        <v>0</v>
      </c>
      <c r="AT429">
        <v>0</v>
      </c>
      <c r="AU429">
        <v>0</v>
      </c>
      <c r="AV429">
        <v>0</v>
      </c>
      <c r="AW429">
        <v>1</v>
      </c>
      <c r="AX429">
        <v>0</v>
      </c>
      <c r="AY429">
        <v>0</v>
      </c>
      <c r="AZ429">
        <v>0</v>
      </c>
      <c r="BA429" t="s">
        <v>63</v>
      </c>
      <c r="BB429" t="s">
        <v>63</v>
      </c>
      <c r="BC429" t="s">
        <v>64</v>
      </c>
    </row>
    <row r="430" spans="1:55" ht="28.8" x14ac:dyDescent="0.3">
      <c r="A430" t="s">
        <v>55</v>
      </c>
      <c r="B430" t="s">
        <v>55</v>
      </c>
      <c r="C430" t="s">
        <v>289</v>
      </c>
      <c r="D430">
        <v>22110409816</v>
      </c>
      <c r="E430" t="s">
        <v>717</v>
      </c>
      <c r="F430" t="s">
        <v>98</v>
      </c>
      <c r="G430" t="s">
        <v>57</v>
      </c>
      <c r="H430">
        <v>2</v>
      </c>
      <c r="I430" t="s">
        <v>392</v>
      </c>
      <c r="J430" t="s">
        <v>59</v>
      </c>
      <c r="K430" s="40" t="s">
        <v>726</v>
      </c>
      <c r="L430">
        <v>1</v>
      </c>
      <c r="N430">
        <v>13</v>
      </c>
      <c r="O430" t="s">
        <v>95</v>
      </c>
      <c r="R430">
        <v>0</v>
      </c>
      <c r="S430">
        <v>0</v>
      </c>
      <c r="T430" t="s">
        <v>61</v>
      </c>
      <c r="U430" t="s">
        <v>735</v>
      </c>
      <c r="V430">
        <v>2</v>
      </c>
      <c r="W430">
        <v>0</v>
      </c>
      <c r="X430">
        <v>1</v>
      </c>
      <c r="Y430" t="s">
        <v>62</v>
      </c>
      <c r="AA430" t="s">
        <v>62</v>
      </c>
      <c r="AB430" t="s">
        <v>90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1</v>
      </c>
      <c r="AX430">
        <v>0</v>
      </c>
      <c r="AY430">
        <v>0</v>
      </c>
      <c r="AZ430">
        <v>0</v>
      </c>
      <c r="BA430" t="s">
        <v>63</v>
      </c>
      <c r="BB430" t="s">
        <v>120</v>
      </c>
      <c r="BC430" t="s">
        <v>64</v>
      </c>
    </row>
    <row r="431" spans="1:55" ht="28.8" x14ac:dyDescent="0.3">
      <c r="A431" t="s">
        <v>55</v>
      </c>
      <c r="B431" t="s">
        <v>55</v>
      </c>
      <c r="C431" t="s">
        <v>289</v>
      </c>
      <c r="D431">
        <v>22110409816</v>
      </c>
      <c r="E431" t="s">
        <v>717</v>
      </c>
      <c r="F431" t="s">
        <v>98</v>
      </c>
      <c r="G431" t="s">
        <v>57</v>
      </c>
      <c r="H431">
        <v>2</v>
      </c>
      <c r="I431" t="s">
        <v>392</v>
      </c>
      <c r="J431" t="s">
        <v>59</v>
      </c>
      <c r="K431" s="40" t="s">
        <v>726</v>
      </c>
      <c r="L431">
        <v>1</v>
      </c>
      <c r="N431">
        <v>14</v>
      </c>
      <c r="O431" t="s">
        <v>97</v>
      </c>
      <c r="R431">
        <v>0</v>
      </c>
      <c r="S431">
        <v>0</v>
      </c>
      <c r="T431" t="s">
        <v>61</v>
      </c>
      <c r="V431">
        <v>2</v>
      </c>
      <c r="W431">
        <v>0</v>
      </c>
      <c r="X431">
        <v>1</v>
      </c>
      <c r="Y431" t="s">
        <v>62</v>
      </c>
      <c r="Z431" t="s">
        <v>62</v>
      </c>
      <c r="AB431" t="s">
        <v>62</v>
      </c>
      <c r="AD431">
        <v>0</v>
      </c>
      <c r="AE431">
        <v>0</v>
      </c>
      <c r="AF431">
        <v>0</v>
      </c>
      <c r="AG431">
        <v>0</v>
      </c>
      <c r="AH431">
        <v>0</v>
      </c>
      <c r="AI431">
        <v>0</v>
      </c>
      <c r="AJ431">
        <v>3</v>
      </c>
      <c r="AK431">
        <v>0</v>
      </c>
      <c r="AL431">
        <v>0</v>
      </c>
      <c r="AM431">
        <v>0</v>
      </c>
      <c r="AN431">
        <v>0</v>
      </c>
      <c r="AO431">
        <v>0</v>
      </c>
      <c r="AP431">
        <v>0</v>
      </c>
      <c r="AQ431">
        <v>0</v>
      </c>
      <c r="AR431">
        <v>0</v>
      </c>
      <c r="AS431">
        <v>0</v>
      </c>
      <c r="AT431">
        <v>0</v>
      </c>
      <c r="AU431">
        <v>0</v>
      </c>
      <c r="AV431">
        <v>0</v>
      </c>
      <c r="AW431">
        <v>1</v>
      </c>
      <c r="AX431">
        <v>1</v>
      </c>
      <c r="AY431">
        <v>0</v>
      </c>
      <c r="AZ431">
        <v>0</v>
      </c>
      <c r="BA431" t="s">
        <v>63</v>
      </c>
      <c r="BB431" t="s">
        <v>63</v>
      </c>
      <c r="BC431" t="s">
        <v>64</v>
      </c>
    </row>
    <row r="432" spans="1:55" ht="28.8" x14ac:dyDescent="0.3">
      <c r="A432" t="s">
        <v>55</v>
      </c>
      <c r="B432" t="s">
        <v>55</v>
      </c>
      <c r="C432" t="s">
        <v>289</v>
      </c>
      <c r="D432">
        <v>22110409816</v>
      </c>
      <c r="E432" t="s">
        <v>717</v>
      </c>
      <c r="F432" t="s">
        <v>98</v>
      </c>
      <c r="G432" t="s">
        <v>57</v>
      </c>
      <c r="H432">
        <v>2</v>
      </c>
      <c r="I432" t="s">
        <v>392</v>
      </c>
      <c r="J432" t="s">
        <v>59</v>
      </c>
      <c r="K432" s="40" t="s">
        <v>726</v>
      </c>
      <c r="L432">
        <v>2</v>
      </c>
      <c r="M432" t="s">
        <v>80</v>
      </c>
      <c r="N432">
        <v>1</v>
      </c>
      <c r="O432" t="s">
        <v>70</v>
      </c>
      <c r="R432">
        <v>0</v>
      </c>
      <c r="S432">
        <v>0</v>
      </c>
      <c r="T432" t="s">
        <v>61</v>
      </c>
      <c r="V432">
        <v>1</v>
      </c>
      <c r="W432">
        <v>1</v>
      </c>
      <c r="X432">
        <v>1</v>
      </c>
      <c r="Y432" t="s">
        <v>62</v>
      </c>
      <c r="Z432" t="s">
        <v>62</v>
      </c>
      <c r="AB432" t="s">
        <v>62</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1</v>
      </c>
      <c r="AX432">
        <v>0</v>
      </c>
      <c r="AY432">
        <v>0</v>
      </c>
      <c r="AZ432">
        <v>0</v>
      </c>
      <c r="BA432" t="s">
        <v>63</v>
      </c>
      <c r="BB432" t="s">
        <v>63</v>
      </c>
      <c r="BC432" t="s">
        <v>64</v>
      </c>
    </row>
    <row r="433" spans="1:55" ht="28.8" x14ac:dyDescent="0.3">
      <c r="A433" t="s">
        <v>55</v>
      </c>
      <c r="B433" t="s">
        <v>55</v>
      </c>
      <c r="C433" t="s">
        <v>289</v>
      </c>
      <c r="D433">
        <v>22110409816</v>
      </c>
      <c r="E433" t="s">
        <v>717</v>
      </c>
      <c r="F433" t="s">
        <v>98</v>
      </c>
      <c r="G433" t="s">
        <v>57</v>
      </c>
      <c r="H433">
        <v>2</v>
      </c>
      <c r="I433" t="s">
        <v>392</v>
      </c>
      <c r="J433" t="s">
        <v>59</v>
      </c>
      <c r="K433" s="40" t="s">
        <v>726</v>
      </c>
      <c r="L433">
        <v>2</v>
      </c>
      <c r="M433" t="s">
        <v>80</v>
      </c>
      <c r="N433">
        <v>2</v>
      </c>
      <c r="O433" t="s">
        <v>70</v>
      </c>
      <c r="R433">
        <v>0</v>
      </c>
      <c r="S433">
        <v>0</v>
      </c>
      <c r="T433" t="s">
        <v>61</v>
      </c>
      <c r="V433">
        <v>1</v>
      </c>
      <c r="W433">
        <v>1</v>
      </c>
      <c r="X433">
        <v>1</v>
      </c>
      <c r="Y433" t="s">
        <v>62</v>
      </c>
      <c r="Z433" t="s">
        <v>62</v>
      </c>
      <c r="AB433" t="s">
        <v>62</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1</v>
      </c>
      <c r="AX433">
        <v>1</v>
      </c>
      <c r="AY433">
        <v>0</v>
      </c>
      <c r="AZ433">
        <v>0</v>
      </c>
      <c r="BA433" t="s">
        <v>63</v>
      </c>
      <c r="BB433" t="s">
        <v>63</v>
      </c>
      <c r="BC433" t="s">
        <v>64</v>
      </c>
    </row>
    <row r="434" spans="1:55" ht="28.8" x14ac:dyDescent="0.3">
      <c r="A434" t="s">
        <v>55</v>
      </c>
      <c r="B434" t="s">
        <v>55</v>
      </c>
      <c r="C434" t="s">
        <v>289</v>
      </c>
      <c r="D434">
        <v>22110409816</v>
      </c>
      <c r="E434" t="s">
        <v>717</v>
      </c>
      <c r="F434" t="s">
        <v>98</v>
      </c>
      <c r="G434" t="s">
        <v>57</v>
      </c>
      <c r="H434">
        <v>2</v>
      </c>
      <c r="I434" t="s">
        <v>392</v>
      </c>
      <c r="J434" t="s">
        <v>59</v>
      </c>
      <c r="K434" s="40" t="s">
        <v>726</v>
      </c>
      <c r="L434">
        <v>2</v>
      </c>
      <c r="M434" t="s">
        <v>80</v>
      </c>
      <c r="N434">
        <v>3</v>
      </c>
      <c r="O434" t="s">
        <v>95</v>
      </c>
      <c r="R434">
        <v>0</v>
      </c>
      <c r="S434">
        <v>0</v>
      </c>
      <c r="T434" t="s">
        <v>1772</v>
      </c>
      <c r="V434">
        <v>1</v>
      </c>
      <c r="W434">
        <v>1</v>
      </c>
      <c r="X434">
        <v>1</v>
      </c>
      <c r="Y434" t="s">
        <v>71</v>
      </c>
      <c r="Z434" t="s">
        <v>62</v>
      </c>
      <c r="AA434" t="s">
        <v>62</v>
      </c>
      <c r="AB434" t="s">
        <v>71</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t="s">
        <v>63</v>
      </c>
      <c r="BB434" t="s">
        <v>63</v>
      </c>
      <c r="BC434" t="s">
        <v>64</v>
      </c>
    </row>
    <row r="435" spans="1:55" x14ac:dyDescent="0.3">
      <c r="A435" t="s">
        <v>55</v>
      </c>
      <c r="B435" t="s">
        <v>55</v>
      </c>
      <c r="C435" t="s">
        <v>289</v>
      </c>
      <c r="D435">
        <v>22110404901</v>
      </c>
      <c r="E435" t="s">
        <v>290</v>
      </c>
      <c r="F435" t="s">
        <v>56</v>
      </c>
      <c r="G435" t="s">
        <v>57</v>
      </c>
      <c r="H435">
        <v>1</v>
      </c>
      <c r="I435" t="s">
        <v>74</v>
      </c>
      <c r="J435" t="s">
        <v>59</v>
      </c>
      <c r="K435" t="s">
        <v>291</v>
      </c>
      <c r="L435">
        <v>1</v>
      </c>
      <c r="M435" t="s">
        <v>292</v>
      </c>
      <c r="N435">
        <v>1</v>
      </c>
      <c r="O435" t="s">
        <v>60</v>
      </c>
      <c r="R435">
        <v>0</v>
      </c>
      <c r="S435">
        <v>0</v>
      </c>
      <c r="T435" t="s">
        <v>61</v>
      </c>
      <c r="U435" t="s">
        <v>293</v>
      </c>
      <c r="V435">
        <v>0</v>
      </c>
      <c r="W435">
        <v>4</v>
      </c>
      <c r="X435">
        <v>1</v>
      </c>
      <c r="Y435" t="s">
        <v>62</v>
      </c>
      <c r="Z435" t="s">
        <v>71</v>
      </c>
      <c r="AB435" t="s">
        <v>62</v>
      </c>
      <c r="AD435">
        <v>1</v>
      </c>
      <c r="AE435">
        <v>0</v>
      </c>
      <c r="AF435">
        <v>0</v>
      </c>
      <c r="AG435">
        <v>0</v>
      </c>
      <c r="AH435">
        <v>0</v>
      </c>
      <c r="AI435">
        <v>6</v>
      </c>
      <c r="AJ435">
        <v>1</v>
      </c>
      <c r="AK435">
        <v>1</v>
      </c>
      <c r="AL435">
        <v>0</v>
      </c>
      <c r="AM435">
        <v>0</v>
      </c>
      <c r="AN435">
        <v>0</v>
      </c>
      <c r="AO435">
        <v>0</v>
      </c>
      <c r="AP435">
        <v>0</v>
      </c>
      <c r="AQ435">
        <v>0</v>
      </c>
      <c r="AR435">
        <v>0</v>
      </c>
      <c r="AS435">
        <v>0</v>
      </c>
      <c r="AT435">
        <v>0</v>
      </c>
      <c r="AU435">
        <v>0</v>
      </c>
      <c r="AV435">
        <v>0</v>
      </c>
      <c r="AW435">
        <v>3</v>
      </c>
      <c r="AX435">
        <v>2</v>
      </c>
      <c r="AY435">
        <v>0</v>
      </c>
      <c r="AZ435">
        <v>0</v>
      </c>
      <c r="BA435" t="s">
        <v>63</v>
      </c>
      <c r="BB435" t="s">
        <v>63</v>
      </c>
      <c r="BC435" t="s">
        <v>64</v>
      </c>
    </row>
    <row r="436" spans="1:55" x14ac:dyDescent="0.3">
      <c r="A436" t="s">
        <v>55</v>
      </c>
      <c r="B436" t="s">
        <v>55</v>
      </c>
      <c r="C436" t="s">
        <v>289</v>
      </c>
      <c r="D436">
        <v>22110404901</v>
      </c>
      <c r="E436" t="s">
        <v>290</v>
      </c>
      <c r="F436" t="s">
        <v>56</v>
      </c>
      <c r="G436" t="s">
        <v>57</v>
      </c>
      <c r="H436">
        <v>1</v>
      </c>
      <c r="I436" t="s">
        <v>74</v>
      </c>
      <c r="J436" t="s">
        <v>59</v>
      </c>
      <c r="K436" t="s">
        <v>291</v>
      </c>
      <c r="L436">
        <v>1</v>
      </c>
      <c r="M436" t="s">
        <v>292</v>
      </c>
      <c r="N436">
        <v>2</v>
      </c>
      <c r="O436" t="s">
        <v>70</v>
      </c>
      <c r="R436">
        <v>0</v>
      </c>
      <c r="S436">
        <v>0</v>
      </c>
      <c r="T436" t="s">
        <v>1773</v>
      </c>
      <c r="U436" t="s">
        <v>294</v>
      </c>
      <c r="V436">
        <v>0</v>
      </c>
      <c r="W436">
        <v>4</v>
      </c>
      <c r="X436">
        <v>1</v>
      </c>
      <c r="Y436" t="s">
        <v>71</v>
      </c>
      <c r="AA436" t="s">
        <v>71</v>
      </c>
      <c r="AB436" t="s">
        <v>71</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t="s">
        <v>63</v>
      </c>
      <c r="BB436" t="s">
        <v>63</v>
      </c>
      <c r="BC436" t="s">
        <v>64</v>
      </c>
    </row>
    <row r="437" spans="1:55" x14ac:dyDescent="0.3">
      <c r="A437" t="s">
        <v>55</v>
      </c>
      <c r="B437" t="s">
        <v>55</v>
      </c>
      <c r="C437" t="s">
        <v>289</v>
      </c>
      <c r="D437">
        <v>22110404901</v>
      </c>
      <c r="E437" t="s">
        <v>290</v>
      </c>
      <c r="F437" t="s">
        <v>56</v>
      </c>
      <c r="G437" t="s">
        <v>57</v>
      </c>
      <c r="H437">
        <v>1</v>
      </c>
      <c r="I437" t="s">
        <v>74</v>
      </c>
      <c r="J437" t="s">
        <v>59</v>
      </c>
      <c r="K437" t="s">
        <v>291</v>
      </c>
      <c r="L437">
        <v>1</v>
      </c>
      <c r="M437" t="s">
        <v>292</v>
      </c>
      <c r="N437">
        <v>3</v>
      </c>
      <c r="O437" t="s">
        <v>70</v>
      </c>
      <c r="R437">
        <v>0</v>
      </c>
      <c r="S437">
        <v>0</v>
      </c>
      <c r="T437" t="s">
        <v>61</v>
      </c>
      <c r="U437" t="s">
        <v>295</v>
      </c>
      <c r="V437">
        <v>0</v>
      </c>
      <c r="W437">
        <v>4</v>
      </c>
      <c r="X437">
        <v>1</v>
      </c>
      <c r="Y437" t="s">
        <v>62</v>
      </c>
      <c r="AA437" t="s">
        <v>71</v>
      </c>
      <c r="AB437" t="s">
        <v>62</v>
      </c>
      <c r="AD437">
        <v>2</v>
      </c>
      <c r="AE437">
        <v>0</v>
      </c>
      <c r="AF437">
        <v>0</v>
      </c>
      <c r="AG437">
        <v>0</v>
      </c>
      <c r="AH437">
        <v>0</v>
      </c>
      <c r="AI437">
        <v>4</v>
      </c>
      <c r="AJ437">
        <v>2</v>
      </c>
      <c r="AK437">
        <v>0</v>
      </c>
      <c r="AL437">
        <v>0</v>
      </c>
      <c r="AM437">
        <v>0</v>
      </c>
      <c r="AN437">
        <v>0</v>
      </c>
      <c r="AO437">
        <v>0</v>
      </c>
      <c r="AP437">
        <v>0</v>
      </c>
      <c r="AQ437">
        <v>0</v>
      </c>
      <c r="AR437">
        <v>0</v>
      </c>
      <c r="AS437">
        <v>0</v>
      </c>
      <c r="AT437">
        <v>0</v>
      </c>
      <c r="AU437">
        <v>0</v>
      </c>
      <c r="AV437">
        <v>0</v>
      </c>
      <c r="AW437">
        <v>1</v>
      </c>
      <c r="AX437">
        <v>1</v>
      </c>
      <c r="AY437">
        <v>0</v>
      </c>
      <c r="AZ437">
        <v>0</v>
      </c>
      <c r="BA437" t="s">
        <v>63</v>
      </c>
      <c r="BB437" t="s">
        <v>63</v>
      </c>
      <c r="BC437" t="s">
        <v>64</v>
      </c>
    </row>
    <row r="438" spans="1:55" x14ac:dyDescent="0.3">
      <c r="A438" t="s">
        <v>55</v>
      </c>
      <c r="B438" t="s">
        <v>55</v>
      </c>
      <c r="C438" t="s">
        <v>289</v>
      </c>
      <c r="D438">
        <v>22110404901</v>
      </c>
      <c r="E438" t="s">
        <v>290</v>
      </c>
      <c r="F438" t="s">
        <v>56</v>
      </c>
      <c r="G438" t="s">
        <v>57</v>
      </c>
      <c r="H438">
        <v>1</v>
      </c>
      <c r="I438" t="s">
        <v>74</v>
      </c>
      <c r="J438" t="s">
        <v>59</v>
      </c>
      <c r="K438" t="s">
        <v>291</v>
      </c>
      <c r="L438">
        <v>1</v>
      </c>
      <c r="M438" t="s">
        <v>292</v>
      </c>
      <c r="N438">
        <v>4</v>
      </c>
      <c r="O438" t="s">
        <v>66</v>
      </c>
      <c r="P438">
        <v>3</v>
      </c>
      <c r="Q438" t="s">
        <v>78</v>
      </c>
      <c r="R438">
        <v>12</v>
      </c>
      <c r="S438">
        <v>10</v>
      </c>
      <c r="T438" t="s">
        <v>61</v>
      </c>
      <c r="V438">
        <v>0</v>
      </c>
      <c r="W438">
        <v>4</v>
      </c>
      <c r="X438">
        <v>1</v>
      </c>
      <c r="Y438" t="s">
        <v>62</v>
      </c>
      <c r="AB438" t="s">
        <v>62</v>
      </c>
      <c r="AC438" t="s">
        <v>77</v>
      </c>
      <c r="AD438">
        <v>0</v>
      </c>
      <c r="AE438">
        <v>1</v>
      </c>
      <c r="AF438">
        <v>0</v>
      </c>
      <c r="AG438">
        <v>0</v>
      </c>
      <c r="AH438">
        <v>0</v>
      </c>
      <c r="AI438">
        <v>0</v>
      </c>
      <c r="AJ438">
        <v>1</v>
      </c>
      <c r="AK438">
        <v>0</v>
      </c>
      <c r="AL438">
        <v>0</v>
      </c>
      <c r="AM438">
        <v>0</v>
      </c>
      <c r="AN438">
        <v>0</v>
      </c>
      <c r="AO438">
        <v>0</v>
      </c>
      <c r="AP438">
        <v>0</v>
      </c>
      <c r="AQ438">
        <v>0</v>
      </c>
      <c r="AR438">
        <v>0</v>
      </c>
      <c r="AS438">
        <v>0</v>
      </c>
      <c r="AT438">
        <v>0</v>
      </c>
      <c r="AU438">
        <v>0</v>
      </c>
      <c r="AV438">
        <v>0</v>
      </c>
      <c r="AW438">
        <v>2</v>
      </c>
      <c r="AX438">
        <v>2</v>
      </c>
      <c r="AY438">
        <v>0</v>
      </c>
      <c r="AZ438">
        <v>0</v>
      </c>
      <c r="BA438" t="s">
        <v>63</v>
      </c>
      <c r="BB438" t="s">
        <v>63</v>
      </c>
      <c r="BC438" t="s">
        <v>64</v>
      </c>
    </row>
    <row r="439" spans="1:55" x14ac:dyDescent="0.3">
      <c r="A439" t="s">
        <v>55</v>
      </c>
      <c r="B439" t="s">
        <v>55</v>
      </c>
      <c r="C439" t="s">
        <v>289</v>
      </c>
      <c r="D439">
        <v>22110404901</v>
      </c>
      <c r="E439" t="s">
        <v>290</v>
      </c>
      <c r="F439" t="s">
        <v>56</v>
      </c>
      <c r="G439" t="s">
        <v>57</v>
      </c>
      <c r="H439">
        <v>1</v>
      </c>
      <c r="I439" t="s">
        <v>74</v>
      </c>
      <c r="J439" t="s">
        <v>59</v>
      </c>
      <c r="K439" t="s">
        <v>291</v>
      </c>
      <c r="L439">
        <v>1</v>
      </c>
      <c r="M439" t="s">
        <v>292</v>
      </c>
      <c r="N439">
        <v>5</v>
      </c>
      <c r="O439" t="s">
        <v>66</v>
      </c>
      <c r="P439">
        <v>2</v>
      </c>
      <c r="Q439" t="s">
        <v>69</v>
      </c>
      <c r="R439">
        <v>22</v>
      </c>
      <c r="S439">
        <v>30</v>
      </c>
      <c r="T439" t="s">
        <v>61</v>
      </c>
      <c r="V439">
        <v>0</v>
      </c>
      <c r="W439">
        <v>4</v>
      </c>
      <c r="X439">
        <v>1</v>
      </c>
      <c r="Y439" t="s">
        <v>62</v>
      </c>
      <c r="Z439" t="s">
        <v>62</v>
      </c>
      <c r="AB439" t="s">
        <v>62</v>
      </c>
      <c r="AC439" t="s">
        <v>77</v>
      </c>
      <c r="AD439">
        <v>0</v>
      </c>
      <c r="AE439">
        <v>1</v>
      </c>
      <c r="AF439">
        <v>0</v>
      </c>
      <c r="AG439">
        <v>0</v>
      </c>
      <c r="AH439">
        <v>0</v>
      </c>
      <c r="AI439">
        <v>1</v>
      </c>
      <c r="AJ439">
        <v>1</v>
      </c>
      <c r="AK439">
        <v>0</v>
      </c>
      <c r="AL439">
        <v>0</v>
      </c>
      <c r="AM439">
        <v>0</v>
      </c>
      <c r="AN439">
        <v>0</v>
      </c>
      <c r="AO439">
        <v>0</v>
      </c>
      <c r="AP439">
        <v>0</v>
      </c>
      <c r="AQ439">
        <v>0</v>
      </c>
      <c r="AR439">
        <v>0</v>
      </c>
      <c r="AS439">
        <v>0</v>
      </c>
      <c r="AT439">
        <v>0</v>
      </c>
      <c r="AU439">
        <v>0</v>
      </c>
      <c r="AV439">
        <v>0</v>
      </c>
      <c r="AW439">
        <v>3</v>
      </c>
      <c r="AX439">
        <v>2</v>
      </c>
      <c r="AY439">
        <v>0</v>
      </c>
      <c r="AZ439">
        <v>0</v>
      </c>
      <c r="BA439" t="s">
        <v>63</v>
      </c>
      <c r="BB439" t="s">
        <v>63</v>
      </c>
      <c r="BC439" t="s">
        <v>64</v>
      </c>
    </row>
    <row r="440" spans="1:55" x14ac:dyDescent="0.3">
      <c r="A440" t="s">
        <v>55</v>
      </c>
      <c r="B440" t="s">
        <v>55</v>
      </c>
      <c r="C440" t="s">
        <v>289</v>
      </c>
      <c r="D440">
        <v>22110404901</v>
      </c>
      <c r="E440" t="s">
        <v>290</v>
      </c>
      <c r="F440" t="s">
        <v>56</v>
      </c>
      <c r="G440" t="s">
        <v>57</v>
      </c>
      <c r="H440">
        <v>1</v>
      </c>
      <c r="I440" t="s">
        <v>74</v>
      </c>
      <c r="J440" t="s">
        <v>59</v>
      </c>
      <c r="K440" t="s">
        <v>291</v>
      </c>
      <c r="L440">
        <v>1</v>
      </c>
      <c r="M440" t="s">
        <v>292</v>
      </c>
      <c r="N440">
        <v>6</v>
      </c>
      <c r="O440" t="s">
        <v>79</v>
      </c>
      <c r="R440">
        <v>0</v>
      </c>
      <c r="S440">
        <v>0</v>
      </c>
      <c r="T440" t="s">
        <v>61</v>
      </c>
      <c r="U440" t="s">
        <v>296</v>
      </c>
      <c r="V440">
        <v>0</v>
      </c>
      <c r="W440">
        <v>4</v>
      </c>
      <c r="X440">
        <v>1</v>
      </c>
      <c r="Y440" t="s">
        <v>62</v>
      </c>
      <c r="Z440" t="s">
        <v>71</v>
      </c>
      <c r="AB440" t="s">
        <v>62</v>
      </c>
      <c r="AD440">
        <v>0</v>
      </c>
      <c r="AE440">
        <v>0</v>
      </c>
      <c r="AF440">
        <v>0</v>
      </c>
      <c r="AG440">
        <v>0</v>
      </c>
      <c r="AH440">
        <v>0</v>
      </c>
      <c r="AI440">
        <v>1</v>
      </c>
      <c r="AJ440">
        <v>6</v>
      </c>
      <c r="AK440">
        <v>0</v>
      </c>
      <c r="AL440">
        <v>0</v>
      </c>
      <c r="AM440">
        <v>0</v>
      </c>
      <c r="AN440">
        <v>0</v>
      </c>
      <c r="AO440">
        <v>0</v>
      </c>
      <c r="AP440">
        <v>0</v>
      </c>
      <c r="AQ440">
        <v>0</v>
      </c>
      <c r="AR440">
        <v>0</v>
      </c>
      <c r="AS440">
        <v>0</v>
      </c>
      <c r="AT440">
        <v>2</v>
      </c>
      <c r="AU440">
        <v>2</v>
      </c>
      <c r="AV440">
        <v>0</v>
      </c>
      <c r="AW440">
        <v>3</v>
      </c>
      <c r="AX440">
        <v>3</v>
      </c>
      <c r="AY440">
        <v>0</v>
      </c>
      <c r="AZ440">
        <v>0</v>
      </c>
      <c r="BA440" t="s">
        <v>63</v>
      </c>
      <c r="BB440" t="s">
        <v>63</v>
      </c>
      <c r="BC440" t="s">
        <v>64</v>
      </c>
    </row>
    <row r="441" spans="1:55" x14ac:dyDescent="0.3">
      <c r="A441" t="s">
        <v>55</v>
      </c>
      <c r="B441" t="s">
        <v>55</v>
      </c>
      <c r="C441" t="s">
        <v>289</v>
      </c>
      <c r="D441">
        <v>22110404901</v>
      </c>
      <c r="E441" t="s">
        <v>290</v>
      </c>
      <c r="F441" t="s">
        <v>56</v>
      </c>
      <c r="G441" t="s">
        <v>57</v>
      </c>
      <c r="H441">
        <v>1</v>
      </c>
      <c r="I441" t="s">
        <v>74</v>
      </c>
      <c r="J441" t="s">
        <v>59</v>
      </c>
      <c r="K441" t="s">
        <v>291</v>
      </c>
      <c r="L441">
        <v>1</v>
      </c>
      <c r="M441" t="s">
        <v>292</v>
      </c>
      <c r="N441">
        <v>7</v>
      </c>
      <c r="R441">
        <v>0</v>
      </c>
      <c r="S441">
        <v>0</v>
      </c>
      <c r="T441" t="s">
        <v>61</v>
      </c>
      <c r="U441" t="s">
        <v>297</v>
      </c>
      <c r="V441">
        <v>0</v>
      </c>
      <c r="W441">
        <v>4</v>
      </c>
      <c r="X441">
        <v>1</v>
      </c>
      <c r="Y441" t="s">
        <v>62</v>
      </c>
      <c r="Z441" t="s">
        <v>62</v>
      </c>
      <c r="AB441" t="s">
        <v>62</v>
      </c>
      <c r="AD441">
        <v>0</v>
      </c>
      <c r="AE441">
        <v>0</v>
      </c>
      <c r="AF441">
        <v>0</v>
      </c>
      <c r="AG441">
        <v>0</v>
      </c>
      <c r="AH441">
        <v>0</v>
      </c>
      <c r="AI441">
        <v>1</v>
      </c>
      <c r="AJ441">
        <v>2</v>
      </c>
      <c r="AK441">
        <v>0</v>
      </c>
      <c r="AL441">
        <v>0</v>
      </c>
      <c r="AM441">
        <v>0</v>
      </c>
      <c r="AN441">
        <v>0</v>
      </c>
      <c r="AO441">
        <v>0</v>
      </c>
      <c r="AP441">
        <v>0</v>
      </c>
      <c r="AQ441">
        <v>0</v>
      </c>
      <c r="AR441">
        <v>0</v>
      </c>
      <c r="AS441">
        <v>0</v>
      </c>
      <c r="AT441">
        <v>0</v>
      </c>
      <c r="AU441">
        <v>0</v>
      </c>
      <c r="AV441">
        <v>0</v>
      </c>
      <c r="AW441">
        <v>1</v>
      </c>
      <c r="AX441">
        <v>1</v>
      </c>
      <c r="AY441">
        <v>0</v>
      </c>
      <c r="AZ441">
        <v>0</v>
      </c>
      <c r="BA441" t="s">
        <v>63</v>
      </c>
      <c r="BB441" t="s">
        <v>63</v>
      </c>
    </row>
    <row r="442" spans="1:55" x14ac:dyDescent="0.3">
      <c r="A442" t="s">
        <v>55</v>
      </c>
      <c r="B442" t="s">
        <v>55</v>
      </c>
      <c r="C442" t="s">
        <v>289</v>
      </c>
      <c r="D442">
        <v>22110409816</v>
      </c>
      <c r="E442" t="s">
        <v>717</v>
      </c>
      <c r="F442" t="s">
        <v>98</v>
      </c>
      <c r="G442" t="s">
        <v>57</v>
      </c>
      <c r="H442">
        <v>5</v>
      </c>
      <c r="I442" t="s">
        <v>94</v>
      </c>
      <c r="J442" t="s">
        <v>59</v>
      </c>
      <c r="K442" t="s">
        <v>483</v>
      </c>
      <c r="L442">
        <v>1</v>
      </c>
      <c r="M442" t="s">
        <v>736</v>
      </c>
      <c r="N442">
        <v>1</v>
      </c>
      <c r="O442" t="s">
        <v>95</v>
      </c>
      <c r="R442">
        <v>0</v>
      </c>
      <c r="S442">
        <v>0</v>
      </c>
      <c r="T442" t="s">
        <v>1772</v>
      </c>
      <c r="V442">
        <v>3</v>
      </c>
      <c r="W442">
        <v>0</v>
      </c>
      <c r="X442">
        <v>1</v>
      </c>
      <c r="Y442" t="s">
        <v>71</v>
      </c>
      <c r="AA442" t="s">
        <v>62</v>
      </c>
      <c r="AB442" t="s">
        <v>71</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t="s">
        <v>63</v>
      </c>
      <c r="BB442" t="s">
        <v>63</v>
      </c>
      <c r="BC442" t="s">
        <v>64</v>
      </c>
    </row>
    <row r="443" spans="1:55" x14ac:dyDescent="0.3">
      <c r="A443" t="s">
        <v>55</v>
      </c>
      <c r="B443" t="s">
        <v>55</v>
      </c>
      <c r="C443" t="s">
        <v>289</v>
      </c>
      <c r="D443">
        <v>22110409816</v>
      </c>
      <c r="E443" t="s">
        <v>717</v>
      </c>
      <c r="F443" t="s">
        <v>98</v>
      </c>
      <c r="G443" t="s">
        <v>57</v>
      </c>
      <c r="H443">
        <v>5</v>
      </c>
      <c r="I443" t="s">
        <v>94</v>
      </c>
      <c r="J443" t="s">
        <v>59</v>
      </c>
      <c r="K443" t="s">
        <v>483</v>
      </c>
      <c r="L443">
        <v>1</v>
      </c>
      <c r="M443" t="s">
        <v>736</v>
      </c>
      <c r="N443">
        <v>2</v>
      </c>
      <c r="O443" t="s">
        <v>95</v>
      </c>
      <c r="R443">
        <v>0</v>
      </c>
      <c r="S443">
        <v>0</v>
      </c>
      <c r="T443" t="s">
        <v>1773</v>
      </c>
      <c r="V443">
        <v>3</v>
      </c>
      <c r="W443">
        <v>0</v>
      </c>
      <c r="X443">
        <v>1</v>
      </c>
      <c r="Y443" t="s">
        <v>71</v>
      </c>
      <c r="AA443" t="s">
        <v>62</v>
      </c>
      <c r="AB443" t="s">
        <v>71</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t="s">
        <v>63</v>
      </c>
      <c r="BB443" t="s">
        <v>63</v>
      </c>
      <c r="BC443" t="s">
        <v>64</v>
      </c>
    </row>
    <row r="444" spans="1:55" x14ac:dyDescent="0.3">
      <c r="A444" t="s">
        <v>55</v>
      </c>
      <c r="B444" t="s">
        <v>55</v>
      </c>
      <c r="C444" t="s">
        <v>1016</v>
      </c>
      <c r="D444">
        <v>22110427901</v>
      </c>
      <c r="E444" t="s">
        <v>1017</v>
      </c>
      <c r="F444" t="s">
        <v>56</v>
      </c>
      <c r="G444" t="s">
        <v>57</v>
      </c>
      <c r="H444">
        <v>1</v>
      </c>
      <c r="I444" t="s">
        <v>58</v>
      </c>
      <c r="J444" t="s">
        <v>59</v>
      </c>
      <c r="K444" t="s">
        <v>1018</v>
      </c>
      <c r="L444">
        <v>1</v>
      </c>
      <c r="M444" t="s">
        <v>1019</v>
      </c>
      <c r="N444">
        <v>1</v>
      </c>
      <c r="O444" t="s">
        <v>66</v>
      </c>
      <c r="P444">
        <v>1</v>
      </c>
      <c r="Q444" t="s">
        <v>67</v>
      </c>
      <c r="R444">
        <v>11</v>
      </c>
      <c r="S444">
        <v>14</v>
      </c>
      <c r="T444" t="s">
        <v>61</v>
      </c>
      <c r="U444" t="s">
        <v>1020</v>
      </c>
      <c r="V444">
        <v>1</v>
      </c>
      <c r="W444">
        <v>0</v>
      </c>
      <c r="X444">
        <v>1</v>
      </c>
      <c r="Y444" t="s">
        <v>62</v>
      </c>
      <c r="Z444" t="s">
        <v>62</v>
      </c>
      <c r="AA444" t="s">
        <v>90</v>
      </c>
      <c r="AB444" t="s">
        <v>71</v>
      </c>
      <c r="AC444" t="s">
        <v>77</v>
      </c>
      <c r="AD444">
        <v>0</v>
      </c>
      <c r="AE444">
        <v>1</v>
      </c>
      <c r="AF444">
        <v>0</v>
      </c>
      <c r="AG444">
        <v>0</v>
      </c>
      <c r="AH444">
        <v>0</v>
      </c>
      <c r="AI444">
        <v>0</v>
      </c>
      <c r="AJ444">
        <v>0</v>
      </c>
      <c r="AK444">
        <v>0</v>
      </c>
      <c r="AL444">
        <v>0</v>
      </c>
      <c r="AM444">
        <v>0</v>
      </c>
      <c r="AN444">
        <v>0</v>
      </c>
      <c r="AO444">
        <v>0</v>
      </c>
      <c r="AP444">
        <v>0</v>
      </c>
      <c r="AQ444">
        <v>0</v>
      </c>
      <c r="AR444">
        <v>0</v>
      </c>
      <c r="AS444">
        <v>0</v>
      </c>
      <c r="AT444">
        <v>0</v>
      </c>
      <c r="AU444">
        <v>0</v>
      </c>
      <c r="AV444">
        <v>0</v>
      </c>
      <c r="AW444">
        <v>3</v>
      </c>
      <c r="AX444">
        <v>3</v>
      </c>
      <c r="AY444">
        <v>0</v>
      </c>
      <c r="AZ444">
        <v>0</v>
      </c>
      <c r="BA444" t="s">
        <v>63</v>
      </c>
      <c r="BB444" t="s">
        <v>63</v>
      </c>
      <c r="BC444" t="s">
        <v>64</v>
      </c>
    </row>
    <row r="445" spans="1:55" x14ac:dyDescent="0.3">
      <c r="A445" t="s">
        <v>55</v>
      </c>
      <c r="B445" t="s">
        <v>55</v>
      </c>
      <c r="C445" t="s">
        <v>1016</v>
      </c>
      <c r="D445">
        <v>22110427901</v>
      </c>
      <c r="E445" t="s">
        <v>1017</v>
      </c>
      <c r="F445" t="s">
        <v>56</v>
      </c>
      <c r="G445" t="s">
        <v>57</v>
      </c>
      <c r="H445">
        <v>1</v>
      </c>
      <c r="I445" t="s">
        <v>58</v>
      </c>
      <c r="J445" t="s">
        <v>59</v>
      </c>
      <c r="K445" t="s">
        <v>1018</v>
      </c>
      <c r="L445">
        <v>1</v>
      </c>
      <c r="M445" t="s">
        <v>1019</v>
      </c>
      <c r="N445">
        <v>2</v>
      </c>
      <c r="O445" t="s">
        <v>66</v>
      </c>
      <c r="P445">
        <v>2</v>
      </c>
      <c r="Q445" t="s">
        <v>69</v>
      </c>
      <c r="R445">
        <v>15</v>
      </c>
      <c r="S445">
        <v>10</v>
      </c>
      <c r="T445" t="s">
        <v>61</v>
      </c>
      <c r="U445" t="s">
        <v>1021</v>
      </c>
      <c r="V445">
        <v>1</v>
      </c>
      <c r="W445">
        <v>0</v>
      </c>
      <c r="X445">
        <v>1</v>
      </c>
      <c r="Y445" t="s">
        <v>71</v>
      </c>
      <c r="Z445" t="s">
        <v>71</v>
      </c>
      <c r="AA445" t="s">
        <v>90</v>
      </c>
      <c r="AB445" t="s">
        <v>71</v>
      </c>
      <c r="AC445" t="s">
        <v>77</v>
      </c>
      <c r="AD445">
        <v>2</v>
      </c>
      <c r="AE445">
        <v>1</v>
      </c>
      <c r="AF445">
        <v>0</v>
      </c>
      <c r="AG445">
        <v>0</v>
      </c>
      <c r="AH445">
        <v>0</v>
      </c>
      <c r="AI445">
        <v>0</v>
      </c>
      <c r="AJ445">
        <v>0</v>
      </c>
      <c r="AK445">
        <v>0</v>
      </c>
      <c r="AL445">
        <v>0</v>
      </c>
      <c r="AM445">
        <v>0</v>
      </c>
      <c r="AN445">
        <v>0</v>
      </c>
      <c r="AO445">
        <v>0</v>
      </c>
      <c r="AP445">
        <v>0</v>
      </c>
      <c r="AQ445">
        <v>0</v>
      </c>
      <c r="AR445">
        <v>0</v>
      </c>
      <c r="AS445">
        <v>0</v>
      </c>
      <c r="AT445">
        <v>0</v>
      </c>
      <c r="AU445">
        <v>0</v>
      </c>
      <c r="AV445">
        <v>0</v>
      </c>
      <c r="AW445">
        <v>4</v>
      </c>
      <c r="AX445">
        <v>3</v>
      </c>
      <c r="AY445">
        <v>0</v>
      </c>
      <c r="AZ445">
        <v>0</v>
      </c>
      <c r="BA445" t="s">
        <v>63</v>
      </c>
      <c r="BB445" t="s">
        <v>63</v>
      </c>
      <c r="BC445" t="s">
        <v>64</v>
      </c>
    </row>
    <row r="446" spans="1:55" x14ac:dyDescent="0.3">
      <c r="A446" t="s">
        <v>55</v>
      </c>
      <c r="B446" t="s">
        <v>55</v>
      </c>
      <c r="C446" t="s">
        <v>1016</v>
      </c>
      <c r="D446">
        <v>22110427901</v>
      </c>
      <c r="E446" t="s">
        <v>1017</v>
      </c>
      <c r="F446" t="s">
        <v>56</v>
      </c>
      <c r="G446" t="s">
        <v>57</v>
      </c>
      <c r="H446">
        <v>1</v>
      </c>
      <c r="I446" t="s">
        <v>58</v>
      </c>
      <c r="J446" t="s">
        <v>59</v>
      </c>
      <c r="K446" t="s">
        <v>1018</v>
      </c>
      <c r="L446">
        <v>1</v>
      </c>
      <c r="M446" t="s">
        <v>1019</v>
      </c>
      <c r="N446">
        <v>3</v>
      </c>
      <c r="O446" t="s">
        <v>60</v>
      </c>
      <c r="R446">
        <v>0</v>
      </c>
      <c r="S446">
        <v>0</v>
      </c>
      <c r="T446" t="s">
        <v>1773</v>
      </c>
      <c r="U446" t="s">
        <v>1022</v>
      </c>
      <c r="V446">
        <v>1</v>
      </c>
      <c r="W446">
        <v>0</v>
      </c>
      <c r="X446">
        <v>1</v>
      </c>
      <c r="Y446" t="s">
        <v>71</v>
      </c>
      <c r="Z446" t="s">
        <v>71</v>
      </c>
      <c r="AA446" t="s">
        <v>90</v>
      </c>
      <c r="AB446" t="s">
        <v>71</v>
      </c>
      <c r="AD446">
        <v>2</v>
      </c>
      <c r="AE446">
        <v>0</v>
      </c>
      <c r="AF446">
        <v>0</v>
      </c>
      <c r="AG446">
        <v>0</v>
      </c>
      <c r="AH446">
        <v>0</v>
      </c>
      <c r="AI446">
        <v>5</v>
      </c>
      <c r="AJ446">
        <v>0</v>
      </c>
      <c r="AK446">
        <v>0</v>
      </c>
      <c r="AL446">
        <v>0</v>
      </c>
      <c r="AM446">
        <v>0</v>
      </c>
      <c r="AN446">
        <v>0</v>
      </c>
      <c r="AO446">
        <v>0</v>
      </c>
      <c r="AP446">
        <v>0</v>
      </c>
      <c r="AQ446">
        <v>0</v>
      </c>
      <c r="AR446">
        <v>0</v>
      </c>
      <c r="AS446">
        <v>0</v>
      </c>
      <c r="AT446">
        <v>0</v>
      </c>
      <c r="AU446">
        <v>0</v>
      </c>
      <c r="AV446">
        <v>0</v>
      </c>
      <c r="AW446">
        <v>4</v>
      </c>
      <c r="AX446">
        <v>3</v>
      </c>
      <c r="AY446">
        <v>0</v>
      </c>
      <c r="AZ446">
        <v>0</v>
      </c>
      <c r="BA446" t="s">
        <v>63</v>
      </c>
      <c r="BB446" t="s">
        <v>63</v>
      </c>
      <c r="BC446" t="s">
        <v>64</v>
      </c>
    </row>
    <row r="447" spans="1:55" x14ac:dyDescent="0.3">
      <c r="A447" t="s">
        <v>55</v>
      </c>
      <c r="B447" t="s">
        <v>55</v>
      </c>
      <c r="C447" t="s">
        <v>1016</v>
      </c>
      <c r="D447">
        <v>22110427901</v>
      </c>
      <c r="E447" t="s">
        <v>1017</v>
      </c>
      <c r="F447" t="s">
        <v>56</v>
      </c>
      <c r="G447" t="s">
        <v>57</v>
      </c>
      <c r="H447">
        <v>1</v>
      </c>
      <c r="I447" t="s">
        <v>58</v>
      </c>
      <c r="J447" t="s">
        <v>59</v>
      </c>
      <c r="K447" t="s">
        <v>1018</v>
      </c>
      <c r="L447">
        <v>2</v>
      </c>
      <c r="M447" t="s">
        <v>1023</v>
      </c>
      <c r="N447">
        <v>1</v>
      </c>
      <c r="O447" t="s">
        <v>66</v>
      </c>
      <c r="P447">
        <v>3</v>
      </c>
      <c r="Q447" t="s">
        <v>78</v>
      </c>
      <c r="R447">
        <v>21</v>
      </c>
      <c r="S447">
        <v>26</v>
      </c>
      <c r="T447" t="s">
        <v>1773</v>
      </c>
      <c r="U447" t="s">
        <v>1024</v>
      </c>
      <c r="V447">
        <v>1</v>
      </c>
      <c r="W447">
        <v>0</v>
      </c>
      <c r="X447">
        <v>1</v>
      </c>
      <c r="Y447" t="s">
        <v>71</v>
      </c>
      <c r="Z447" t="s">
        <v>71</v>
      </c>
      <c r="AA447" t="s">
        <v>90</v>
      </c>
      <c r="AB447" t="s">
        <v>71</v>
      </c>
      <c r="AC447" t="s">
        <v>77</v>
      </c>
      <c r="AD447">
        <v>1</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4</v>
      </c>
      <c r="AX447">
        <v>3</v>
      </c>
      <c r="AY447">
        <v>0</v>
      </c>
      <c r="AZ447">
        <v>0</v>
      </c>
      <c r="BA447" t="s">
        <v>63</v>
      </c>
      <c r="BB447" t="s">
        <v>63</v>
      </c>
      <c r="BC447" t="s">
        <v>64</v>
      </c>
    </row>
    <row r="448" spans="1:55" x14ac:dyDescent="0.3">
      <c r="A448" t="s">
        <v>55</v>
      </c>
      <c r="B448" t="s">
        <v>55</v>
      </c>
      <c r="C448" t="s">
        <v>1016</v>
      </c>
      <c r="D448">
        <v>22110427901</v>
      </c>
      <c r="E448" t="s">
        <v>1017</v>
      </c>
      <c r="F448" t="s">
        <v>56</v>
      </c>
      <c r="G448" t="s">
        <v>57</v>
      </c>
      <c r="H448">
        <v>1</v>
      </c>
      <c r="I448" t="s">
        <v>58</v>
      </c>
      <c r="J448" t="s">
        <v>59</v>
      </c>
      <c r="K448" t="s">
        <v>1018</v>
      </c>
      <c r="L448">
        <v>2</v>
      </c>
      <c r="M448" t="s">
        <v>1023</v>
      </c>
      <c r="N448">
        <v>2</v>
      </c>
      <c r="O448" t="s">
        <v>66</v>
      </c>
      <c r="P448">
        <v>4</v>
      </c>
      <c r="Q448" t="s">
        <v>76</v>
      </c>
      <c r="R448">
        <v>17</v>
      </c>
      <c r="S448">
        <v>28</v>
      </c>
      <c r="T448" t="s">
        <v>61</v>
      </c>
      <c r="U448" t="s">
        <v>1025</v>
      </c>
      <c r="V448">
        <v>1</v>
      </c>
      <c r="W448">
        <v>0</v>
      </c>
      <c r="X448">
        <v>1</v>
      </c>
      <c r="Y448" t="s">
        <v>71</v>
      </c>
      <c r="Z448" t="s">
        <v>71</v>
      </c>
      <c r="AA448" t="s">
        <v>90</v>
      </c>
      <c r="AB448" t="s">
        <v>71</v>
      </c>
      <c r="AC448" t="s">
        <v>77</v>
      </c>
      <c r="AD448">
        <v>1</v>
      </c>
      <c r="AE448">
        <v>1</v>
      </c>
      <c r="AF448">
        <v>0</v>
      </c>
      <c r="AG448">
        <v>0</v>
      </c>
      <c r="AH448">
        <v>0</v>
      </c>
      <c r="AI448">
        <v>0</v>
      </c>
      <c r="AJ448">
        <v>0</v>
      </c>
      <c r="AK448">
        <v>0</v>
      </c>
      <c r="AL448">
        <v>0</v>
      </c>
      <c r="AM448">
        <v>0</v>
      </c>
      <c r="AN448">
        <v>0</v>
      </c>
      <c r="AO448">
        <v>0</v>
      </c>
      <c r="AP448">
        <v>0</v>
      </c>
      <c r="AQ448">
        <v>0</v>
      </c>
      <c r="AR448">
        <v>0</v>
      </c>
      <c r="AS448">
        <v>0</v>
      </c>
      <c r="AT448">
        <v>0</v>
      </c>
      <c r="AU448">
        <v>0</v>
      </c>
      <c r="AV448">
        <v>0</v>
      </c>
      <c r="AW448">
        <v>4</v>
      </c>
      <c r="AX448">
        <v>3</v>
      </c>
      <c r="AY448">
        <v>0</v>
      </c>
      <c r="AZ448">
        <v>0</v>
      </c>
      <c r="BA448" t="s">
        <v>63</v>
      </c>
      <c r="BB448" t="s">
        <v>63</v>
      </c>
      <c r="BC448" t="s">
        <v>64</v>
      </c>
    </row>
    <row r="449" spans="1:55" x14ac:dyDescent="0.3">
      <c r="A449" t="s">
        <v>55</v>
      </c>
      <c r="B449" t="s">
        <v>55</v>
      </c>
      <c r="C449" t="s">
        <v>1016</v>
      </c>
      <c r="D449">
        <v>22110427901</v>
      </c>
      <c r="E449" t="s">
        <v>1017</v>
      </c>
      <c r="F449" t="s">
        <v>56</v>
      </c>
      <c r="G449" t="s">
        <v>57</v>
      </c>
      <c r="H449">
        <v>1</v>
      </c>
      <c r="I449" t="s">
        <v>58</v>
      </c>
      <c r="J449" t="s">
        <v>59</v>
      </c>
      <c r="K449" t="s">
        <v>1018</v>
      </c>
      <c r="L449">
        <v>2</v>
      </c>
      <c r="M449" t="s">
        <v>1023</v>
      </c>
      <c r="N449">
        <v>3</v>
      </c>
      <c r="O449" t="s">
        <v>66</v>
      </c>
      <c r="P449">
        <v>5</v>
      </c>
      <c r="Q449" t="s">
        <v>75</v>
      </c>
      <c r="R449">
        <v>21</v>
      </c>
      <c r="S449">
        <v>23</v>
      </c>
      <c r="T449" t="s">
        <v>61</v>
      </c>
      <c r="U449" t="s">
        <v>1026</v>
      </c>
      <c r="V449">
        <v>1</v>
      </c>
      <c r="W449">
        <v>0</v>
      </c>
      <c r="X449">
        <v>1</v>
      </c>
      <c r="Y449" t="s">
        <v>71</v>
      </c>
      <c r="Z449" t="s">
        <v>71</v>
      </c>
      <c r="AA449" t="s">
        <v>90</v>
      </c>
      <c r="AB449" t="s">
        <v>71</v>
      </c>
      <c r="AC449" t="s">
        <v>77</v>
      </c>
      <c r="AD449">
        <v>1</v>
      </c>
      <c r="AE449">
        <v>1</v>
      </c>
      <c r="AF449">
        <v>0</v>
      </c>
      <c r="AG449">
        <v>0</v>
      </c>
      <c r="AH449">
        <v>0</v>
      </c>
      <c r="AI449">
        <v>0</v>
      </c>
      <c r="AJ449">
        <v>0</v>
      </c>
      <c r="AK449">
        <v>0</v>
      </c>
      <c r="AL449">
        <v>0</v>
      </c>
      <c r="AM449">
        <v>0</v>
      </c>
      <c r="AN449">
        <v>0</v>
      </c>
      <c r="AO449">
        <v>0</v>
      </c>
      <c r="AP449">
        <v>0</v>
      </c>
      <c r="AQ449">
        <v>0</v>
      </c>
      <c r="AR449">
        <v>0</v>
      </c>
      <c r="AS449">
        <v>0</v>
      </c>
      <c r="AT449">
        <v>0</v>
      </c>
      <c r="AU449">
        <v>0</v>
      </c>
      <c r="AV449">
        <v>0</v>
      </c>
      <c r="AW449">
        <v>4</v>
      </c>
      <c r="AX449">
        <v>3</v>
      </c>
      <c r="AY449">
        <v>0</v>
      </c>
      <c r="AZ449">
        <v>0</v>
      </c>
      <c r="BA449" t="s">
        <v>63</v>
      </c>
      <c r="BB449" t="s">
        <v>63</v>
      </c>
      <c r="BC449" t="s">
        <v>64</v>
      </c>
    </row>
    <row r="450" spans="1:55" x14ac:dyDescent="0.3">
      <c r="A450" t="s">
        <v>55</v>
      </c>
      <c r="B450" t="s">
        <v>55</v>
      </c>
      <c r="C450" t="s">
        <v>1016</v>
      </c>
      <c r="D450">
        <v>22110427901</v>
      </c>
      <c r="E450" t="s">
        <v>1017</v>
      </c>
      <c r="F450" t="s">
        <v>56</v>
      </c>
      <c r="G450" t="s">
        <v>57</v>
      </c>
      <c r="H450">
        <v>2</v>
      </c>
      <c r="I450" t="s">
        <v>94</v>
      </c>
      <c r="J450" t="s">
        <v>59</v>
      </c>
      <c r="K450" t="s">
        <v>1027</v>
      </c>
      <c r="L450">
        <v>1</v>
      </c>
      <c r="M450" t="s">
        <v>1028</v>
      </c>
      <c r="N450">
        <v>1</v>
      </c>
      <c r="O450" t="s">
        <v>95</v>
      </c>
      <c r="R450">
        <v>0</v>
      </c>
      <c r="S450">
        <v>0</v>
      </c>
      <c r="T450" t="s">
        <v>61</v>
      </c>
      <c r="U450" t="s">
        <v>1029</v>
      </c>
      <c r="V450">
        <v>0</v>
      </c>
      <c r="W450">
        <v>1</v>
      </c>
      <c r="X450">
        <v>1</v>
      </c>
      <c r="Y450" t="s">
        <v>62</v>
      </c>
      <c r="Z450" t="s">
        <v>83</v>
      </c>
      <c r="AA450" t="s">
        <v>90</v>
      </c>
      <c r="AB450" t="s">
        <v>62</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t="s">
        <v>63</v>
      </c>
      <c r="BB450" t="s">
        <v>63</v>
      </c>
      <c r="BC450" t="s">
        <v>64</v>
      </c>
    </row>
    <row r="451" spans="1:55" x14ac:dyDescent="0.3">
      <c r="A451" t="s">
        <v>55</v>
      </c>
      <c r="B451" t="s">
        <v>55</v>
      </c>
      <c r="C451" t="s">
        <v>1016</v>
      </c>
      <c r="D451">
        <v>22110427901</v>
      </c>
      <c r="E451" t="s">
        <v>1017</v>
      </c>
      <c r="F451" t="s">
        <v>56</v>
      </c>
      <c r="G451" t="s">
        <v>57</v>
      </c>
      <c r="H451">
        <v>2</v>
      </c>
      <c r="I451" t="s">
        <v>94</v>
      </c>
      <c r="J451" t="s">
        <v>59</v>
      </c>
      <c r="K451" t="s">
        <v>1027</v>
      </c>
      <c r="L451">
        <v>1</v>
      </c>
      <c r="M451" t="s">
        <v>1028</v>
      </c>
      <c r="N451">
        <v>2</v>
      </c>
      <c r="O451" t="s">
        <v>95</v>
      </c>
      <c r="R451">
        <v>0</v>
      </c>
      <c r="S451">
        <v>0</v>
      </c>
      <c r="T451" t="s">
        <v>61</v>
      </c>
      <c r="U451" t="s">
        <v>1030</v>
      </c>
      <c r="V451">
        <v>0</v>
      </c>
      <c r="W451">
        <v>1</v>
      </c>
      <c r="X451">
        <v>1</v>
      </c>
      <c r="Y451" t="s">
        <v>71</v>
      </c>
      <c r="Z451" t="s">
        <v>83</v>
      </c>
      <c r="AA451" t="s">
        <v>90</v>
      </c>
      <c r="AB451" t="s">
        <v>62</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t="s">
        <v>63</v>
      </c>
      <c r="BB451" t="s">
        <v>63</v>
      </c>
      <c r="BC451" t="s">
        <v>64</v>
      </c>
    </row>
    <row r="452" spans="1:55" x14ac:dyDescent="0.3">
      <c r="A452" t="s">
        <v>55</v>
      </c>
      <c r="B452" t="s">
        <v>55</v>
      </c>
      <c r="C452" t="s">
        <v>1016</v>
      </c>
      <c r="D452">
        <v>22110427901</v>
      </c>
      <c r="E452" t="s">
        <v>1017</v>
      </c>
      <c r="F452" t="s">
        <v>56</v>
      </c>
      <c r="G452" t="s">
        <v>57</v>
      </c>
      <c r="H452">
        <v>3</v>
      </c>
      <c r="I452" t="s">
        <v>94</v>
      </c>
      <c r="J452" t="s">
        <v>59</v>
      </c>
      <c r="K452" t="s">
        <v>1031</v>
      </c>
      <c r="L452">
        <v>1</v>
      </c>
      <c r="M452" t="s">
        <v>1032</v>
      </c>
      <c r="N452">
        <v>1</v>
      </c>
      <c r="O452" t="s">
        <v>95</v>
      </c>
      <c r="R452">
        <v>0</v>
      </c>
      <c r="S452">
        <v>0</v>
      </c>
      <c r="T452" t="s">
        <v>93</v>
      </c>
      <c r="U452" t="s">
        <v>1033</v>
      </c>
      <c r="V452">
        <v>0</v>
      </c>
      <c r="W452">
        <v>1</v>
      </c>
      <c r="X452">
        <v>1</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C452" t="s">
        <v>64</v>
      </c>
    </row>
    <row r="453" spans="1:55" x14ac:dyDescent="0.3">
      <c r="A453" t="s">
        <v>55</v>
      </c>
      <c r="B453" t="s">
        <v>55</v>
      </c>
      <c r="C453" t="s">
        <v>1016</v>
      </c>
      <c r="D453">
        <v>22110427901</v>
      </c>
      <c r="E453" t="s">
        <v>1017</v>
      </c>
      <c r="F453" t="s">
        <v>56</v>
      </c>
      <c r="G453" t="s">
        <v>57</v>
      </c>
      <c r="H453">
        <v>3</v>
      </c>
      <c r="I453" t="s">
        <v>94</v>
      </c>
      <c r="J453" t="s">
        <v>59</v>
      </c>
      <c r="K453" t="s">
        <v>1031</v>
      </c>
      <c r="L453">
        <v>1</v>
      </c>
      <c r="M453" t="s">
        <v>1032</v>
      </c>
      <c r="N453">
        <v>2</v>
      </c>
      <c r="O453" t="s">
        <v>95</v>
      </c>
      <c r="R453">
        <v>0</v>
      </c>
      <c r="S453">
        <v>0</v>
      </c>
      <c r="T453" t="s">
        <v>93</v>
      </c>
      <c r="U453" t="s">
        <v>1034</v>
      </c>
      <c r="V453">
        <v>0</v>
      </c>
      <c r="W453">
        <v>1</v>
      </c>
      <c r="X453">
        <v>1</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C453" t="s">
        <v>64</v>
      </c>
    </row>
    <row r="454" spans="1:55" x14ac:dyDescent="0.3">
      <c r="A454" t="s">
        <v>55</v>
      </c>
      <c r="B454" t="s">
        <v>55</v>
      </c>
      <c r="C454" t="s">
        <v>1016</v>
      </c>
      <c r="D454">
        <v>22110427901</v>
      </c>
      <c r="E454" t="s">
        <v>1017</v>
      </c>
      <c r="F454" t="s">
        <v>56</v>
      </c>
      <c r="G454" t="s">
        <v>57</v>
      </c>
      <c r="H454">
        <v>4</v>
      </c>
      <c r="I454" t="s">
        <v>94</v>
      </c>
      <c r="J454" t="s">
        <v>59</v>
      </c>
      <c r="K454" t="s">
        <v>1035</v>
      </c>
      <c r="L454">
        <v>1</v>
      </c>
      <c r="M454" t="s">
        <v>1036</v>
      </c>
      <c r="N454">
        <v>1</v>
      </c>
      <c r="O454" t="s">
        <v>95</v>
      </c>
      <c r="R454">
        <v>0</v>
      </c>
      <c r="S454">
        <v>0</v>
      </c>
      <c r="T454" t="s">
        <v>61</v>
      </c>
      <c r="U454" t="s">
        <v>1037</v>
      </c>
      <c r="V454">
        <v>2</v>
      </c>
      <c r="W454">
        <v>0</v>
      </c>
      <c r="X454">
        <v>1</v>
      </c>
      <c r="Y454" t="s">
        <v>71</v>
      </c>
      <c r="Z454" t="s">
        <v>83</v>
      </c>
      <c r="AA454" t="s">
        <v>83</v>
      </c>
      <c r="AB454" t="s">
        <v>71</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t="s">
        <v>63</v>
      </c>
      <c r="BB454" t="s">
        <v>63</v>
      </c>
      <c r="BC454" t="s">
        <v>64</v>
      </c>
    </row>
    <row r="455" spans="1:55" x14ac:dyDescent="0.3">
      <c r="A455" t="s">
        <v>55</v>
      </c>
      <c r="B455" t="s">
        <v>55</v>
      </c>
      <c r="C455" t="s">
        <v>802</v>
      </c>
      <c r="D455">
        <v>22110417909</v>
      </c>
      <c r="E455" t="s">
        <v>845</v>
      </c>
      <c r="F455" t="s">
        <v>106</v>
      </c>
      <c r="G455" t="s">
        <v>57</v>
      </c>
      <c r="H455">
        <v>5</v>
      </c>
      <c r="I455" t="s">
        <v>74</v>
      </c>
      <c r="J455" t="s">
        <v>59</v>
      </c>
      <c r="K455" t="s">
        <v>859</v>
      </c>
      <c r="L455">
        <v>1</v>
      </c>
      <c r="N455">
        <v>1</v>
      </c>
      <c r="O455" t="s">
        <v>95</v>
      </c>
      <c r="R455">
        <v>0</v>
      </c>
      <c r="S455">
        <v>0</v>
      </c>
      <c r="T455" t="s">
        <v>61</v>
      </c>
      <c r="U455" t="s">
        <v>860</v>
      </c>
      <c r="V455">
        <v>0</v>
      </c>
      <c r="W455">
        <v>0</v>
      </c>
      <c r="X455">
        <v>0</v>
      </c>
      <c r="Y455" t="s">
        <v>62</v>
      </c>
      <c r="AA455" t="s">
        <v>62</v>
      </c>
      <c r="AB455" t="s">
        <v>62</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4</v>
      </c>
      <c r="AX455">
        <v>0</v>
      </c>
      <c r="AY455">
        <v>0</v>
      </c>
      <c r="AZ455">
        <v>0</v>
      </c>
      <c r="BA455" t="s">
        <v>63</v>
      </c>
      <c r="BB455" t="s">
        <v>63</v>
      </c>
      <c r="BC455" t="s">
        <v>64</v>
      </c>
    </row>
    <row r="456" spans="1:55" x14ac:dyDescent="0.3">
      <c r="A456" t="s">
        <v>55</v>
      </c>
      <c r="B456" t="s">
        <v>55</v>
      </c>
      <c r="C456" t="s">
        <v>802</v>
      </c>
      <c r="D456">
        <v>22110417909</v>
      </c>
      <c r="E456" t="s">
        <v>845</v>
      </c>
      <c r="F456" t="s">
        <v>106</v>
      </c>
      <c r="G456" t="s">
        <v>57</v>
      </c>
      <c r="H456">
        <v>5</v>
      </c>
      <c r="I456" t="s">
        <v>74</v>
      </c>
      <c r="J456" t="s">
        <v>59</v>
      </c>
      <c r="K456" t="s">
        <v>859</v>
      </c>
      <c r="L456">
        <v>1</v>
      </c>
      <c r="N456">
        <v>2</v>
      </c>
      <c r="O456" t="s">
        <v>66</v>
      </c>
      <c r="P456">
        <v>9</v>
      </c>
      <c r="Q456" t="s">
        <v>110</v>
      </c>
      <c r="R456">
        <v>28</v>
      </c>
      <c r="S456">
        <v>25</v>
      </c>
      <c r="T456" t="s">
        <v>61</v>
      </c>
      <c r="V456">
        <v>0</v>
      </c>
      <c r="W456">
        <v>0</v>
      </c>
      <c r="X456">
        <v>0</v>
      </c>
      <c r="Y456" t="s">
        <v>62</v>
      </c>
      <c r="Z456" t="s">
        <v>62</v>
      </c>
      <c r="AB456" t="s">
        <v>62</v>
      </c>
      <c r="AC456" t="s">
        <v>77</v>
      </c>
      <c r="AD456">
        <v>1</v>
      </c>
      <c r="AE456">
        <v>1</v>
      </c>
      <c r="AF456">
        <v>0</v>
      </c>
      <c r="AG456">
        <v>0</v>
      </c>
      <c r="AH456">
        <v>0</v>
      </c>
      <c r="AI456">
        <v>0</v>
      </c>
      <c r="AJ456">
        <v>0</v>
      </c>
      <c r="AK456">
        <v>0</v>
      </c>
      <c r="AL456">
        <v>0</v>
      </c>
      <c r="AM456">
        <v>0</v>
      </c>
      <c r="AN456">
        <v>0</v>
      </c>
      <c r="AO456">
        <v>0</v>
      </c>
      <c r="AP456">
        <v>0</v>
      </c>
      <c r="AQ456">
        <v>0</v>
      </c>
      <c r="AR456">
        <v>0</v>
      </c>
      <c r="AS456">
        <v>0</v>
      </c>
      <c r="AT456">
        <v>0</v>
      </c>
      <c r="AU456">
        <v>0</v>
      </c>
      <c r="AV456">
        <v>0</v>
      </c>
      <c r="AW456">
        <v>8</v>
      </c>
      <c r="AX456">
        <v>4</v>
      </c>
      <c r="AY456">
        <v>0</v>
      </c>
      <c r="AZ456">
        <v>0</v>
      </c>
      <c r="BA456" t="s">
        <v>63</v>
      </c>
      <c r="BB456" t="s">
        <v>63</v>
      </c>
      <c r="BC456" t="s">
        <v>64</v>
      </c>
    </row>
    <row r="457" spans="1:55" x14ac:dyDescent="0.3">
      <c r="A457" t="s">
        <v>55</v>
      </c>
      <c r="B457" t="s">
        <v>55</v>
      </c>
      <c r="C457" t="s">
        <v>802</v>
      </c>
      <c r="D457">
        <v>22110417909</v>
      </c>
      <c r="E457" t="s">
        <v>845</v>
      </c>
      <c r="F457" t="s">
        <v>106</v>
      </c>
      <c r="G457" t="s">
        <v>57</v>
      </c>
      <c r="H457">
        <v>5</v>
      </c>
      <c r="I457" t="s">
        <v>74</v>
      </c>
      <c r="J457" t="s">
        <v>59</v>
      </c>
      <c r="K457" t="s">
        <v>859</v>
      </c>
      <c r="L457">
        <v>1</v>
      </c>
      <c r="N457">
        <v>3</v>
      </c>
      <c r="O457" t="s">
        <v>66</v>
      </c>
      <c r="P457">
        <v>9</v>
      </c>
      <c r="Q457" t="s">
        <v>87</v>
      </c>
      <c r="R457">
        <v>41</v>
      </c>
      <c r="S457">
        <v>16</v>
      </c>
      <c r="T457" t="s">
        <v>61</v>
      </c>
      <c r="U457" t="s">
        <v>861</v>
      </c>
      <c r="V457">
        <v>0</v>
      </c>
      <c r="W457">
        <v>0</v>
      </c>
      <c r="X457">
        <v>0</v>
      </c>
      <c r="Y457" t="s">
        <v>62</v>
      </c>
      <c r="Z457" t="s">
        <v>62</v>
      </c>
      <c r="AA457" t="s">
        <v>62</v>
      </c>
      <c r="AB457" t="s">
        <v>62</v>
      </c>
      <c r="AC457" t="s">
        <v>77</v>
      </c>
      <c r="AD457">
        <v>1</v>
      </c>
      <c r="AE457">
        <v>1</v>
      </c>
      <c r="AF457">
        <v>0</v>
      </c>
      <c r="AG457">
        <v>0</v>
      </c>
      <c r="AH457">
        <v>0</v>
      </c>
      <c r="AI457">
        <v>0</v>
      </c>
      <c r="AJ457">
        <v>0</v>
      </c>
      <c r="AK457">
        <v>0</v>
      </c>
      <c r="AL457">
        <v>0</v>
      </c>
      <c r="AM457">
        <v>0</v>
      </c>
      <c r="AN457">
        <v>0</v>
      </c>
      <c r="AO457">
        <v>0</v>
      </c>
      <c r="AP457">
        <v>0</v>
      </c>
      <c r="AQ457">
        <v>0</v>
      </c>
      <c r="AR457">
        <v>0</v>
      </c>
      <c r="AS457">
        <v>0</v>
      </c>
      <c r="AT457">
        <v>0</v>
      </c>
      <c r="AU457">
        <v>0</v>
      </c>
      <c r="AV457">
        <v>0</v>
      </c>
      <c r="AW457">
        <v>8</v>
      </c>
      <c r="AX457">
        <v>4</v>
      </c>
      <c r="AY457">
        <v>0</v>
      </c>
      <c r="AZ457">
        <v>0</v>
      </c>
      <c r="BA457" t="s">
        <v>63</v>
      </c>
      <c r="BB457" t="s">
        <v>63</v>
      </c>
      <c r="BC457" t="s">
        <v>84</v>
      </c>
    </row>
    <row r="458" spans="1:55" x14ac:dyDescent="0.3">
      <c r="A458" t="s">
        <v>55</v>
      </c>
      <c r="B458" t="s">
        <v>55</v>
      </c>
      <c r="C458" t="s">
        <v>802</v>
      </c>
      <c r="D458">
        <v>22110417909</v>
      </c>
      <c r="E458" t="s">
        <v>845</v>
      </c>
      <c r="F458" t="s">
        <v>106</v>
      </c>
      <c r="G458" t="s">
        <v>57</v>
      </c>
      <c r="H458">
        <v>5</v>
      </c>
      <c r="I458" t="s">
        <v>74</v>
      </c>
      <c r="J458" t="s">
        <v>59</v>
      </c>
      <c r="K458" t="s">
        <v>859</v>
      </c>
      <c r="L458">
        <v>1</v>
      </c>
      <c r="N458">
        <v>4</v>
      </c>
      <c r="O458" t="s">
        <v>66</v>
      </c>
      <c r="P458">
        <v>9</v>
      </c>
      <c r="Q458" t="s">
        <v>109</v>
      </c>
      <c r="R458">
        <v>21</v>
      </c>
      <c r="S458">
        <v>28</v>
      </c>
      <c r="T458" t="s">
        <v>61</v>
      </c>
      <c r="V458">
        <v>0</v>
      </c>
      <c r="W458">
        <v>0</v>
      </c>
      <c r="X458">
        <v>0</v>
      </c>
      <c r="Y458" t="s">
        <v>62</v>
      </c>
      <c r="Z458" t="s">
        <v>62</v>
      </c>
      <c r="AA458" t="s">
        <v>62</v>
      </c>
      <c r="AB458" t="s">
        <v>62</v>
      </c>
      <c r="AC458" t="s">
        <v>77</v>
      </c>
      <c r="AD458">
        <v>1</v>
      </c>
      <c r="AE458">
        <v>1</v>
      </c>
      <c r="AF458">
        <v>0</v>
      </c>
      <c r="AG458">
        <v>0</v>
      </c>
      <c r="AH458">
        <v>0</v>
      </c>
      <c r="AI458">
        <v>0</v>
      </c>
      <c r="AJ458">
        <v>0</v>
      </c>
      <c r="AK458">
        <v>0</v>
      </c>
      <c r="AL458">
        <v>0</v>
      </c>
      <c r="AM458">
        <v>0</v>
      </c>
      <c r="AN458">
        <v>0</v>
      </c>
      <c r="AO458">
        <v>0</v>
      </c>
      <c r="AP458">
        <v>0</v>
      </c>
      <c r="AQ458">
        <v>0</v>
      </c>
      <c r="AR458">
        <v>0</v>
      </c>
      <c r="AS458">
        <v>0</v>
      </c>
      <c r="AT458">
        <v>0</v>
      </c>
      <c r="AU458">
        <v>0</v>
      </c>
      <c r="AV458">
        <v>0</v>
      </c>
      <c r="AW458">
        <v>8</v>
      </c>
      <c r="AX458">
        <v>4</v>
      </c>
      <c r="AY458">
        <v>0</v>
      </c>
      <c r="AZ458">
        <v>0</v>
      </c>
      <c r="BA458" t="s">
        <v>63</v>
      </c>
      <c r="BB458" t="s">
        <v>63</v>
      </c>
      <c r="BC458" t="s">
        <v>64</v>
      </c>
    </row>
    <row r="459" spans="1:55" x14ac:dyDescent="0.3">
      <c r="A459" t="s">
        <v>55</v>
      </c>
      <c r="B459" t="s">
        <v>55</v>
      </c>
      <c r="C459" t="s">
        <v>802</v>
      </c>
      <c r="D459">
        <v>22110417909</v>
      </c>
      <c r="E459" t="s">
        <v>845</v>
      </c>
      <c r="F459" t="s">
        <v>106</v>
      </c>
      <c r="G459" t="s">
        <v>57</v>
      </c>
      <c r="H459">
        <v>5</v>
      </c>
      <c r="I459" t="s">
        <v>74</v>
      </c>
      <c r="J459" t="s">
        <v>59</v>
      </c>
      <c r="K459" t="s">
        <v>859</v>
      </c>
      <c r="L459">
        <v>1</v>
      </c>
      <c r="N459">
        <v>5</v>
      </c>
      <c r="O459" t="s">
        <v>66</v>
      </c>
      <c r="P459">
        <v>10</v>
      </c>
      <c r="Q459" t="s">
        <v>113</v>
      </c>
      <c r="R459">
        <v>13</v>
      </c>
      <c r="S459">
        <v>31</v>
      </c>
      <c r="T459" t="s">
        <v>61</v>
      </c>
      <c r="V459">
        <v>0</v>
      </c>
      <c r="W459">
        <v>0</v>
      </c>
      <c r="X459">
        <v>0</v>
      </c>
      <c r="Y459" t="s">
        <v>62</v>
      </c>
      <c r="Z459" t="s">
        <v>62</v>
      </c>
      <c r="AA459" t="s">
        <v>62</v>
      </c>
      <c r="AB459" t="s">
        <v>62</v>
      </c>
      <c r="AC459" t="s">
        <v>77</v>
      </c>
      <c r="AD459">
        <v>1</v>
      </c>
      <c r="AE459">
        <v>1</v>
      </c>
      <c r="AF459">
        <v>0</v>
      </c>
      <c r="AG459">
        <v>0</v>
      </c>
      <c r="AH459">
        <v>0</v>
      </c>
      <c r="AI459">
        <v>0</v>
      </c>
      <c r="AJ459">
        <v>0</v>
      </c>
      <c r="AK459">
        <v>0</v>
      </c>
      <c r="AL459">
        <v>0</v>
      </c>
      <c r="AM459">
        <v>0</v>
      </c>
      <c r="AN459">
        <v>0</v>
      </c>
      <c r="AO459">
        <v>0</v>
      </c>
      <c r="AP459">
        <v>0</v>
      </c>
      <c r="AQ459">
        <v>0</v>
      </c>
      <c r="AR459">
        <v>0</v>
      </c>
      <c r="AS459">
        <v>0</v>
      </c>
      <c r="AT459">
        <v>0</v>
      </c>
      <c r="AU459">
        <v>0</v>
      </c>
      <c r="AV459">
        <v>0</v>
      </c>
      <c r="AW459">
        <v>8</v>
      </c>
      <c r="AX459">
        <v>4</v>
      </c>
      <c r="AY459">
        <v>0</v>
      </c>
      <c r="AZ459">
        <v>0</v>
      </c>
      <c r="BA459" t="s">
        <v>63</v>
      </c>
      <c r="BB459" t="s">
        <v>63</v>
      </c>
      <c r="BC459" t="s">
        <v>64</v>
      </c>
    </row>
    <row r="460" spans="1:55" x14ac:dyDescent="0.3">
      <c r="A460" t="s">
        <v>55</v>
      </c>
      <c r="B460" t="s">
        <v>55</v>
      </c>
      <c r="C460" t="s">
        <v>802</v>
      </c>
      <c r="D460">
        <v>22110417909</v>
      </c>
      <c r="E460" t="s">
        <v>845</v>
      </c>
      <c r="F460" t="s">
        <v>106</v>
      </c>
      <c r="G460" t="s">
        <v>57</v>
      </c>
      <c r="H460">
        <v>5</v>
      </c>
      <c r="I460" t="s">
        <v>74</v>
      </c>
      <c r="J460" t="s">
        <v>59</v>
      </c>
      <c r="K460" t="s">
        <v>859</v>
      </c>
      <c r="L460">
        <v>1</v>
      </c>
      <c r="N460">
        <v>6</v>
      </c>
      <c r="O460" t="s">
        <v>65</v>
      </c>
      <c r="R460">
        <v>0</v>
      </c>
      <c r="S460">
        <v>0</v>
      </c>
      <c r="T460" t="s">
        <v>61</v>
      </c>
      <c r="U460" t="s">
        <v>862</v>
      </c>
      <c r="V460">
        <v>0</v>
      </c>
      <c r="W460">
        <v>0</v>
      </c>
      <c r="X460">
        <v>0</v>
      </c>
      <c r="Y460" t="s">
        <v>62</v>
      </c>
      <c r="Z460" t="s">
        <v>62</v>
      </c>
      <c r="AA460" t="s">
        <v>71</v>
      </c>
      <c r="AB460" t="s">
        <v>62</v>
      </c>
      <c r="AD460">
        <v>1</v>
      </c>
      <c r="AE460">
        <v>0</v>
      </c>
      <c r="AF460">
        <v>0</v>
      </c>
      <c r="AG460">
        <v>0</v>
      </c>
      <c r="AH460">
        <v>0</v>
      </c>
      <c r="AI460">
        <v>16</v>
      </c>
      <c r="AJ460">
        <v>1</v>
      </c>
      <c r="AK460">
        <v>0</v>
      </c>
      <c r="AL460">
        <v>0</v>
      </c>
      <c r="AM460">
        <v>0</v>
      </c>
      <c r="AN460">
        <v>0</v>
      </c>
      <c r="AO460">
        <v>0</v>
      </c>
      <c r="AP460">
        <v>0</v>
      </c>
      <c r="AQ460">
        <v>0</v>
      </c>
      <c r="AR460">
        <v>0</v>
      </c>
      <c r="AS460">
        <v>0</v>
      </c>
      <c r="AT460">
        <v>0</v>
      </c>
      <c r="AU460">
        <v>0</v>
      </c>
      <c r="AV460">
        <v>0</v>
      </c>
      <c r="AW460">
        <v>8</v>
      </c>
      <c r="AX460">
        <v>5</v>
      </c>
      <c r="AY460">
        <v>0</v>
      </c>
      <c r="AZ460">
        <v>0</v>
      </c>
      <c r="BA460" t="s">
        <v>63</v>
      </c>
      <c r="BB460" t="s">
        <v>63</v>
      </c>
      <c r="BC460" t="s">
        <v>64</v>
      </c>
    </row>
    <row r="461" spans="1:55" x14ac:dyDescent="0.3">
      <c r="A461" t="s">
        <v>55</v>
      </c>
      <c r="B461" t="s">
        <v>55</v>
      </c>
      <c r="C461" t="s">
        <v>802</v>
      </c>
      <c r="D461">
        <v>22110417909</v>
      </c>
      <c r="E461" t="s">
        <v>845</v>
      </c>
      <c r="F461" t="s">
        <v>106</v>
      </c>
      <c r="G461" t="s">
        <v>57</v>
      </c>
      <c r="H461">
        <v>5</v>
      </c>
      <c r="I461" t="s">
        <v>74</v>
      </c>
      <c r="J461" t="s">
        <v>59</v>
      </c>
      <c r="K461" t="s">
        <v>859</v>
      </c>
      <c r="L461">
        <v>1</v>
      </c>
      <c r="N461">
        <v>7</v>
      </c>
      <c r="O461" t="s">
        <v>107</v>
      </c>
      <c r="R461">
        <v>0</v>
      </c>
      <c r="S461">
        <v>0</v>
      </c>
      <c r="T461" t="s">
        <v>61</v>
      </c>
      <c r="V461">
        <v>0</v>
      </c>
      <c r="W461">
        <v>0</v>
      </c>
      <c r="X461">
        <v>0</v>
      </c>
      <c r="Y461" t="s">
        <v>62</v>
      </c>
      <c r="Z461" t="s">
        <v>62</v>
      </c>
      <c r="AA461" t="s">
        <v>62</v>
      </c>
      <c r="AB461" t="s">
        <v>62</v>
      </c>
      <c r="AD461">
        <v>1</v>
      </c>
      <c r="AE461">
        <v>0</v>
      </c>
      <c r="AF461">
        <v>0</v>
      </c>
      <c r="AG461">
        <v>0</v>
      </c>
      <c r="AH461">
        <v>0</v>
      </c>
      <c r="AI461">
        <v>10</v>
      </c>
      <c r="AJ461">
        <v>0</v>
      </c>
      <c r="AK461">
        <v>0</v>
      </c>
      <c r="AL461">
        <v>0</v>
      </c>
      <c r="AM461">
        <v>0</v>
      </c>
      <c r="AN461">
        <v>0</v>
      </c>
      <c r="AO461">
        <v>0</v>
      </c>
      <c r="AP461">
        <v>0</v>
      </c>
      <c r="AQ461">
        <v>0</v>
      </c>
      <c r="AR461">
        <v>0</v>
      </c>
      <c r="AS461">
        <v>0</v>
      </c>
      <c r="AT461">
        <v>0</v>
      </c>
      <c r="AU461">
        <v>0</v>
      </c>
      <c r="AV461">
        <v>0</v>
      </c>
      <c r="AW461">
        <v>4</v>
      </c>
      <c r="AX461">
        <v>2</v>
      </c>
      <c r="AY461">
        <v>0</v>
      </c>
      <c r="AZ461">
        <v>0</v>
      </c>
      <c r="BA461" t="s">
        <v>63</v>
      </c>
      <c r="BB461" t="s">
        <v>63</v>
      </c>
      <c r="BC461" t="s">
        <v>64</v>
      </c>
    </row>
    <row r="462" spans="1:55" x14ac:dyDescent="0.3">
      <c r="A462" t="s">
        <v>55</v>
      </c>
      <c r="B462" t="s">
        <v>55</v>
      </c>
      <c r="C462" t="s">
        <v>802</v>
      </c>
      <c r="D462">
        <v>22110417909</v>
      </c>
      <c r="E462" t="s">
        <v>845</v>
      </c>
      <c r="F462" t="s">
        <v>106</v>
      </c>
      <c r="G462" t="s">
        <v>57</v>
      </c>
      <c r="H462">
        <v>5</v>
      </c>
      <c r="I462" t="s">
        <v>74</v>
      </c>
      <c r="J462" t="s">
        <v>59</v>
      </c>
      <c r="K462" t="s">
        <v>859</v>
      </c>
      <c r="L462">
        <v>1</v>
      </c>
      <c r="N462">
        <v>8</v>
      </c>
      <c r="O462" t="s">
        <v>107</v>
      </c>
      <c r="R462">
        <v>0</v>
      </c>
      <c r="S462">
        <v>0</v>
      </c>
      <c r="T462" t="s">
        <v>61</v>
      </c>
      <c r="V462">
        <v>0</v>
      </c>
      <c r="W462">
        <v>0</v>
      </c>
      <c r="X462">
        <v>0</v>
      </c>
      <c r="Y462" t="s">
        <v>62</v>
      </c>
      <c r="Z462" t="s">
        <v>62</v>
      </c>
      <c r="AA462" t="s">
        <v>62</v>
      </c>
      <c r="AB462" t="s">
        <v>62</v>
      </c>
      <c r="AD462">
        <v>1</v>
      </c>
      <c r="AE462">
        <v>0</v>
      </c>
      <c r="AF462">
        <v>0</v>
      </c>
      <c r="AG462">
        <v>0</v>
      </c>
      <c r="AH462">
        <v>0</v>
      </c>
      <c r="AI462">
        <v>5</v>
      </c>
      <c r="AJ462">
        <v>0</v>
      </c>
      <c r="AK462">
        <v>0</v>
      </c>
      <c r="AL462">
        <v>0</v>
      </c>
      <c r="AM462">
        <v>0</v>
      </c>
      <c r="AN462">
        <v>0</v>
      </c>
      <c r="AO462">
        <v>0</v>
      </c>
      <c r="AP462">
        <v>0</v>
      </c>
      <c r="AQ462">
        <v>0</v>
      </c>
      <c r="AR462">
        <v>0</v>
      </c>
      <c r="AS462">
        <v>0</v>
      </c>
      <c r="AT462">
        <v>0</v>
      </c>
      <c r="AU462">
        <v>0</v>
      </c>
      <c r="AV462">
        <v>0</v>
      </c>
      <c r="AW462">
        <v>4</v>
      </c>
      <c r="AX462">
        <v>2</v>
      </c>
      <c r="AY462">
        <v>0</v>
      </c>
      <c r="AZ462">
        <v>0</v>
      </c>
      <c r="BA462" t="s">
        <v>63</v>
      </c>
      <c r="BB462" t="s">
        <v>63</v>
      </c>
      <c r="BC462" t="s">
        <v>64</v>
      </c>
    </row>
    <row r="463" spans="1:55" x14ac:dyDescent="0.3">
      <c r="A463" t="s">
        <v>55</v>
      </c>
      <c r="B463" t="s">
        <v>55</v>
      </c>
      <c r="C463" t="s">
        <v>802</v>
      </c>
      <c r="D463">
        <v>22110417909</v>
      </c>
      <c r="E463" t="s">
        <v>845</v>
      </c>
      <c r="F463" t="s">
        <v>106</v>
      </c>
      <c r="G463" t="s">
        <v>57</v>
      </c>
      <c r="H463">
        <v>5</v>
      </c>
      <c r="I463" t="s">
        <v>74</v>
      </c>
      <c r="J463" t="s">
        <v>59</v>
      </c>
      <c r="K463" t="s">
        <v>859</v>
      </c>
      <c r="L463">
        <v>1</v>
      </c>
      <c r="N463">
        <v>9</v>
      </c>
      <c r="O463" t="s">
        <v>60</v>
      </c>
      <c r="R463">
        <v>0</v>
      </c>
      <c r="S463">
        <v>0</v>
      </c>
      <c r="T463" t="s">
        <v>61</v>
      </c>
      <c r="U463" t="s">
        <v>863</v>
      </c>
      <c r="V463">
        <v>0</v>
      </c>
      <c r="W463">
        <v>0</v>
      </c>
      <c r="X463">
        <v>0</v>
      </c>
      <c r="Y463" t="s">
        <v>62</v>
      </c>
      <c r="Z463" t="s">
        <v>62</v>
      </c>
      <c r="AA463" t="s">
        <v>62</v>
      </c>
      <c r="AB463" t="s">
        <v>62</v>
      </c>
      <c r="AD463">
        <v>1</v>
      </c>
      <c r="AE463">
        <v>0</v>
      </c>
      <c r="AF463">
        <v>0</v>
      </c>
      <c r="AG463">
        <v>0</v>
      </c>
      <c r="AH463">
        <v>1</v>
      </c>
      <c r="AI463">
        <v>1</v>
      </c>
      <c r="AJ463">
        <v>0</v>
      </c>
      <c r="AK463">
        <v>0</v>
      </c>
      <c r="AL463">
        <v>0</v>
      </c>
      <c r="AM463">
        <v>0</v>
      </c>
      <c r="AN463">
        <v>0</v>
      </c>
      <c r="AO463">
        <v>0</v>
      </c>
      <c r="AP463">
        <v>0</v>
      </c>
      <c r="AQ463">
        <v>0</v>
      </c>
      <c r="AR463">
        <v>0</v>
      </c>
      <c r="AS463">
        <v>0</v>
      </c>
      <c r="AT463">
        <v>0</v>
      </c>
      <c r="AU463">
        <v>0</v>
      </c>
      <c r="AV463">
        <v>0</v>
      </c>
      <c r="AW463">
        <v>8</v>
      </c>
      <c r="AX463">
        <v>3</v>
      </c>
      <c r="AY463">
        <v>1</v>
      </c>
      <c r="AZ463">
        <v>0</v>
      </c>
      <c r="BA463" t="s">
        <v>63</v>
      </c>
      <c r="BB463" t="s">
        <v>63</v>
      </c>
      <c r="BC463" t="s">
        <v>64</v>
      </c>
    </row>
    <row r="464" spans="1:55" x14ac:dyDescent="0.3">
      <c r="A464" t="s">
        <v>55</v>
      </c>
      <c r="B464" t="s">
        <v>55</v>
      </c>
      <c r="C464" t="s">
        <v>802</v>
      </c>
      <c r="D464">
        <v>22110417909</v>
      </c>
      <c r="E464" t="s">
        <v>845</v>
      </c>
      <c r="F464" t="s">
        <v>106</v>
      </c>
      <c r="G464" t="s">
        <v>57</v>
      </c>
      <c r="H464">
        <v>5</v>
      </c>
      <c r="I464" t="s">
        <v>74</v>
      </c>
      <c r="J464" t="s">
        <v>59</v>
      </c>
      <c r="K464" t="s">
        <v>859</v>
      </c>
      <c r="L464">
        <v>1</v>
      </c>
      <c r="N464">
        <v>10</v>
      </c>
      <c r="O464" t="s">
        <v>70</v>
      </c>
      <c r="R464">
        <v>0</v>
      </c>
      <c r="S464">
        <v>0</v>
      </c>
      <c r="T464" t="s">
        <v>61</v>
      </c>
      <c r="V464">
        <v>0</v>
      </c>
      <c r="W464">
        <v>0</v>
      </c>
      <c r="X464">
        <v>0</v>
      </c>
      <c r="Y464" t="s">
        <v>62</v>
      </c>
      <c r="Z464" t="s">
        <v>62</v>
      </c>
      <c r="AA464" t="s">
        <v>90</v>
      </c>
      <c r="AB464" t="s">
        <v>62</v>
      </c>
      <c r="AD464">
        <v>2</v>
      </c>
      <c r="AE464">
        <v>0</v>
      </c>
      <c r="AF464">
        <v>0</v>
      </c>
      <c r="AG464">
        <v>0</v>
      </c>
      <c r="AH464">
        <v>0</v>
      </c>
      <c r="AI464">
        <v>0</v>
      </c>
      <c r="AJ464">
        <v>0</v>
      </c>
      <c r="AK464">
        <v>0</v>
      </c>
      <c r="AL464">
        <v>0</v>
      </c>
      <c r="AM464">
        <v>0</v>
      </c>
      <c r="AN464">
        <v>0</v>
      </c>
      <c r="AO464">
        <v>0</v>
      </c>
      <c r="AP464">
        <v>0</v>
      </c>
      <c r="AQ464">
        <v>0</v>
      </c>
      <c r="AR464">
        <v>0</v>
      </c>
      <c r="AS464">
        <v>0</v>
      </c>
      <c r="AT464">
        <v>0</v>
      </c>
      <c r="AU464">
        <v>0</v>
      </c>
      <c r="AV464">
        <v>0</v>
      </c>
      <c r="AW464">
        <v>3</v>
      </c>
      <c r="AX464">
        <v>0</v>
      </c>
      <c r="AY464">
        <v>0</v>
      </c>
      <c r="AZ464">
        <v>0</v>
      </c>
      <c r="BA464" t="s">
        <v>63</v>
      </c>
      <c r="BB464" t="s">
        <v>63</v>
      </c>
      <c r="BC464" t="s">
        <v>64</v>
      </c>
    </row>
    <row r="465" spans="1:55" x14ac:dyDescent="0.3">
      <c r="A465" t="s">
        <v>55</v>
      </c>
      <c r="B465" t="s">
        <v>55</v>
      </c>
      <c r="C465" t="s">
        <v>802</v>
      </c>
      <c r="D465">
        <v>22110417909</v>
      </c>
      <c r="E465" t="s">
        <v>845</v>
      </c>
      <c r="F465" t="s">
        <v>106</v>
      </c>
      <c r="G465" t="s">
        <v>57</v>
      </c>
      <c r="H465">
        <v>5</v>
      </c>
      <c r="I465" t="s">
        <v>74</v>
      </c>
      <c r="J465" t="s">
        <v>59</v>
      </c>
      <c r="K465" t="s">
        <v>859</v>
      </c>
      <c r="L465">
        <v>1</v>
      </c>
      <c r="N465">
        <v>11</v>
      </c>
      <c r="O465" t="s">
        <v>66</v>
      </c>
      <c r="P465">
        <v>12</v>
      </c>
      <c r="Q465" t="s">
        <v>111</v>
      </c>
      <c r="R465">
        <v>6</v>
      </c>
      <c r="S465">
        <v>11</v>
      </c>
      <c r="T465" t="s">
        <v>61</v>
      </c>
      <c r="V465">
        <v>0</v>
      </c>
      <c r="W465">
        <v>0</v>
      </c>
      <c r="X465">
        <v>0</v>
      </c>
      <c r="Y465" t="s">
        <v>62</v>
      </c>
      <c r="Z465" t="s">
        <v>62</v>
      </c>
      <c r="AB465" t="s">
        <v>62</v>
      </c>
      <c r="AC465" t="s">
        <v>77</v>
      </c>
      <c r="AD465">
        <v>1</v>
      </c>
      <c r="AE465">
        <v>1</v>
      </c>
      <c r="AF465">
        <v>0</v>
      </c>
      <c r="AG465">
        <v>0</v>
      </c>
      <c r="AH465">
        <v>0</v>
      </c>
      <c r="AI465">
        <v>1</v>
      </c>
      <c r="AJ465">
        <v>0</v>
      </c>
      <c r="AK465">
        <v>0</v>
      </c>
      <c r="AL465">
        <v>0</v>
      </c>
      <c r="AM465">
        <v>0</v>
      </c>
      <c r="AN465">
        <v>0</v>
      </c>
      <c r="AO465">
        <v>0</v>
      </c>
      <c r="AP465">
        <v>0</v>
      </c>
      <c r="AQ465">
        <v>0</v>
      </c>
      <c r="AR465">
        <v>0</v>
      </c>
      <c r="AS465">
        <v>0</v>
      </c>
      <c r="AT465">
        <v>0</v>
      </c>
      <c r="AU465">
        <v>0</v>
      </c>
      <c r="AV465">
        <v>0</v>
      </c>
      <c r="AW465">
        <v>6</v>
      </c>
      <c r="AX465">
        <v>3</v>
      </c>
      <c r="AY465">
        <v>0</v>
      </c>
      <c r="AZ465">
        <v>0</v>
      </c>
      <c r="BA465" t="s">
        <v>85</v>
      </c>
      <c r="BB465" t="s">
        <v>63</v>
      </c>
      <c r="BC465" t="s">
        <v>64</v>
      </c>
    </row>
    <row r="466" spans="1:55" x14ac:dyDescent="0.3">
      <c r="A466" t="s">
        <v>55</v>
      </c>
      <c r="B466" t="s">
        <v>55</v>
      </c>
      <c r="C466" t="s">
        <v>802</v>
      </c>
      <c r="D466">
        <v>22110417909</v>
      </c>
      <c r="E466" t="s">
        <v>845</v>
      </c>
      <c r="F466" t="s">
        <v>106</v>
      </c>
      <c r="G466" t="s">
        <v>57</v>
      </c>
      <c r="H466">
        <v>5</v>
      </c>
      <c r="I466" t="s">
        <v>74</v>
      </c>
      <c r="J466" t="s">
        <v>59</v>
      </c>
      <c r="K466" t="s">
        <v>859</v>
      </c>
      <c r="L466">
        <v>1</v>
      </c>
      <c r="N466">
        <v>12</v>
      </c>
      <c r="O466" t="s">
        <v>66</v>
      </c>
      <c r="P466">
        <v>11</v>
      </c>
      <c r="Q466" t="s">
        <v>108</v>
      </c>
      <c r="R466">
        <v>11</v>
      </c>
      <c r="S466">
        <v>16</v>
      </c>
      <c r="T466" t="s">
        <v>61</v>
      </c>
      <c r="V466">
        <v>0</v>
      </c>
      <c r="W466">
        <v>0</v>
      </c>
      <c r="X466">
        <v>0</v>
      </c>
      <c r="Y466" t="s">
        <v>62</v>
      </c>
      <c r="Z466" t="s">
        <v>62</v>
      </c>
      <c r="AB466" t="s">
        <v>62</v>
      </c>
      <c r="AC466" t="s">
        <v>77</v>
      </c>
      <c r="AD466">
        <v>1</v>
      </c>
      <c r="AE466">
        <v>1</v>
      </c>
      <c r="AF466">
        <v>0</v>
      </c>
      <c r="AG466">
        <v>0</v>
      </c>
      <c r="AH466">
        <v>0</v>
      </c>
      <c r="AI466">
        <v>0</v>
      </c>
      <c r="AJ466">
        <v>0</v>
      </c>
      <c r="AK466">
        <v>0</v>
      </c>
      <c r="AL466">
        <v>0</v>
      </c>
      <c r="AM466">
        <v>0</v>
      </c>
      <c r="AN466">
        <v>0</v>
      </c>
      <c r="AO466">
        <v>0</v>
      </c>
      <c r="AP466">
        <v>0</v>
      </c>
      <c r="AQ466">
        <v>0</v>
      </c>
      <c r="AR466">
        <v>0</v>
      </c>
      <c r="AS466">
        <v>0</v>
      </c>
      <c r="AT466">
        <v>0</v>
      </c>
      <c r="AU466">
        <v>0</v>
      </c>
      <c r="AV466">
        <v>0</v>
      </c>
      <c r="AW466">
        <v>6</v>
      </c>
      <c r="AX466">
        <v>2</v>
      </c>
      <c r="AY466">
        <v>0</v>
      </c>
      <c r="AZ466">
        <v>0</v>
      </c>
      <c r="BA466" t="s">
        <v>63</v>
      </c>
      <c r="BB466" t="s">
        <v>63</v>
      </c>
      <c r="BC466" t="s">
        <v>64</v>
      </c>
    </row>
    <row r="467" spans="1:55" x14ac:dyDescent="0.3">
      <c r="A467" t="s">
        <v>55</v>
      </c>
      <c r="B467" t="s">
        <v>55</v>
      </c>
      <c r="C467" t="s">
        <v>802</v>
      </c>
      <c r="D467">
        <v>22110417909</v>
      </c>
      <c r="E467" t="s">
        <v>845</v>
      </c>
      <c r="F467" t="s">
        <v>106</v>
      </c>
      <c r="G467" t="s">
        <v>57</v>
      </c>
      <c r="H467">
        <v>5</v>
      </c>
      <c r="I467" t="s">
        <v>74</v>
      </c>
      <c r="J467" t="s">
        <v>59</v>
      </c>
      <c r="K467" t="s">
        <v>859</v>
      </c>
      <c r="L467">
        <v>1</v>
      </c>
      <c r="N467">
        <v>13</v>
      </c>
      <c r="O467" t="s">
        <v>104</v>
      </c>
      <c r="R467">
        <v>0</v>
      </c>
      <c r="S467">
        <v>0</v>
      </c>
      <c r="T467" t="s">
        <v>61</v>
      </c>
      <c r="V467">
        <v>0</v>
      </c>
      <c r="W467">
        <v>0</v>
      </c>
      <c r="X467">
        <v>0</v>
      </c>
      <c r="Y467" t="s">
        <v>62</v>
      </c>
      <c r="Z467" t="s">
        <v>62</v>
      </c>
      <c r="AB467" t="s">
        <v>62</v>
      </c>
      <c r="AC467" t="s">
        <v>77</v>
      </c>
      <c r="AD467">
        <v>0</v>
      </c>
      <c r="AE467">
        <v>0</v>
      </c>
      <c r="AF467">
        <v>11</v>
      </c>
      <c r="AG467">
        <v>11</v>
      </c>
      <c r="AH467">
        <v>0</v>
      </c>
      <c r="AI467">
        <v>1</v>
      </c>
      <c r="AJ467">
        <v>0</v>
      </c>
      <c r="AK467">
        <v>0</v>
      </c>
      <c r="AL467">
        <v>0</v>
      </c>
      <c r="AM467">
        <v>0</v>
      </c>
      <c r="AN467">
        <v>0</v>
      </c>
      <c r="AO467">
        <v>0</v>
      </c>
      <c r="AP467">
        <v>0</v>
      </c>
      <c r="AQ467">
        <v>0</v>
      </c>
      <c r="AR467">
        <v>0</v>
      </c>
      <c r="AS467">
        <v>0</v>
      </c>
      <c r="AT467">
        <v>0</v>
      </c>
      <c r="AU467">
        <v>0</v>
      </c>
      <c r="AV467">
        <v>0</v>
      </c>
      <c r="AW467">
        <v>9</v>
      </c>
      <c r="AX467">
        <v>4</v>
      </c>
      <c r="AY467">
        <v>2</v>
      </c>
      <c r="AZ467">
        <v>0</v>
      </c>
      <c r="BA467" t="s">
        <v>63</v>
      </c>
      <c r="BB467" t="s">
        <v>120</v>
      </c>
      <c r="BC467" t="s">
        <v>64</v>
      </c>
    </row>
    <row r="468" spans="1:55" x14ac:dyDescent="0.3">
      <c r="A468" t="s">
        <v>55</v>
      </c>
      <c r="B468" t="s">
        <v>55</v>
      </c>
      <c r="C468" t="s">
        <v>802</v>
      </c>
      <c r="D468">
        <v>22110417909</v>
      </c>
      <c r="E468" t="s">
        <v>845</v>
      </c>
      <c r="F468" t="s">
        <v>106</v>
      </c>
      <c r="G468" t="s">
        <v>57</v>
      </c>
      <c r="H468">
        <v>5</v>
      </c>
      <c r="I468" t="s">
        <v>74</v>
      </c>
      <c r="J468" t="s">
        <v>59</v>
      </c>
      <c r="K468" t="s">
        <v>859</v>
      </c>
      <c r="L468">
        <v>1</v>
      </c>
      <c r="N468">
        <v>14</v>
      </c>
      <c r="O468" t="s">
        <v>66</v>
      </c>
      <c r="P468">
        <v>10</v>
      </c>
      <c r="Q468" t="s">
        <v>112</v>
      </c>
      <c r="R468">
        <v>26</v>
      </c>
      <c r="S468">
        <v>34</v>
      </c>
      <c r="T468" t="s">
        <v>61</v>
      </c>
      <c r="V468">
        <v>0</v>
      </c>
      <c r="W468">
        <v>0</v>
      </c>
      <c r="X468">
        <v>0</v>
      </c>
      <c r="Y468" t="s">
        <v>62</v>
      </c>
      <c r="Z468" t="s">
        <v>62</v>
      </c>
      <c r="AB468" t="s">
        <v>62</v>
      </c>
      <c r="AC468" t="s">
        <v>77</v>
      </c>
      <c r="AD468">
        <v>1</v>
      </c>
      <c r="AE468">
        <v>1</v>
      </c>
      <c r="AF468">
        <v>0</v>
      </c>
      <c r="AG468">
        <v>0</v>
      </c>
      <c r="AH468">
        <v>0</v>
      </c>
      <c r="AI468">
        <v>1</v>
      </c>
      <c r="AJ468">
        <v>0</v>
      </c>
      <c r="AK468">
        <v>0</v>
      </c>
      <c r="AL468">
        <v>0</v>
      </c>
      <c r="AM468">
        <v>0</v>
      </c>
      <c r="AN468">
        <v>0</v>
      </c>
      <c r="AO468">
        <v>0</v>
      </c>
      <c r="AP468">
        <v>0</v>
      </c>
      <c r="AQ468">
        <v>0</v>
      </c>
      <c r="AR468">
        <v>0</v>
      </c>
      <c r="AS468">
        <v>0</v>
      </c>
      <c r="AT468">
        <v>0</v>
      </c>
      <c r="AU468">
        <v>0</v>
      </c>
      <c r="AV468">
        <v>0</v>
      </c>
      <c r="AW468">
        <v>9</v>
      </c>
      <c r="AX468">
        <v>4</v>
      </c>
      <c r="AY468">
        <v>0</v>
      </c>
      <c r="AZ468">
        <v>0</v>
      </c>
      <c r="BA468" t="s">
        <v>63</v>
      </c>
      <c r="BB468" t="s">
        <v>63</v>
      </c>
      <c r="BC468" t="s">
        <v>64</v>
      </c>
    </row>
    <row r="469" spans="1:55" x14ac:dyDescent="0.3">
      <c r="A469" t="s">
        <v>55</v>
      </c>
      <c r="B469" t="s">
        <v>55</v>
      </c>
      <c r="C469" t="s">
        <v>802</v>
      </c>
      <c r="D469">
        <v>22110417909</v>
      </c>
      <c r="E469" t="s">
        <v>845</v>
      </c>
      <c r="F469" t="s">
        <v>106</v>
      </c>
      <c r="G469" t="s">
        <v>57</v>
      </c>
      <c r="H469">
        <v>5</v>
      </c>
      <c r="I469" t="s">
        <v>74</v>
      </c>
      <c r="J469" t="s">
        <v>59</v>
      </c>
      <c r="K469" t="s">
        <v>859</v>
      </c>
      <c r="L469">
        <v>1</v>
      </c>
      <c r="N469">
        <v>15</v>
      </c>
      <c r="O469" t="s">
        <v>66</v>
      </c>
      <c r="P469">
        <v>11</v>
      </c>
      <c r="Q469" t="s">
        <v>108</v>
      </c>
      <c r="R469">
        <v>4</v>
      </c>
      <c r="S469">
        <v>21</v>
      </c>
      <c r="T469" t="s">
        <v>61</v>
      </c>
      <c r="V469">
        <v>0</v>
      </c>
      <c r="W469">
        <v>0</v>
      </c>
      <c r="X469">
        <v>0</v>
      </c>
      <c r="Y469" t="s">
        <v>62</v>
      </c>
      <c r="Z469" t="s">
        <v>62</v>
      </c>
      <c r="AB469" t="s">
        <v>62</v>
      </c>
      <c r="AC469" t="s">
        <v>77</v>
      </c>
      <c r="AD469">
        <v>1</v>
      </c>
      <c r="AE469">
        <v>1</v>
      </c>
      <c r="AF469">
        <v>0</v>
      </c>
      <c r="AG469">
        <v>0</v>
      </c>
      <c r="AH469">
        <v>0</v>
      </c>
      <c r="AI469">
        <v>1</v>
      </c>
      <c r="AJ469">
        <v>0</v>
      </c>
      <c r="AK469">
        <v>0</v>
      </c>
      <c r="AL469">
        <v>0</v>
      </c>
      <c r="AM469">
        <v>0</v>
      </c>
      <c r="AN469">
        <v>0</v>
      </c>
      <c r="AO469">
        <v>0</v>
      </c>
      <c r="AP469">
        <v>0</v>
      </c>
      <c r="AQ469">
        <v>0</v>
      </c>
      <c r="AR469">
        <v>0</v>
      </c>
      <c r="AS469">
        <v>0</v>
      </c>
      <c r="AT469">
        <v>0</v>
      </c>
      <c r="AU469">
        <v>0</v>
      </c>
      <c r="AV469">
        <v>0</v>
      </c>
      <c r="AW469">
        <v>9</v>
      </c>
      <c r="AX469">
        <v>4</v>
      </c>
      <c r="AY469">
        <v>0</v>
      </c>
      <c r="AZ469">
        <v>0</v>
      </c>
      <c r="BA469" t="s">
        <v>63</v>
      </c>
      <c r="BB469" t="s">
        <v>63</v>
      </c>
      <c r="BC469" t="s">
        <v>64</v>
      </c>
    </row>
    <row r="470" spans="1:55" x14ac:dyDescent="0.3">
      <c r="A470" t="s">
        <v>55</v>
      </c>
      <c r="B470" t="s">
        <v>55</v>
      </c>
      <c r="C470" t="s">
        <v>802</v>
      </c>
      <c r="D470">
        <v>22110417909</v>
      </c>
      <c r="E470" t="s">
        <v>845</v>
      </c>
      <c r="F470" t="s">
        <v>106</v>
      </c>
      <c r="G470" t="s">
        <v>57</v>
      </c>
      <c r="H470">
        <v>5</v>
      </c>
      <c r="I470" t="s">
        <v>74</v>
      </c>
      <c r="J470" t="s">
        <v>59</v>
      </c>
      <c r="K470" t="s">
        <v>859</v>
      </c>
      <c r="L470">
        <v>1</v>
      </c>
      <c r="N470">
        <v>16</v>
      </c>
      <c r="O470" t="s">
        <v>66</v>
      </c>
      <c r="P470">
        <v>12</v>
      </c>
      <c r="Q470" t="s">
        <v>116</v>
      </c>
      <c r="R470">
        <v>3</v>
      </c>
      <c r="S470">
        <v>5</v>
      </c>
      <c r="T470" t="s">
        <v>61</v>
      </c>
      <c r="V470">
        <v>0</v>
      </c>
      <c r="W470">
        <v>0</v>
      </c>
      <c r="X470">
        <v>0</v>
      </c>
      <c r="Y470" t="s">
        <v>62</v>
      </c>
      <c r="Z470" t="s">
        <v>62</v>
      </c>
      <c r="AB470" t="s">
        <v>62</v>
      </c>
      <c r="AC470" t="s">
        <v>77</v>
      </c>
      <c r="AD470">
        <v>0</v>
      </c>
      <c r="AE470">
        <v>1</v>
      </c>
      <c r="AF470">
        <v>0</v>
      </c>
      <c r="AG470">
        <v>0</v>
      </c>
      <c r="AH470">
        <v>0</v>
      </c>
      <c r="AI470">
        <v>1</v>
      </c>
      <c r="AJ470">
        <v>0</v>
      </c>
      <c r="AK470">
        <v>0</v>
      </c>
      <c r="AL470">
        <v>0</v>
      </c>
      <c r="AM470">
        <v>0</v>
      </c>
      <c r="AN470">
        <v>0</v>
      </c>
      <c r="AO470">
        <v>0</v>
      </c>
      <c r="AP470">
        <v>0</v>
      </c>
      <c r="AQ470">
        <v>0</v>
      </c>
      <c r="AR470">
        <v>0</v>
      </c>
      <c r="AS470">
        <v>0</v>
      </c>
      <c r="AT470">
        <v>0</v>
      </c>
      <c r="AU470">
        <v>0</v>
      </c>
      <c r="AV470">
        <v>0</v>
      </c>
      <c r="AW470">
        <v>9</v>
      </c>
      <c r="AX470">
        <v>4</v>
      </c>
      <c r="AY470">
        <v>0</v>
      </c>
      <c r="AZ470">
        <v>0</v>
      </c>
      <c r="BA470" t="s">
        <v>63</v>
      </c>
      <c r="BB470" t="s">
        <v>63</v>
      </c>
      <c r="BC470" t="s">
        <v>64</v>
      </c>
    </row>
    <row r="471" spans="1:55" x14ac:dyDescent="0.3">
      <c r="A471" t="s">
        <v>55</v>
      </c>
      <c r="B471" t="s">
        <v>55</v>
      </c>
      <c r="C471" t="s">
        <v>802</v>
      </c>
      <c r="D471">
        <v>22110417909</v>
      </c>
      <c r="E471" t="s">
        <v>845</v>
      </c>
      <c r="F471" t="s">
        <v>106</v>
      </c>
      <c r="G471" t="s">
        <v>57</v>
      </c>
      <c r="H471">
        <v>5</v>
      </c>
      <c r="I471" t="s">
        <v>74</v>
      </c>
      <c r="J471" t="s">
        <v>59</v>
      </c>
      <c r="K471" t="s">
        <v>859</v>
      </c>
      <c r="L471">
        <v>1</v>
      </c>
      <c r="N471">
        <v>17</v>
      </c>
      <c r="O471" t="s">
        <v>95</v>
      </c>
      <c r="R471">
        <v>0</v>
      </c>
      <c r="S471">
        <v>0</v>
      </c>
      <c r="T471" t="s">
        <v>61</v>
      </c>
      <c r="V471">
        <v>0</v>
      </c>
      <c r="W471">
        <v>0</v>
      </c>
      <c r="X471">
        <v>0</v>
      </c>
      <c r="Y471" t="s">
        <v>62</v>
      </c>
      <c r="AA471" t="s">
        <v>62</v>
      </c>
      <c r="AB471" t="s">
        <v>62</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2</v>
      </c>
      <c r="AX471">
        <v>0</v>
      </c>
      <c r="AY471">
        <v>0</v>
      </c>
      <c r="AZ471">
        <v>0</v>
      </c>
      <c r="BA471" t="s">
        <v>63</v>
      </c>
      <c r="BB471" t="s">
        <v>63</v>
      </c>
      <c r="BC471" t="s">
        <v>64</v>
      </c>
    </row>
    <row r="472" spans="1:55" x14ac:dyDescent="0.3">
      <c r="A472" t="s">
        <v>55</v>
      </c>
      <c r="B472" t="s">
        <v>55</v>
      </c>
      <c r="C472" t="s">
        <v>911</v>
      </c>
      <c r="D472">
        <v>22110421308</v>
      </c>
      <c r="E472" t="s">
        <v>912</v>
      </c>
      <c r="F472" t="s">
        <v>56</v>
      </c>
      <c r="G472" t="s">
        <v>57</v>
      </c>
      <c r="H472">
        <v>1</v>
      </c>
      <c r="I472" t="s">
        <v>58</v>
      </c>
      <c r="J472" t="s">
        <v>73</v>
      </c>
      <c r="K472" t="s">
        <v>913</v>
      </c>
      <c r="L472">
        <v>1</v>
      </c>
      <c r="M472" t="s">
        <v>914</v>
      </c>
      <c r="N472">
        <v>1</v>
      </c>
      <c r="O472" t="s">
        <v>70</v>
      </c>
      <c r="R472">
        <v>0</v>
      </c>
      <c r="S472">
        <v>0</v>
      </c>
      <c r="T472" t="s">
        <v>1772</v>
      </c>
      <c r="U472" t="s">
        <v>915</v>
      </c>
      <c r="V472">
        <v>4</v>
      </c>
      <c r="W472">
        <v>2</v>
      </c>
      <c r="X472">
        <v>2</v>
      </c>
      <c r="Y472" t="s">
        <v>62</v>
      </c>
      <c r="AB472" t="s">
        <v>62</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t="s">
        <v>63</v>
      </c>
      <c r="BB472" t="s">
        <v>63</v>
      </c>
      <c r="BC472" t="s">
        <v>64</v>
      </c>
    </row>
    <row r="473" spans="1:55" x14ac:dyDescent="0.3">
      <c r="A473" t="s">
        <v>55</v>
      </c>
      <c r="B473" t="s">
        <v>55</v>
      </c>
      <c r="C473" t="s">
        <v>911</v>
      </c>
      <c r="D473">
        <v>22110421308</v>
      </c>
      <c r="E473" t="s">
        <v>912</v>
      </c>
      <c r="F473" t="s">
        <v>56</v>
      </c>
      <c r="G473" t="s">
        <v>57</v>
      </c>
      <c r="H473">
        <v>1</v>
      </c>
      <c r="I473" t="s">
        <v>58</v>
      </c>
      <c r="J473" t="s">
        <v>73</v>
      </c>
      <c r="K473" t="s">
        <v>913</v>
      </c>
      <c r="L473">
        <v>1</v>
      </c>
      <c r="M473" t="s">
        <v>914</v>
      </c>
      <c r="N473">
        <v>2</v>
      </c>
      <c r="O473" t="s">
        <v>66</v>
      </c>
      <c r="P473">
        <v>5</v>
      </c>
      <c r="Q473" t="s">
        <v>75</v>
      </c>
      <c r="R473">
        <v>0</v>
      </c>
      <c r="S473">
        <v>0</v>
      </c>
      <c r="T473" t="s">
        <v>61</v>
      </c>
      <c r="U473" t="s">
        <v>847</v>
      </c>
      <c r="V473">
        <v>4</v>
      </c>
      <c r="W473">
        <v>2</v>
      </c>
      <c r="X473">
        <v>2</v>
      </c>
      <c r="Y473" t="s">
        <v>62</v>
      </c>
      <c r="Z473" t="s">
        <v>62</v>
      </c>
      <c r="AB473" t="s">
        <v>62</v>
      </c>
      <c r="AC473" t="s">
        <v>77</v>
      </c>
      <c r="AD473">
        <v>0</v>
      </c>
      <c r="AE473">
        <v>0</v>
      </c>
      <c r="AF473">
        <v>0</v>
      </c>
      <c r="AG473">
        <v>0</v>
      </c>
      <c r="AH473">
        <v>0</v>
      </c>
      <c r="AI473">
        <v>0</v>
      </c>
      <c r="AJ473">
        <v>0</v>
      </c>
      <c r="AK473">
        <v>1</v>
      </c>
      <c r="AL473">
        <v>0</v>
      </c>
      <c r="AM473">
        <v>0</v>
      </c>
      <c r="AN473">
        <v>0</v>
      </c>
      <c r="AO473">
        <v>0</v>
      </c>
      <c r="AP473">
        <v>0</v>
      </c>
      <c r="AQ473">
        <v>0</v>
      </c>
      <c r="AR473">
        <v>0</v>
      </c>
      <c r="AS473">
        <v>0</v>
      </c>
      <c r="AT473">
        <v>0</v>
      </c>
      <c r="AU473">
        <v>0</v>
      </c>
      <c r="AV473">
        <v>0</v>
      </c>
      <c r="AW473">
        <v>2</v>
      </c>
      <c r="AX473">
        <v>3</v>
      </c>
      <c r="AY473">
        <v>0</v>
      </c>
      <c r="AZ473">
        <v>0</v>
      </c>
      <c r="BA473" t="s">
        <v>63</v>
      </c>
      <c r="BB473" t="s">
        <v>63</v>
      </c>
      <c r="BC473" t="s">
        <v>64</v>
      </c>
    </row>
    <row r="474" spans="1:55" x14ac:dyDescent="0.3">
      <c r="A474" t="s">
        <v>55</v>
      </c>
      <c r="B474" t="s">
        <v>55</v>
      </c>
      <c r="C474" t="s">
        <v>911</v>
      </c>
      <c r="D474">
        <v>22110421308</v>
      </c>
      <c r="E474" t="s">
        <v>912</v>
      </c>
      <c r="F474" t="s">
        <v>56</v>
      </c>
      <c r="G474" t="s">
        <v>57</v>
      </c>
      <c r="H474">
        <v>1</v>
      </c>
      <c r="I474" t="s">
        <v>58</v>
      </c>
      <c r="J474" t="s">
        <v>73</v>
      </c>
      <c r="K474" t="s">
        <v>913</v>
      </c>
      <c r="L474">
        <v>1</v>
      </c>
      <c r="M474" t="s">
        <v>914</v>
      </c>
      <c r="N474">
        <v>3</v>
      </c>
      <c r="O474" t="s">
        <v>66</v>
      </c>
      <c r="R474">
        <v>0</v>
      </c>
      <c r="S474">
        <v>0</v>
      </c>
      <c r="T474" t="s">
        <v>61</v>
      </c>
      <c r="U474" t="s">
        <v>916</v>
      </c>
      <c r="V474">
        <v>4</v>
      </c>
      <c r="W474">
        <v>2</v>
      </c>
      <c r="X474">
        <v>2</v>
      </c>
      <c r="Y474" t="s">
        <v>62</v>
      </c>
      <c r="Z474" t="s">
        <v>62</v>
      </c>
      <c r="AA474" t="s">
        <v>62</v>
      </c>
      <c r="AB474" t="s">
        <v>62</v>
      </c>
      <c r="AC474" t="s">
        <v>77</v>
      </c>
      <c r="AD474">
        <v>0</v>
      </c>
      <c r="AE474">
        <v>0</v>
      </c>
      <c r="AF474">
        <v>0</v>
      </c>
      <c r="AG474">
        <v>0</v>
      </c>
      <c r="AH474">
        <v>0</v>
      </c>
      <c r="AI474">
        <v>0</v>
      </c>
      <c r="AJ474">
        <v>0</v>
      </c>
      <c r="AK474">
        <v>1</v>
      </c>
      <c r="AL474">
        <v>0</v>
      </c>
      <c r="AM474">
        <v>0</v>
      </c>
      <c r="AN474">
        <v>0</v>
      </c>
      <c r="AO474">
        <v>0</v>
      </c>
      <c r="AP474">
        <v>0</v>
      </c>
      <c r="AQ474">
        <v>0</v>
      </c>
      <c r="AR474">
        <v>0</v>
      </c>
      <c r="AS474">
        <v>0</v>
      </c>
      <c r="AT474">
        <v>0</v>
      </c>
      <c r="AU474">
        <v>0</v>
      </c>
      <c r="AV474">
        <v>0</v>
      </c>
      <c r="AW474">
        <v>2</v>
      </c>
      <c r="AX474">
        <v>3</v>
      </c>
      <c r="AY474">
        <v>0</v>
      </c>
      <c r="AZ474">
        <v>0</v>
      </c>
      <c r="BA474" t="s">
        <v>63</v>
      </c>
      <c r="BB474" t="s">
        <v>63</v>
      </c>
      <c r="BC474" t="s">
        <v>64</v>
      </c>
    </row>
    <row r="475" spans="1:55" x14ac:dyDescent="0.3">
      <c r="A475" t="s">
        <v>55</v>
      </c>
      <c r="B475" t="s">
        <v>55</v>
      </c>
      <c r="C475" t="s">
        <v>911</v>
      </c>
      <c r="D475">
        <v>22110421308</v>
      </c>
      <c r="E475" t="s">
        <v>912</v>
      </c>
      <c r="F475" t="s">
        <v>56</v>
      </c>
      <c r="G475" t="s">
        <v>57</v>
      </c>
      <c r="H475">
        <v>1</v>
      </c>
      <c r="I475" t="s">
        <v>58</v>
      </c>
      <c r="J475" t="s">
        <v>73</v>
      </c>
      <c r="K475" t="s">
        <v>913</v>
      </c>
      <c r="L475">
        <v>1</v>
      </c>
      <c r="M475" t="s">
        <v>914</v>
      </c>
      <c r="N475">
        <v>4</v>
      </c>
      <c r="O475" t="s">
        <v>66</v>
      </c>
      <c r="R475">
        <v>0</v>
      </c>
      <c r="S475">
        <v>0</v>
      </c>
      <c r="T475" t="s">
        <v>61</v>
      </c>
      <c r="U475" t="s">
        <v>917</v>
      </c>
      <c r="V475">
        <v>4</v>
      </c>
      <c r="W475">
        <v>2</v>
      </c>
      <c r="X475">
        <v>2</v>
      </c>
      <c r="Y475" t="s">
        <v>62</v>
      </c>
      <c r="Z475" t="s">
        <v>62</v>
      </c>
      <c r="AA475" t="s">
        <v>62</v>
      </c>
      <c r="AB475" t="s">
        <v>62</v>
      </c>
      <c r="AC475" t="s">
        <v>77</v>
      </c>
      <c r="AD475">
        <v>0</v>
      </c>
      <c r="AE475">
        <v>0</v>
      </c>
      <c r="AF475">
        <v>0</v>
      </c>
      <c r="AG475">
        <v>0</v>
      </c>
      <c r="AH475">
        <v>0</v>
      </c>
      <c r="AI475">
        <v>0</v>
      </c>
      <c r="AJ475">
        <v>0</v>
      </c>
      <c r="AK475">
        <v>1</v>
      </c>
      <c r="AL475">
        <v>0</v>
      </c>
      <c r="AM475">
        <v>0</v>
      </c>
      <c r="AN475">
        <v>0</v>
      </c>
      <c r="AO475">
        <v>0</v>
      </c>
      <c r="AP475">
        <v>0</v>
      </c>
      <c r="AQ475">
        <v>0</v>
      </c>
      <c r="AR475">
        <v>0</v>
      </c>
      <c r="AS475">
        <v>0</v>
      </c>
      <c r="AT475">
        <v>0</v>
      </c>
      <c r="AU475">
        <v>0</v>
      </c>
      <c r="AV475">
        <v>0</v>
      </c>
      <c r="AW475">
        <v>0</v>
      </c>
      <c r="AX475">
        <v>0</v>
      </c>
      <c r="AY475">
        <v>0</v>
      </c>
      <c r="AZ475">
        <v>0</v>
      </c>
      <c r="BA475" t="s">
        <v>63</v>
      </c>
      <c r="BB475" t="s">
        <v>63</v>
      </c>
      <c r="BC475" t="s">
        <v>64</v>
      </c>
    </row>
    <row r="476" spans="1:55" x14ac:dyDescent="0.3">
      <c r="A476" t="s">
        <v>55</v>
      </c>
      <c r="B476" t="s">
        <v>55</v>
      </c>
      <c r="C476" t="s">
        <v>911</v>
      </c>
      <c r="D476">
        <v>22110421308</v>
      </c>
      <c r="E476" t="s">
        <v>912</v>
      </c>
      <c r="F476" t="s">
        <v>56</v>
      </c>
      <c r="G476" t="s">
        <v>57</v>
      </c>
      <c r="H476">
        <v>1</v>
      </c>
      <c r="I476" t="s">
        <v>58</v>
      </c>
      <c r="J476" t="s">
        <v>73</v>
      </c>
      <c r="K476" t="s">
        <v>913</v>
      </c>
      <c r="L476">
        <v>1</v>
      </c>
      <c r="M476" t="s">
        <v>914</v>
      </c>
      <c r="N476">
        <v>5</v>
      </c>
      <c r="O476" t="s">
        <v>70</v>
      </c>
      <c r="R476">
        <v>0</v>
      </c>
      <c r="S476">
        <v>0</v>
      </c>
      <c r="V476">
        <v>4</v>
      </c>
      <c r="W476">
        <v>2</v>
      </c>
      <c r="X476">
        <v>2</v>
      </c>
      <c r="Y476" t="s">
        <v>62</v>
      </c>
      <c r="Z476" t="s">
        <v>62</v>
      </c>
      <c r="AA476" t="s">
        <v>62</v>
      </c>
      <c r="AB476" t="s">
        <v>62</v>
      </c>
      <c r="AD476">
        <v>0</v>
      </c>
      <c r="AE476">
        <v>0</v>
      </c>
      <c r="AF476">
        <v>0</v>
      </c>
      <c r="AG476">
        <v>0</v>
      </c>
      <c r="AH476">
        <v>0</v>
      </c>
      <c r="AI476">
        <v>5</v>
      </c>
      <c r="AJ476">
        <v>0</v>
      </c>
      <c r="AK476">
        <v>1</v>
      </c>
      <c r="AL476">
        <v>0</v>
      </c>
      <c r="AM476">
        <v>0</v>
      </c>
      <c r="AN476">
        <v>0</v>
      </c>
      <c r="AO476">
        <v>0</v>
      </c>
      <c r="AP476">
        <v>0</v>
      </c>
      <c r="AQ476">
        <v>0</v>
      </c>
      <c r="AR476">
        <v>0</v>
      </c>
      <c r="AS476">
        <v>0</v>
      </c>
      <c r="AT476">
        <v>0</v>
      </c>
      <c r="AU476">
        <v>0</v>
      </c>
      <c r="AV476">
        <v>0</v>
      </c>
      <c r="AW476">
        <v>2</v>
      </c>
      <c r="AX476">
        <v>3</v>
      </c>
      <c r="AY476">
        <v>0</v>
      </c>
      <c r="AZ476">
        <v>0</v>
      </c>
      <c r="BA476" t="s">
        <v>63</v>
      </c>
      <c r="BB476" t="s">
        <v>63</v>
      </c>
      <c r="BC476" t="s">
        <v>64</v>
      </c>
    </row>
    <row r="477" spans="1:55" x14ac:dyDescent="0.3">
      <c r="A477" t="s">
        <v>55</v>
      </c>
      <c r="B477" t="s">
        <v>55</v>
      </c>
      <c r="C477" t="s">
        <v>911</v>
      </c>
      <c r="D477">
        <v>22110421308</v>
      </c>
      <c r="E477" t="s">
        <v>912</v>
      </c>
      <c r="F477" t="s">
        <v>56</v>
      </c>
      <c r="G477" t="s">
        <v>57</v>
      </c>
      <c r="H477">
        <v>1</v>
      </c>
      <c r="I477" t="s">
        <v>58</v>
      </c>
      <c r="J477" t="s">
        <v>73</v>
      </c>
      <c r="K477" t="s">
        <v>913</v>
      </c>
      <c r="L477">
        <v>1</v>
      </c>
      <c r="M477" t="s">
        <v>914</v>
      </c>
      <c r="N477">
        <v>6</v>
      </c>
      <c r="O477" t="s">
        <v>70</v>
      </c>
      <c r="R477">
        <v>0</v>
      </c>
      <c r="S477">
        <v>0</v>
      </c>
      <c r="T477" t="s">
        <v>61</v>
      </c>
      <c r="U477" t="s">
        <v>918</v>
      </c>
      <c r="V477">
        <v>4</v>
      </c>
      <c r="W477">
        <v>2</v>
      </c>
      <c r="X477">
        <v>2</v>
      </c>
      <c r="Y477" t="s">
        <v>62</v>
      </c>
      <c r="Z477" t="s">
        <v>62</v>
      </c>
      <c r="AA477" t="s">
        <v>62</v>
      </c>
      <c r="AB477" t="s">
        <v>62</v>
      </c>
      <c r="AD477">
        <v>0</v>
      </c>
      <c r="AE477">
        <v>0</v>
      </c>
      <c r="AF477">
        <v>0</v>
      </c>
      <c r="AG477">
        <v>0</v>
      </c>
      <c r="AH477">
        <v>0</v>
      </c>
      <c r="AI477">
        <v>0</v>
      </c>
      <c r="AJ477">
        <v>0</v>
      </c>
      <c r="AK477">
        <v>1</v>
      </c>
      <c r="AL477">
        <v>0</v>
      </c>
      <c r="AM477">
        <v>0</v>
      </c>
      <c r="AN477">
        <v>0</v>
      </c>
      <c r="AO477">
        <v>0</v>
      </c>
      <c r="AP477">
        <v>0</v>
      </c>
      <c r="AQ477">
        <v>0</v>
      </c>
      <c r="AR477">
        <v>0</v>
      </c>
      <c r="AS477">
        <v>0</v>
      </c>
      <c r="AT477">
        <v>0</v>
      </c>
      <c r="AU477">
        <v>0</v>
      </c>
      <c r="AV477">
        <v>0</v>
      </c>
      <c r="AW477">
        <v>1</v>
      </c>
      <c r="AX477">
        <v>3</v>
      </c>
      <c r="AY477">
        <v>0</v>
      </c>
      <c r="AZ477">
        <v>0</v>
      </c>
      <c r="BA477" t="s">
        <v>63</v>
      </c>
      <c r="BB477" t="s">
        <v>63</v>
      </c>
      <c r="BC477" t="s">
        <v>64</v>
      </c>
    </row>
    <row r="478" spans="1:55" x14ac:dyDescent="0.3">
      <c r="A478" t="s">
        <v>55</v>
      </c>
      <c r="B478" t="s">
        <v>55</v>
      </c>
      <c r="C478" t="s">
        <v>911</v>
      </c>
      <c r="D478">
        <v>22110421308</v>
      </c>
      <c r="E478" t="s">
        <v>912</v>
      </c>
      <c r="F478" t="s">
        <v>56</v>
      </c>
      <c r="G478" t="s">
        <v>57</v>
      </c>
      <c r="H478">
        <v>1</v>
      </c>
      <c r="I478" t="s">
        <v>58</v>
      </c>
      <c r="J478" t="s">
        <v>73</v>
      </c>
      <c r="K478" t="s">
        <v>913</v>
      </c>
      <c r="L478">
        <v>1</v>
      </c>
      <c r="M478" t="s">
        <v>914</v>
      </c>
      <c r="N478">
        <v>7</v>
      </c>
      <c r="O478" t="s">
        <v>70</v>
      </c>
      <c r="R478">
        <v>0</v>
      </c>
      <c r="S478">
        <v>0</v>
      </c>
      <c r="T478" t="s">
        <v>61</v>
      </c>
      <c r="V478">
        <v>4</v>
      </c>
      <c r="W478">
        <v>2</v>
      </c>
      <c r="X478">
        <v>2</v>
      </c>
      <c r="Y478" t="s">
        <v>71</v>
      </c>
      <c r="AA478" t="s">
        <v>62</v>
      </c>
      <c r="AB478" t="s">
        <v>62</v>
      </c>
      <c r="AD478">
        <v>0</v>
      </c>
      <c r="AE478">
        <v>0</v>
      </c>
      <c r="AF478">
        <v>0</v>
      </c>
      <c r="AG478">
        <v>0</v>
      </c>
      <c r="AH478">
        <v>0</v>
      </c>
      <c r="AI478">
        <v>3</v>
      </c>
      <c r="AJ478">
        <v>4</v>
      </c>
      <c r="AK478">
        <v>0</v>
      </c>
      <c r="AL478">
        <v>0</v>
      </c>
      <c r="AM478">
        <v>0</v>
      </c>
      <c r="AN478">
        <v>0</v>
      </c>
      <c r="AO478">
        <v>0</v>
      </c>
      <c r="AP478">
        <v>0</v>
      </c>
      <c r="AQ478">
        <v>0</v>
      </c>
      <c r="AR478">
        <v>0</v>
      </c>
      <c r="AS478">
        <v>0</v>
      </c>
      <c r="AT478">
        <v>0</v>
      </c>
      <c r="AU478">
        <v>0</v>
      </c>
      <c r="AV478">
        <v>0</v>
      </c>
      <c r="AW478">
        <v>2</v>
      </c>
      <c r="AX478">
        <v>1</v>
      </c>
      <c r="AY478">
        <v>0</v>
      </c>
      <c r="AZ478">
        <v>0</v>
      </c>
      <c r="BA478" t="s">
        <v>63</v>
      </c>
      <c r="BB478" t="s">
        <v>63</v>
      </c>
    </row>
    <row r="479" spans="1:55" x14ac:dyDescent="0.3">
      <c r="A479" t="s">
        <v>55</v>
      </c>
      <c r="B479" t="s">
        <v>55</v>
      </c>
      <c r="C479" t="s">
        <v>911</v>
      </c>
      <c r="D479">
        <v>22110421308</v>
      </c>
      <c r="E479" t="s">
        <v>912</v>
      </c>
      <c r="F479" t="s">
        <v>56</v>
      </c>
      <c r="G479" t="s">
        <v>57</v>
      </c>
      <c r="H479">
        <v>1</v>
      </c>
      <c r="I479" t="s">
        <v>58</v>
      </c>
      <c r="J479" t="s">
        <v>73</v>
      </c>
      <c r="K479" t="s">
        <v>913</v>
      </c>
      <c r="L479">
        <v>2</v>
      </c>
      <c r="M479" t="s">
        <v>919</v>
      </c>
      <c r="N479">
        <v>1</v>
      </c>
      <c r="O479" t="s">
        <v>66</v>
      </c>
      <c r="R479">
        <v>0</v>
      </c>
      <c r="S479">
        <v>0</v>
      </c>
      <c r="T479" t="s">
        <v>93</v>
      </c>
      <c r="U479" t="s">
        <v>917</v>
      </c>
      <c r="V479">
        <v>4</v>
      </c>
      <c r="W479">
        <v>2</v>
      </c>
      <c r="X479">
        <v>2</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C479" t="s">
        <v>64</v>
      </c>
    </row>
    <row r="480" spans="1:55" x14ac:dyDescent="0.3">
      <c r="A480" t="s">
        <v>55</v>
      </c>
      <c r="B480" t="s">
        <v>55</v>
      </c>
      <c r="C480" t="s">
        <v>911</v>
      </c>
      <c r="D480">
        <v>22110421308</v>
      </c>
      <c r="E480" t="s">
        <v>912</v>
      </c>
      <c r="F480" t="s">
        <v>56</v>
      </c>
      <c r="G480" t="s">
        <v>57</v>
      </c>
      <c r="H480">
        <v>1</v>
      </c>
      <c r="I480" t="s">
        <v>58</v>
      </c>
      <c r="J480" t="s">
        <v>73</v>
      </c>
      <c r="K480" t="s">
        <v>913</v>
      </c>
      <c r="L480">
        <v>2</v>
      </c>
      <c r="M480" t="s">
        <v>919</v>
      </c>
      <c r="N480">
        <v>2</v>
      </c>
      <c r="O480" t="s">
        <v>66</v>
      </c>
      <c r="R480">
        <v>0</v>
      </c>
      <c r="S480">
        <v>0</v>
      </c>
      <c r="T480" t="s">
        <v>93</v>
      </c>
      <c r="U480" t="s">
        <v>917</v>
      </c>
      <c r="V480">
        <v>4</v>
      </c>
      <c r="W480">
        <v>2</v>
      </c>
      <c r="X480">
        <v>2</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C480" t="s">
        <v>64</v>
      </c>
    </row>
    <row r="481" spans="1:55" x14ac:dyDescent="0.3">
      <c r="A481" t="s">
        <v>55</v>
      </c>
      <c r="B481" t="s">
        <v>55</v>
      </c>
      <c r="C481" t="s">
        <v>911</v>
      </c>
      <c r="D481">
        <v>22110421308</v>
      </c>
      <c r="E481" t="s">
        <v>912</v>
      </c>
      <c r="F481" t="s">
        <v>56</v>
      </c>
      <c r="G481" t="s">
        <v>57</v>
      </c>
      <c r="H481">
        <v>1</v>
      </c>
      <c r="I481" t="s">
        <v>58</v>
      </c>
      <c r="J481" t="s">
        <v>73</v>
      </c>
      <c r="K481" t="s">
        <v>913</v>
      </c>
      <c r="L481">
        <v>2</v>
      </c>
      <c r="M481" t="s">
        <v>919</v>
      </c>
      <c r="N481">
        <v>3</v>
      </c>
      <c r="O481" t="s">
        <v>66</v>
      </c>
      <c r="R481">
        <v>0</v>
      </c>
      <c r="S481">
        <v>0</v>
      </c>
      <c r="T481" t="s">
        <v>93</v>
      </c>
      <c r="U481" t="s">
        <v>917</v>
      </c>
      <c r="V481">
        <v>4</v>
      </c>
      <c r="W481">
        <v>2</v>
      </c>
      <c r="X481">
        <v>2</v>
      </c>
      <c r="AD481">
        <v>0</v>
      </c>
      <c r="AE481">
        <v>0</v>
      </c>
      <c r="AF481">
        <v>0</v>
      </c>
      <c r="AG481">
        <v>0</v>
      </c>
      <c r="AH481">
        <v>0</v>
      </c>
      <c r="AI481">
        <v>0</v>
      </c>
      <c r="AJ481">
        <v>0</v>
      </c>
      <c r="AK481">
        <v>0</v>
      </c>
      <c r="AL481">
        <v>0</v>
      </c>
      <c r="AM481">
        <v>0</v>
      </c>
      <c r="AN481">
        <v>0</v>
      </c>
      <c r="AO481">
        <v>0</v>
      </c>
      <c r="AP481">
        <v>0</v>
      </c>
      <c r="AQ481">
        <v>0</v>
      </c>
      <c r="AR481">
        <v>0</v>
      </c>
      <c r="AS481">
        <v>0</v>
      </c>
      <c r="AT481">
        <v>0</v>
      </c>
      <c r="AU481">
        <v>0</v>
      </c>
      <c r="AV481">
        <v>0</v>
      </c>
      <c r="AW481">
        <v>0</v>
      </c>
      <c r="AX481">
        <v>0</v>
      </c>
      <c r="AY481">
        <v>0</v>
      </c>
      <c r="AZ481">
        <v>0</v>
      </c>
    </row>
    <row r="482" spans="1:55" x14ac:dyDescent="0.3">
      <c r="A482" t="s">
        <v>55</v>
      </c>
      <c r="B482" t="s">
        <v>55</v>
      </c>
      <c r="C482" t="s">
        <v>911</v>
      </c>
      <c r="D482">
        <v>22110421308</v>
      </c>
      <c r="E482" t="s">
        <v>912</v>
      </c>
      <c r="F482" t="s">
        <v>56</v>
      </c>
      <c r="G482" t="s">
        <v>57</v>
      </c>
      <c r="H482">
        <v>1</v>
      </c>
      <c r="I482" t="s">
        <v>58</v>
      </c>
      <c r="J482" t="s">
        <v>73</v>
      </c>
      <c r="K482" t="s">
        <v>913</v>
      </c>
      <c r="L482">
        <v>2</v>
      </c>
      <c r="M482" t="s">
        <v>919</v>
      </c>
      <c r="N482">
        <v>4</v>
      </c>
      <c r="O482" t="s">
        <v>66</v>
      </c>
      <c r="R482">
        <v>0</v>
      </c>
      <c r="S482">
        <v>0</v>
      </c>
      <c r="T482" t="s">
        <v>93</v>
      </c>
      <c r="U482" t="s">
        <v>917</v>
      </c>
      <c r="V482">
        <v>4</v>
      </c>
      <c r="W482">
        <v>2</v>
      </c>
      <c r="X482">
        <v>2</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row>
    <row r="483" spans="1:55" x14ac:dyDescent="0.3">
      <c r="A483" t="s">
        <v>55</v>
      </c>
      <c r="B483" t="s">
        <v>55</v>
      </c>
      <c r="C483" t="s">
        <v>911</v>
      </c>
      <c r="D483">
        <v>22110421308</v>
      </c>
      <c r="E483" t="s">
        <v>912</v>
      </c>
      <c r="F483" t="s">
        <v>56</v>
      </c>
      <c r="G483" t="s">
        <v>57</v>
      </c>
      <c r="H483">
        <v>1</v>
      </c>
      <c r="I483" t="s">
        <v>58</v>
      </c>
      <c r="J483" t="s">
        <v>73</v>
      </c>
      <c r="K483" t="s">
        <v>913</v>
      </c>
      <c r="L483">
        <v>2</v>
      </c>
      <c r="M483" t="s">
        <v>919</v>
      </c>
      <c r="N483">
        <v>5</v>
      </c>
      <c r="O483" t="s">
        <v>66</v>
      </c>
      <c r="R483">
        <v>0</v>
      </c>
      <c r="S483">
        <v>0</v>
      </c>
      <c r="T483" t="s">
        <v>93</v>
      </c>
      <c r="U483" t="s">
        <v>917</v>
      </c>
      <c r="V483">
        <v>4</v>
      </c>
      <c r="W483">
        <v>2</v>
      </c>
      <c r="X483">
        <v>2</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row>
    <row r="484" spans="1:55" x14ac:dyDescent="0.3">
      <c r="A484" t="s">
        <v>55</v>
      </c>
      <c r="B484" t="s">
        <v>55</v>
      </c>
      <c r="C484" t="s">
        <v>911</v>
      </c>
      <c r="D484">
        <v>22110421308</v>
      </c>
      <c r="E484" t="s">
        <v>912</v>
      </c>
      <c r="F484" t="s">
        <v>56</v>
      </c>
      <c r="G484" t="s">
        <v>57</v>
      </c>
      <c r="H484">
        <v>1</v>
      </c>
      <c r="I484" t="s">
        <v>58</v>
      </c>
      <c r="J484" t="s">
        <v>73</v>
      </c>
      <c r="K484" t="s">
        <v>913</v>
      </c>
      <c r="L484">
        <v>2</v>
      </c>
      <c r="M484" t="s">
        <v>919</v>
      </c>
      <c r="N484">
        <v>6</v>
      </c>
      <c r="R484">
        <v>0</v>
      </c>
      <c r="S484">
        <v>0</v>
      </c>
      <c r="T484" t="s">
        <v>93</v>
      </c>
      <c r="U484" t="s">
        <v>917</v>
      </c>
      <c r="V484">
        <v>4</v>
      </c>
      <c r="W484">
        <v>2</v>
      </c>
      <c r="X484">
        <v>2</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C484" t="s">
        <v>64</v>
      </c>
    </row>
    <row r="485" spans="1:55" x14ac:dyDescent="0.3">
      <c r="A485" t="s">
        <v>55</v>
      </c>
      <c r="B485" t="s">
        <v>55</v>
      </c>
      <c r="C485" t="s">
        <v>911</v>
      </c>
      <c r="D485">
        <v>22110421308</v>
      </c>
      <c r="E485" t="s">
        <v>912</v>
      </c>
      <c r="F485" t="s">
        <v>56</v>
      </c>
      <c r="G485" t="s">
        <v>57</v>
      </c>
      <c r="H485">
        <v>5</v>
      </c>
      <c r="I485" t="s">
        <v>58</v>
      </c>
      <c r="J485" t="s">
        <v>59</v>
      </c>
      <c r="L485">
        <v>1</v>
      </c>
      <c r="N485">
        <v>1</v>
      </c>
      <c r="O485" t="s">
        <v>107</v>
      </c>
      <c r="R485">
        <v>0</v>
      </c>
      <c r="S485">
        <v>0</v>
      </c>
      <c r="T485" t="s">
        <v>61</v>
      </c>
      <c r="U485" t="s">
        <v>920</v>
      </c>
      <c r="V485">
        <v>0</v>
      </c>
      <c r="W485">
        <v>0</v>
      </c>
      <c r="X485">
        <v>1</v>
      </c>
      <c r="Y485" t="s">
        <v>62</v>
      </c>
      <c r="Z485" t="s">
        <v>62</v>
      </c>
      <c r="AA485" t="s">
        <v>62</v>
      </c>
      <c r="AB485" t="s">
        <v>62</v>
      </c>
      <c r="AD485">
        <v>0</v>
      </c>
      <c r="AE485">
        <v>0</v>
      </c>
      <c r="AF485">
        <v>0</v>
      </c>
      <c r="AG485">
        <v>0</v>
      </c>
      <c r="AH485">
        <v>0</v>
      </c>
      <c r="AI485">
        <v>1</v>
      </c>
      <c r="AJ485">
        <v>0</v>
      </c>
      <c r="AK485">
        <v>0</v>
      </c>
      <c r="AL485">
        <v>0</v>
      </c>
      <c r="AM485">
        <v>0</v>
      </c>
      <c r="AN485">
        <v>0</v>
      </c>
      <c r="AO485">
        <v>0</v>
      </c>
      <c r="AP485">
        <v>0</v>
      </c>
      <c r="AQ485">
        <v>0</v>
      </c>
      <c r="AR485">
        <v>0</v>
      </c>
      <c r="AS485">
        <v>0</v>
      </c>
      <c r="AT485">
        <v>0</v>
      </c>
      <c r="AU485">
        <v>0</v>
      </c>
      <c r="AV485">
        <v>0</v>
      </c>
      <c r="AW485">
        <v>3</v>
      </c>
      <c r="AX485">
        <v>3</v>
      </c>
      <c r="AY485">
        <v>0</v>
      </c>
      <c r="AZ485">
        <v>0</v>
      </c>
      <c r="BA485" t="s">
        <v>63</v>
      </c>
      <c r="BB485" t="s">
        <v>63</v>
      </c>
      <c r="BC485" t="s">
        <v>64</v>
      </c>
    </row>
    <row r="486" spans="1:55" x14ac:dyDescent="0.3">
      <c r="A486" t="s">
        <v>55</v>
      </c>
      <c r="B486" t="s">
        <v>55</v>
      </c>
      <c r="C486" t="s">
        <v>911</v>
      </c>
      <c r="D486">
        <v>22110421308</v>
      </c>
      <c r="E486" t="s">
        <v>912</v>
      </c>
      <c r="F486" t="s">
        <v>56</v>
      </c>
      <c r="G486" t="s">
        <v>57</v>
      </c>
      <c r="H486">
        <v>5</v>
      </c>
      <c r="I486" t="s">
        <v>58</v>
      </c>
      <c r="J486" t="s">
        <v>59</v>
      </c>
      <c r="L486">
        <v>1</v>
      </c>
      <c r="N486">
        <v>2</v>
      </c>
      <c r="O486" t="s">
        <v>70</v>
      </c>
      <c r="R486">
        <v>0</v>
      </c>
      <c r="S486">
        <v>0</v>
      </c>
      <c r="T486" t="s">
        <v>61</v>
      </c>
      <c r="U486" t="s">
        <v>921</v>
      </c>
      <c r="V486">
        <v>0</v>
      </c>
      <c r="W486">
        <v>0</v>
      </c>
      <c r="X486">
        <v>1</v>
      </c>
      <c r="Y486" t="s">
        <v>62</v>
      </c>
      <c r="Z486" t="s">
        <v>83</v>
      </c>
      <c r="AA486" t="s">
        <v>62</v>
      </c>
      <c r="AB486" t="s">
        <v>62</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1</v>
      </c>
      <c r="AX486">
        <v>0</v>
      </c>
      <c r="AY486">
        <v>0</v>
      </c>
      <c r="AZ486">
        <v>0</v>
      </c>
      <c r="BA486" t="s">
        <v>63</v>
      </c>
      <c r="BB486" t="s">
        <v>63</v>
      </c>
      <c r="BC486" t="s">
        <v>64</v>
      </c>
    </row>
    <row r="487" spans="1:55" x14ac:dyDescent="0.3">
      <c r="A487" t="s">
        <v>55</v>
      </c>
      <c r="B487" t="s">
        <v>55</v>
      </c>
      <c r="C487" t="s">
        <v>911</v>
      </c>
      <c r="D487">
        <v>22110421308</v>
      </c>
      <c r="E487" t="s">
        <v>912</v>
      </c>
      <c r="F487" t="s">
        <v>56</v>
      </c>
      <c r="G487" t="s">
        <v>57</v>
      </c>
      <c r="H487">
        <v>5</v>
      </c>
      <c r="I487" t="s">
        <v>58</v>
      </c>
      <c r="J487" t="s">
        <v>59</v>
      </c>
      <c r="L487">
        <v>1</v>
      </c>
      <c r="N487">
        <v>3</v>
      </c>
      <c r="O487" t="s">
        <v>105</v>
      </c>
      <c r="R487">
        <v>0</v>
      </c>
      <c r="S487">
        <v>0</v>
      </c>
      <c r="T487" t="s">
        <v>61</v>
      </c>
      <c r="U487" t="s">
        <v>922</v>
      </c>
      <c r="V487">
        <v>0</v>
      </c>
      <c r="W487">
        <v>0</v>
      </c>
      <c r="X487">
        <v>1</v>
      </c>
      <c r="Y487" t="s">
        <v>62</v>
      </c>
      <c r="Z487" t="s">
        <v>62</v>
      </c>
      <c r="AA487" t="s">
        <v>62</v>
      </c>
      <c r="AB487" t="s">
        <v>62</v>
      </c>
      <c r="AC487" t="s">
        <v>68</v>
      </c>
      <c r="AD487">
        <v>0</v>
      </c>
      <c r="AE487">
        <v>0</v>
      </c>
      <c r="AF487">
        <v>0</v>
      </c>
      <c r="AG487">
        <v>0</v>
      </c>
      <c r="AH487">
        <v>0</v>
      </c>
      <c r="AI487">
        <v>0</v>
      </c>
      <c r="AJ487">
        <v>1</v>
      </c>
      <c r="AK487">
        <v>0</v>
      </c>
      <c r="AL487">
        <v>0</v>
      </c>
      <c r="AM487">
        <v>0</v>
      </c>
      <c r="AN487">
        <v>0</v>
      </c>
      <c r="AO487">
        <v>0</v>
      </c>
      <c r="AP487">
        <v>0</v>
      </c>
      <c r="AQ487">
        <v>0</v>
      </c>
      <c r="AR487">
        <v>0</v>
      </c>
      <c r="AS487">
        <v>0</v>
      </c>
      <c r="AT487">
        <v>0</v>
      </c>
      <c r="AU487">
        <v>0</v>
      </c>
      <c r="AV487">
        <v>0</v>
      </c>
      <c r="AW487">
        <v>2</v>
      </c>
      <c r="AX487">
        <v>2</v>
      </c>
      <c r="AY487">
        <v>0</v>
      </c>
      <c r="AZ487">
        <v>0</v>
      </c>
      <c r="BA487" t="s">
        <v>63</v>
      </c>
      <c r="BB487" t="s">
        <v>63</v>
      </c>
      <c r="BC487" t="s">
        <v>64</v>
      </c>
    </row>
    <row r="488" spans="1:55" x14ac:dyDescent="0.3">
      <c r="A488" t="s">
        <v>55</v>
      </c>
      <c r="B488" t="s">
        <v>55</v>
      </c>
      <c r="C488" t="s">
        <v>298</v>
      </c>
      <c r="D488">
        <v>22110405302</v>
      </c>
      <c r="E488" t="s">
        <v>387</v>
      </c>
      <c r="F488" t="s">
        <v>98</v>
      </c>
      <c r="G488" t="s">
        <v>57</v>
      </c>
      <c r="H488">
        <v>1</v>
      </c>
      <c r="I488" t="s">
        <v>58</v>
      </c>
      <c r="J488" t="s">
        <v>59</v>
      </c>
      <c r="K488" t="s">
        <v>388</v>
      </c>
      <c r="L488">
        <v>1</v>
      </c>
      <c r="N488">
        <v>1</v>
      </c>
      <c r="O488" t="s">
        <v>66</v>
      </c>
      <c r="P488">
        <v>8</v>
      </c>
      <c r="Q488" t="s">
        <v>82</v>
      </c>
      <c r="R488">
        <v>12</v>
      </c>
      <c r="S488">
        <v>24</v>
      </c>
      <c r="T488" t="s">
        <v>61</v>
      </c>
      <c r="V488">
        <v>0</v>
      </c>
      <c r="W488">
        <v>1</v>
      </c>
      <c r="X488">
        <v>1</v>
      </c>
      <c r="Y488" t="s">
        <v>62</v>
      </c>
      <c r="Z488" t="s">
        <v>62</v>
      </c>
      <c r="AA488" t="s">
        <v>62</v>
      </c>
      <c r="AB488" t="s">
        <v>62</v>
      </c>
      <c r="AC488" t="s">
        <v>77</v>
      </c>
      <c r="AD488">
        <v>0</v>
      </c>
      <c r="AE488">
        <v>1</v>
      </c>
      <c r="AF488">
        <v>0</v>
      </c>
      <c r="AG488">
        <v>0</v>
      </c>
      <c r="AH488">
        <v>0</v>
      </c>
      <c r="AI488">
        <v>0</v>
      </c>
      <c r="AJ488">
        <v>0</v>
      </c>
      <c r="AK488">
        <v>0</v>
      </c>
      <c r="AL488">
        <v>0</v>
      </c>
      <c r="AM488">
        <v>0</v>
      </c>
      <c r="AN488">
        <v>0</v>
      </c>
      <c r="AO488">
        <v>0</v>
      </c>
      <c r="AP488">
        <v>0</v>
      </c>
      <c r="AQ488">
        <v>0</v>
      </c>
      <c r="AR488">
        <v>0</v>
      </c>
      <c r="AS488">
        <v>0</v>
      </c>
      <c r="AT488">
        <v>0</v>
      </c>
      <c r="AU488">
        <v>0</v>
      </c>
      <c r="AV488">
        <v>0</v>
      </c>
      <c r="AW488">
        <v>2</v>
      </c>
      <c r="AX488">
        <v>2</v>
      </c>
      <c r="AY488">
        <v>0</v>
      </c>
      <c r="AZ488">
        <v>0</v>
      </c>
      <c r="BA488" t="s">
        <v>63</v>
      </c>
      <c r="BB488" t="s">
        <v>63</v>
      </c>
      <c r="BC488" t="s">
        <v>64</v>
      </c>
    </row>
    <row r="489" spans="1:55" x14ac:dyDescent="0.3">
      <c r="A489" t="s">
        <v>55</v>
      </c>
      <c r="B489" t="s">
        <v>55</v>
      </c>
      <c r="C489" t="s">
        <v>298</v>
      </c>
      <c r="D489">
        <v>22110405302</v>
      </c>
      <c r="E489" t="s">
        <v>387</v>
      </c>
      <c r="F489" t="s">
        <v>98</v>
      </c>
      <c r="G489" t="s">
        <v>57</v>
      </c>
      <c r="H489">
        <v>1</v>
      </c>
      <c r="I489" t="s">
        <v>58</v>
      </c>
      <c r="J489" t="s">
        <v>59</v>
      </c>
      <c r="K489" t="s">
        <v>388</v>
      </c>
      <c r="L489">
        <v>1</v>
      </c>
      <c r="N489">
        <v>2</v>
      </c>
      <c r="O489" t="s">
        <v>66</v>
      </c>
      <c r="P489">
        <v>6</v>
      </c>
      <c r="Q489" t="s">
        <v>100</v>
      </c>
      <c r="R489">
        <v>19</v>
      </c>
      <c r="S489">
        <v>16</v>
      </c>
      <c r="T489" t="s">
        <v>61</v>
      </c>
      <c r="V489">
        <v>0</v>
      </c>
      <c r="W489">
        <v>1</v>
      </c>
      <c r="X489">
        <v>1</v>
      </c>
      <c r="Y489" t="s">
        <v>62</v>
      </c>
      <c r="Z489" t="s">
        <v>62</v>
      </c>
      <c r="AA489" t="s">
        <v>62</v>
      </c>
      <c r="AB489" t="s">
        <v>62</v>
      </c>
      <c r="AC489" t="s">
        <v>77</v>
      </c>
      <c r="AD489">
        <v>0</v>
      </c>
      <c r="AE489">
        <v>1</v>
      </c>
      <c r="AF489">
        <v>0</v>
      </c>
      <c r="AG489">
        <v>0</v>
      </c>
      <c r="AH489">
        <v>0</v>
      </c>
      <c r="AI489">
        <v>0</v>
      </c>
      <c r="AJ489">
        <v>0</v>
      </c>
      <c r="AK489">
        <v>0</v>
      </c>
      <c r="AL489">
        <v>0</v>
      </c>
      <c r="AM489">
        <v>0</v>
      </c>
      <c r="AN489">
        <v>0</v>
      </c>
      <c r="AO489">
        <v>0</v>
      </c>
      <c r="AP489">
        <v>0</v>
      </c>
      <c r="AQ489">
        <v>0</v>
      </c>
      <c r="AR489">
        <v>0</v>
      </c>
      <c r="AS489">
        <v>0</v>
      </c>
      <c r="AT489">
        <v>0</v>
      </c>
      <c r="AU489">
        <v>0</v>
      </c>
      <c r="AV489">
        <v>0</v>
      </c>
      <c r="AW489">
        <v>2</v>
      </c>
      <c r="AX489">
        <v>2</v>
      </c>
      <c r="AY489">
        <v>0</v>
      </c>
      <c r="AZ489">
        <v>0</v>
      </c>
      <c r="BA489" t="s">
        <v>63</v>
      </c>
      <c r="BB489" t="s">
        <v>63</v>
      </c>
      <c r="BC489" t="s">
        <v>64</v>
      </c>
    </row>
    <row r="490" spans="1:55" x14ac:dyDescent="0.3">
      <c r="A490" t="s">
        <v>55</v>
      </c>
      <c r="B490" t="s">
        <v>55</v>
      </c>
      <c r="C490" t="s">
        <v>298</v>
      </c>
      <c r="D490">
        <v>22110405302</v>
      </c>
      <c r="E490" t="s">
        <v>387</v>
      </c>
      <c r="F490" t="s">
        <v>98</v>
      </c>
      <c r="G490" t="s">
        <v>57</v>
      </c>
      <c r="H490">
        <v>1</v>
      </c>
      <c r="I490" t="s">
        <v>58</v>
      </c>
      <c r="J490" t="s">
        <v>59</v>
      </c>
      <c r="K490" t="s">
        <v>388</v>
      </c>
      <c r="L490">
        <v>1</v>
      </c>
      <c r="N490">
        <v>3</v>
      </c>
      <c r="O490" t="s">
        <v>66</v>
      </c>
      <c r="P490">
        <v>7</v>
      </c>
      <c r="Q490" t="s">
        <v>102</v>
      </c>
      <c r="R490">
        <v>20</v>
      </c>
      <c r="S490">
        <v>17</v>
      </c>
      <c r="T490" t="s">
        <v>61</v>
      </c>
      <c r="V490">
        <v>0</v>
      </c>
      <c r="W490">
        <v>1</v>
      </c>
      <c r="X490">
        <v>1</v>
      </c>
      <c r="Y490" t="s">
        <v>62</v>
      </c>
      <c r="Z490" t="s">
        <v>62</v>
      </c>
      <c r="AA490" t="s">
        <v>62</v>
      </c>
      <c r="AB490" t="s">
        <v>62</v>
      </c>
      <c r="AC490" t="s">
        <v>77</v>
      </c>
      <c r="AD490">
        <v>0</v>
      </c>
      <c r="AE490">
        <v>1</v>
      </c>
      <c r="AF490">
        <v>0</v>
      </c>
      <c r="AG490">
        <v>0</v>
      </c>
      <c r="AH490">
        <v>0</v>
      </c>
      <c r="AI490">
        <v>0</v>
      </c>
      <c r="AJ490">
        <v>0</v>
      </c>
      <c r="AK490">
        <v>0</v>
      </c>
      <c r="AL490">
        <v>0</v>
      </c>
      <c r="AM490">
        <v>0</v>
      </c>
      <c r="AN490">
        <v>0</v>
      </c>
      <c r="AO490">
        <v>0</v>
      </c>
      <c r="AP490">
        <v>0</v>
      </c>
      <c r="AQ490">
        <v>0</v>
      </c>
      <c r="AR490">
        <v>0</v>
      </c>
      <c r="AS490">
        <v>0</v>
      </c>
      <c r="AT490">
        <v>0</v>
      </c>
      <c r="AU490">
        <v>0</v>
      </c>
      <c r="AV490">
        <v>0</v>
      </c>
      <c r="AW490">
        <v>2</v>
      </c>
      <c r="AX490">
        <v>2</v>
      </c>
      <c r="AY490">
        <v>0</v>
      </c>
      <c r="AZ490">
        <v>0</v>
      </c>
      <c r="BA490" t="s">
        <v>63</v>
      </c>
      <c r="BB490" t="s">
        <v>63</v>
      </c>
    </row>
    <row r="491" spans="1:55" x14ac:dyDescent="0.3">
      <c r="A491" t="s">
        <v>55</v>
      </c>
      <c r="B491" t="s">
        <v>55</v>
      </c>
      <c r="C491" t="s">
        <v>298</v>
      </c>
      <c r="D491">
        <v>22110405302</v>
      </c>
      <c r="E491" t="s">
        <v>387</v>
      </c>
      <c r="F491" t="s">
        <v>98</v>
      </c>
      <c r="G491" t="s">
        <v>57</v>
      </c>
      <c r="H491">
        <v>1</v>
      </c>
      <c r="I491" t="s">
        <v>58</v>
      </c>
      <c r="J491" t="s">
        <v>59</v>
      </c>
      <c r="K491" t="s">
        <v>388</v>
      </c>
      <c r="L491">
        <v>1</v>
      </c>
      <c r="N491">
        <v>4</v>
      </c>
      <c r="O491" t="s">
        <v>70</v>
      </c>
      <c r="R491">
        <v>0</v>
      </c>
      <c r="S491">
        <v>0</v>
      </c>
      <c r="T491" t="s">
        <v>1773</v>
      </c>
      <c r="V491">
        <v>0</v>
      </c>
      <c r="W491">
        <v>1</v>
      </c>
      <c r="X491">
        <v>1</v>
      </c>
      <c r="Y491" t="s">
        <v>62</v>
      </c>
      <c r="Z491" t="s">
        <v>62</v>
      </c>
      <c r="AA491" t="s">
        <v>62</v>
      </c>
      <c r="AB491" t="s">
        <v>62</v>
      </c>
      <c r="AD491">
        <v>0</v>
      </c>
      <c r="AE491">
        <v>0</v>
      </c>
      <c r="AF491">
        <v>0</v>
      </c>
      <c r="AG491">
        <v>0</v>
      </c>
      <c r="AH491">
        <v>0</v>
      </c>
      <c r="AI491">
        <v>0</v>
      </c>
      <c r="AJ491">
        <v>2</v>
      </c>
      <c r="AK491">
        <v>0</v>
      </c>
      <c r="AL491">
        <v>0</v>
      </c>
      <c r="AM491">
        <v>0</v>
      </c>
      <c r="AN491">
        <v>0</v>
      </c>
      <c r="AO491">
        <v>0</v>
      </c>
      <c r="AP491">
        <v>0</v>
      </c>
      <c r="AQ491">
        <v>0</v>
      </c>
      <c r="AR491">
        <v>0</v>
      </c>
      <c r="AS491">
        <v>0</v>
      </c>
      <c r="AT491">
        <v>0</v>
      </c>
      <c r="AU491">
        <v>0</v>
      </c>
      <c r="AV491">
        <v>0</v>
      </c>
      <c r="AW491">
        <v>2</v>
      </c>
      <c r="AX491">
        <v>1</v>
      </c>
      <c r="AY491">
        <v>0</v>
      </c>
      <c r="AZ491">
        <v>0</v>
      </c>
      <c r="BA491" t="s">
        <v>63</v>
      </c>
      <c r="BB491" t="s">
        <v>63</v>
      </c>
    </row>
    <row r="492" spans="1:55" x14ac:dyDescent="0.3">
      <c r="A492" t="s">
        <v>55</v>
      </c>
      <c r="B492" t="s">
        <v>55</v>
      </c>
      <c r="C492" t="s">
        <v>298</v>
      </c>
      <c r="D492">
        <v>22110405302</v>
      </c>
      <c r="E492" t="s">
        <v>387</v>
      </c>
      <c r="F492" t="s">
        <v>98</v>
      </c>
      <c r="G492" t="s">
        <v>57</v>
      </c>
      <c r="H492">
        <v>2</v>
      </c>
      <c r="I492" t="s">
        <v>96</v>
      </c>
      <c r="J492" t="s">
        <v>59</v>
      </c>
      <c r="L492">
        <v>1</v>
      </c>
      <c r="M492" t="s">
        <v>389</v>
      </c>
      <c r="N492">
        <v>1</v>
      </c>
      <c r="O492" t="s">
        <v>60</v>
      </c>
      <c r="R492">
        <v>0</v>
      </c>
      <c r="S492">
        <v>0</v>
      </c>
      <c r="T492" t="s">
        <v>61</v>
      </c>
      <c r="U492" t="s">
        <v>390</v>
      </c>
      <c r="V492">
        <v>0</v>
      </c>
      <c r="W492">
        <v>1</v>
      </c>
      <c r="X492">
        <v>2</v>
      </c>
      <c r="Y492" t="s">
        <v>62</v>
      </c>
      <c r="Z492" t="s">
        <v>62</v>
      </c>
      <c r="AA492" t="s">
        <v>62</v>
      </c>
      <c r="AB492" t="s">
        <v>62</v>
      </c>
      <c r="AD492">
        <v>1</v>
      </c>
      <c r="AE492">
        <v>0</v>
      </c>
      <c r="AF492">
        <v>0</v>
      </c>
      <c r="AG492">
        <v>0</v>
      </c>
      <c r="AH492">
        <v>0</v>
      </c>
      <c r="AI492">
        <v>1</v>
      </c>
      <c r="AJ492">
        <v>0</v>
      </c>
      <c r="AK492">
        <v>1</v>
      </c>
      <c r="AL492">
        <v>0</v>
      </c>
      <c r="AM492">
        <v>0</v>
      </c>
      <c r="AN492">
        <v>0</v>
      </c>
      <c r="AO492">
        <v>0</v>
      </c>
      <c r="AP492">
        <v>0</v>
      </c>
      <c r="AQ492">
        <v>0</v>
      </c>
      <c r="AR492">
        <v>0</v>
      </c>
      <c r="AS492">
        <v>0</v>
      </c>
      <c r="AT492">
        <v>0</v>
      </c>
      <c r="AU492">
        <v>0</v>
      </c>
      <c r="AV492">
        <v>0</v>
      </c>
      <c r="AW492">
        <v>1</v>
      </c>
      <c r="AX492">
        <v>2</v>
      </c>
      <c r="AY492">
        <v>0</v>
      </c>
      <c r="AZ492">
        <v>0</v>
      </c>
      <c r="BA492" t="s">
        <v>63</v>
      </c>
      <c r="BB492" t="s">
        <v>63</v>
      </c>
      <c r="BC492" t="s">
        <v>64</v>
      </c>
    </row>
    <row r="493" spans="1:55" x14ac:dyDescent="0.3">
      <c r="A493" t="s">
        <v>55</v>
      </c>
      <c r="B493" t="s">
        <v>55</v>
      </c>
      <c r="C493" t="s">
        <v>123</v>
      </c>
      <c r="D493">
        <v>22110408504</v>
      </c>
      <c r="E493" t="s">
        <v>562</v>
      </c>
      <c r="F493" t="s">
        <v>98</v>
      </c>
      <c r="G493" t="s">
        <v>57</v>
      </c>
      <c r="H493">
        <v>1</v>
      </c>
      <c r="I493" t="s">
        <v>58</v>
      </c>
      <c r="J493" t="s">
        <v>59</v>
      </c>
      <c r="K493" t="s">
        <v>563</v>
      </c>
      <c r="L493">
        <v>1</v>
      </c>
      <c r="M493" t="s">
        <v>564</v>
      </c>
      <c r="N493">
        <v>1</v>
      </c>
      <c r="O493" t="s">
        <v>66</v>
      </c>
      <c r="P493">
        <v>6</v>
      </c>
      <c r="Q493" t="s">
        <v>100</v>
      </c>
      <c r="R493">
        <v>0</v>
      </c>
      <c r="S493">
        <v>22</v>
      </c>
      <c r="T493" t="s">
        <v>61</v>
      </c>
      <c r="U493" t="s">
        <v>565</v>
      </c>
      <c r="V493">
        <v>0</v>
      </c>
      <c r="W493">
        <v>1</v>
      </c>
      <c r="X493">
        <v>1</v>
      </c>
      <c r="Y493" t="s">
        <v>62</v>
      </c>
      <c r="Z493" t="s">
        <v>71</v>
      </c>
      <c r="AA493" t="s">
        <v>83</v>
      </c>
      <c r="AB493" t="s">
        <v>62</v>
      </c>
      <c r="AC493" t="s">
        <v>77</v>
      </c>
      <c r="AD493">
        <v>0</v>
      </c>
      <c r="AE493">
        <v>1</v>
      </c>
      <c r="AF493">
        <v>0</v>
      </c>
      <c r="AG493">
        <v>0</v>
      </c>
      <c r="AH493">
        <v>0</v>
      </c>
      <c r="AI493">
        <v>0</v>
      </c>
      <c r="AJ493">
        <v>0</v>
      </c>
      <c r="AK493">
        <v>0</v>
      </c>
      <c r="AL493">
        <v>0</v>
      </c>
      <c r="AM493">
        <v>0</v>
      </c>
      <c r="AN493">
        <v>0</v>
      </c>
      <c r="AO493">
        <v>0</v>
      </c>
      <c r="AP493">
        <v>0</v>
      </c>
      <c r="AQ493">
        <v>0</v>
      </c>
      <c r="AR493">
        <v>0</v>
      </c>
      <c r="AS493">
        <v>0</v>
      </c>
      <c r="AT493">
        <v>0</v>
      </c>
      <c r="AU493">
        <v>0</v>
      </c>
      <c r="AV493">
        <v>0</v>
      </c>
      <c r="AW493">
        <v>3</v>
      </c>
      <c r="AX493">
        <v>2</v>
      </c>
      <c r="AY493">
        <v>0</v>
      </c>
      <c r="AZ493">
        <v>0</v>
      </c>
      <c r="BA493" t="s">
        <v>63</v>
      </c>
      <c r="BB493" t="s">
        <v>63</v>
      </c>
      <c r="BC493" t="s">
        <v>64</v>
      </c>
    </row>
    <row r="494" spans="1:55" x14ac:dyDescent="0.3">
      <c r="A494" t="s">
        <v>55</v>
      </c>
      <c r="B494" t="s">
        <v>55</v>
      </c>
      <c r="C494" t="s">
        <v>123</v>
      </c>
      <c r="D494">
        <v>22110408504</v>
      </c>
      <c r="E494" t="s">
        <v>562</v>
      </c>
      <c r="F494" t="s">
        <v>98</v>
      </c>
      <c r="G494" t="s">
        <v>57</v>
      </c>
      <c r="H494">
        <v>1</v>
      </c>
      <c r="I494" t="s">
        <v>58</v>
      </c>
      <c r="J494" t="s">
        <v>59</v>
      </c>
      <c r="K494" t="s">
        <v>563</v>
      </c>
      <c r="L494">
        <v>1</v>
      </c>
      <c r="M494" t="s">
        <v>564</v>
      </c>
      <c r="N494">
        <v>2</v>
      </c>
      <c r="O494" t="s">
        <v>66</v>
      </c>
      <c r="P494">
        <v>7</v>
      </c>
      <c r="Q494" t="s">
        <v>102</v>
      </c>
      <c r="R494">
        <v>0</v>
      </c>
      <c r="S494">
        <v>29</v>
      </c>
      <c r="T494" t="s">
        <v>61</v>
      </c>
      <c r="U494" t="s">
        <v>566</v>
      </c>
      <c r="V494">
        <v>0</v>
      </c>
      <c r="W494">
        <v>1</v>
      </c>
      <c r="X494">
        <v>1</v>
      </c>
      <c r="Y494" t="s">
        <v>71</v>
      </c>
      <c r="Z494" t="s">
        <v>62</v>
      </c>
      <c r="AA494" t="s">
        <v>83</v>
      </c>
      <c r="AB494" t="s">
        <v>71</v>
      </c>
      <c r="AC494" t="s">
        <v>77</v>
      </c>
      <c r="AD494">
        <v>0</v>
      </c>
      <c r="AE494">
        <v>1</v>
      </c>
      <c r="AF494">
        <v>0</v>
      </c>
      <c r="AG494">
        <v>0</v>
      </c>
      <c r="AH494">
        <v>0</v>
      </c>
      <c r="AI494">
        <v>0</v>
      </c>
      <c r="AJ494">
        <v>0</v>
      </c>
      <c r="AK494">
        <v>0</v>
      </c>
      <c r="AL494">
        <v>0</v>
      </c>
      <c r="AM494">
        <v>0</v>
      </c>
      <c r="AN494">
        <v>0</v>
      </c>
      <c r="AO494">
        <v>0</v>
      </c>
      <c r="AP494">
        <v>0</v>
      </c>
      <c r="AQ494">
        <v>0</v>
      </c>
      <c r="AR494">
        <v>0</v>
      </c>
      <c r="AS494">
        <v>0</v>
      </c>
      <c r="AT494">
        <v>0</v>
      </c>
      <c r="AU494">
        <v>0</v>
      </c>
      <c r="AV494">
        <v>0</v>
      </c>
      <c r="AW494">
        <v>2</v>
      </c>
      <c r="AX494">
        <v>2</v>
      </c>
      <c r="AY494">
        <v>0</v>
      </c>
      <c r="AZ494">
        <v>0</v>
      </c>
      <c r="BA494" t="s">
        <v>63</v>
      </c>
      <c r="BB494" t="s">
        <v>63</v>
      </c>
      <c r="BC494" t="s">
        <v>64</v>
      </c>
    </row>
    <row r="495" spans="1:55" x14ac:dyDescent="0.3">
      <c r="A495" t="s">
        <v>55</v>
      </c>
      <c r="B495" t="s">
        <v>55</v>
      </c>
      <c r="C495" t="s">
        <v>123</v>
      </c>
      <c r="D495">
        <v>22110408504</v>
      </c>
      <c r="E495" t="s">
        <v>562</v>
      </c>
      <c r="F495" t="s">
        <v>98</v>
      </c>
      <c r="G495" t="s">
        <v>57</v>
      </c>
      <c r="H495">
        <v>1</v>
      </c>
      <c r="I495" t="s">
        <v>58</v>
      </c>
      <c r="J495" t="s">
        <v>59</v>
      </c>
      <c r="K495" t="s">
        <v>563</v>
      </c>
      <c r="L495">
        <v>1</v>
      </c>
      <c r="M495" t="s">
        <v>564</v>
      </c>
      <c r="N495">
        <v>3</v>
      </c>
      <c r="O495" t="s">
        <v>66</v>
      </c>
      <c r="P495">
        <v>8</v>
      </c>
      <c r="Q495" t="s">
        <v>82</v>
      </c>
      <c r="R495">
        <v>0</v>
      </c>
      <c r="S495">
        <v>33</v>
      </c>
      <c r="T495" t="s">
        <v>61</v>
      </c>
      <c r="U495" t="s">
        <v>567</v>
      </c>
      <c r="V495">
        <v>0</v>
      </c>
      <c r="W495">
        <v>1</v>
      </c>
      <c r="X495">
        <v>1</v>
      </c>
      <c r="Y495" t="s">
        <v>62</v>
      </c>
      <c r="Z495" t="s">
        <v>62</v>
      </c>
      <c r="AA495" t="s">
        <v>83</v>
      </c>
      <c r="AB495" t="s">
        <v>71</v>
      </c>
      <c r="AC495" t="s">
        <v>77</v>
      </c>
      <c r="AD495">
        <v>0</v>
      </c>
      <c r="AE495">
        <v>1</v>
      </c>
      <c r="AF495">
        <v>0</v>
      </c>
      <c r="AG495">
        <v>0</v>
      </c>
      <c r="AH495">
        <v>0</v>
      </c>
      <c r="AI495">
        <v>0</v>
      </c>
      <c r="AJ495">
        <v>0</v>
      </c>
      <c r="AK495">
        <v>0</v>
      </c>
      <c r="AL495">
        <v>0</v>
      </c>
      <c r="AM495">
        <v>0</v>
      </c>
      <c r="AN495">
        <v>0</v>
      </c>
      <c r="AO495">
        <v>0</v>
      </c>
      <c r="AP495">
        <v>0</v>
      </c>
      <c r="AQ495">
        <v>0</v>
      </c>
      <c r="AR495">
        <v>0</v>
      </c>
      <c r="AS495">
        <v>0</v>
      </c>
      <c r="AT495">
        <v>0</v>
      </c>
      <c r="AU495">
        <v>0</v>
      </c>
      <c r="AV495">
        <v>0</v>
      </c>
      <c r="AW495">
        <v>2</v>
      </c>
      <c r="AX495">
        <v>2</v>
      </c>
      <c r="AY495">
        <v>0</v>
      </c>
      <c r="AZ495">
        <v>0</v>
      </c>
      <c r="BA495" t="s">
        <v>63</v>
      </c>
      <c r="BB495" t="s">
        <v>63</v>
      </c>
      <c r="BC495" t="s">
        <v>64</v>
      </c>
    </row>
    <row r="496" spans="1:55" x14ac:dyDescent="0.3">
      <c r="A496" t="s">
        <v>55</v>
      </c>
      <c r="B496" t="s">
        <v>55</v>
      </c>
      <c r="C496" t="s">
        <v>123</v>
      </c>
      <c r="D496">
        <v>22110408504</v>
      </c>
      <c r="E496" t="s">
        <v>562</v>
      </c>
      <c r="F496" t="s">
        <v>98</v>
      </c>
      <c r="G496" t="s">
        <v>57</v>
      </c>
      <c r="H496">
        <v>1</v>
      </c>
      <c r="I496" t="s">
        <v>58</v>
      </c>
      <c r="J496" t="s">
        <v>59</v>
      </c>
      <c r="K496" t="s">
        <v>563</v>
      </c>
      <c r="L496">
        <v>1</v>
      </c>
      <c r="M496" t="s">
        <v>564</v>
      </c>
      <c r="N496">
        <v>4</v>
      </c>
      <c r="O496" t="s">
        <v>95</v>
      </c>
      <c r="R496">
        <v>0</v>
      </c>
      <c r="S496">
        <v>0</v>
      </c>
      <c r="T496" t="s">
        <v>61</v>
      </c>
      <c r="U496" t="s">
        <v>568</v>
      </c>
      <c r="V496">
        <v>0</v>
      </c>
      <c r="W496">
        <v>1</v>
      </c>
      <c r="X496">
        <v>1</v>
      </c>
      <c r="Y496" t="s">
        <v>71</v>
      </c>
      <c r="Z496" t="s">
        <v>90</v>
      </c>
      <c r="AA496" t="s">
        <v>83</v>
      </c>
      <c r="AB496" t="s">
        <v>62</v>
      </c>
      <c r="AD496">
        <v>0</v>
      </c>
      <c r="AE496">
        <v>0</v>
      </c>
      <c r="AF496">
        <v>0</v>
      </c>
      <c r="AG496">
        <v>0</v>
      </c>
      <c r="AH496">
        <v>0</v>
      </c>
      <c r="AI496">
        <v>0</v>
      </c>
      <c r="AJ496">
        <v>1</v>
      </c>
      <c r="AK496">
        <v>0</v>
      </c>
      <c r="AL496">
        <v>0</v>
      </c>
      <c r="AM496">
        <v>0</v>
      </c>
      <c r="AN496">
        <v>0</v>
      </c>
      <c r="AO496">
        <v>0</v>
      </c>
      <c r="AP496">
        <v>0</v>
      </c>
      <c r="AQ496">
        <v>0</v>
      </c>
      <c r="AR496">
        <v>0</v>
      </c>
      <c r="AS496">
        <v>0</v>
      </c>
      <c r="AT496">
        <v>0</v>
      </c>
      <c r="AU496">
        <v>0</v>
      </c>
      <c r="AV496">
        <v>0</v>
      </c>
      <c r="AW496">
        <v>1</v>
      </c>
      <c r="AX496">
        <v>0</v>
      </c>
      <c r="AY496">
        <v>0</v>
      </c>
      <c r="AZ496">
        <v>0</v>
      </c>
      <c r="BA496" t="s">
        <v>63</v>
      </c>
      <c r="BB496" t="s">
        <v>63</v>
      </c>
      <c r="BC496" t="s">
        <v>64</v>
      </c>
    </row>
    <row r="497" spans="1:55" x14ac:dyDescent="0.3">
      <c r="A497" t="s">
        <v>55</v>
      </c>
      <c r="B497" t="s">
        <v>55</v>
      </c>
      <c r="C497" t="s">
        <v>123</v>
      </c>
      <c r="D497">
        <v>22110408504</v>
      </c>
      <c r="E497" t="s">
        <v>562</v>
      </c>
      <c r="F497" t="s">
        <v>98</v>
      </c>
      <c r="G497" t="s">
        <v>57</v>
      </c>
      <c r="H497">
        <v>1</v>
      </c>
      <c r="I497" t="s">
        <v>58</v>
      </c>
      <c r="J497" t="s">
        <v>59</v>
      </c>
      <c r="K497" t="s">
        <v>563</v>
      </c>
      <c r="L497">
        <v>1</v>
      </c>
      <c r="M497" t="s">
        <v>564</v>
      </c>
      <c r="N497">
        <v>5</v>
      </c>
      <c r="O497" t="s">
        <v>95</v>
      </c>
      <c r="R497">
        <v>0</v>
      </c>
      <c r="S497">
        <v>0</v>
      </c>
      <c r="T497" t="s">
        <v>61</v>
      </c>
      <c r="U497" t="s">
        <v>569</v>
      </c>
      <c r="V497">
        <v>0</v>
      </c>
      <c r="W497">
        <v>1</v>
      </c>
      <c r="X497">
        <v>1</v>
      </c>
      <c r="Y497" t="s">
        <v>71</v>
      </c>
      <c r="Z497" t="s">
        <v>83</v>
      </c>
      <c r="AA497" t="s">
        <v>83</v>
      </c>
      <c r="AB497" t="s">
        <v>62</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1</v>
      </c>
      <c r="AX497">
        <v>0</v>
      </c>
      <c r="AY497">
        <v>0</v>
      </c>
      <c r="AZ497">
        <v>0</v>
      </c>
      <c r="BA497" t="s">
        <v>63</v>
      </c>
      <c r="BB497" t="s">
        <v>63</v>
      </c>
      <c r="BC497" t="s">
        <v>64</v>
      </c>
    </row>
    <row r="498" spans="1:55" x14ac:dyDescent="0.3">
      <c r="A498" t="s">
        <v>55</v>
      </c>
      <c r="B498" t="s">
        <v>55</v>
      </c>
      <c r="C498" t="s">
        <v>123</v>
      </c>
      <c r="D498">
        <v>22110408504</v>
      </c>
      <c r="E498" t="s">
        <v>562</v>
      </c>
      <c r="F498" t="s">
        <v>98</v>
      </c>
      <c r="G498" t="s">
        <v>57</v>
      </c>
      <c r="H498">
        <v>1</v>
      </c>
      <c r="I498" t="s">
        <v>58</v>
      </c>
      <c r="J498" t="s">
        <v>59</v>
      </c>
      <c r="K498" t="s">
        <v>563</v>
      </c>
      <c r="L498">
        <v>1</v>
      </c>
      <c r="M498" t="s">
        <v>564</v>
      </c>
      <c r="N498">
        <v>6</v>
      </c>
      <c r="O498" t="s">
        <v>107</v>
      </c>
      <c r="R498">
        <v>0</v>
      </c>
      <c r="S498">
        <v>0</v>
      </c>
      <c r="T498" t="s">
        <v>1773</v>
      </c>
      <c r="U498" t="s">
        <v>570</v>
      </c>
      <c r="V498">
        <v>0</v>
      </c>
      <c r="W498">
        <v>1</v>
      </c>
      <c r="X498">
        <v>1</v>
      </c>
      <c r="Y498" t="s">
        <v>71</v>
      </c>
      <c r="Z498" t="s">
        <v>71</v>
      </c>
      <c r="AA498" t="s">
        <v>83</v>
      </c>
      <c r="AB498" t="s">
        <v>71</v>
      </c>
      <c r="AD498">
        <v>3</v>
      </c>
      <c r="AE498">
        <v>0</v>
      </c>
      <c r="AF498">
        <v>0</v>
      </c>
      <c r="AG498">
        <v>0</v>
      </c>
      <c r="AH498">
        <v>0</v>
      </c>
      <c r="AI498">
        <v>5</v>
      </c>
      <c r="AJ498">
        <v>1</v>
      </c>
      <c r="AK498">
        <v>0</v>
      </c>
      <c r="AL498">
        <v>0</v>
      </c>
      <c r="AM498">
        <v>0</v>
      </c>
      <c r="AN498">
        <v>0</v>
      </c>
      <c r="AO498">
        <v>0</v>
      </c>
      <c r="AP498">
        <v>0</v>
      </c>
      <c r="AQ498">
        <v>0</v>
      </c>
      <c r="AR498">
        <v>0</v>
      </c>
      <c r="AS498">
        <v>0</v>
      </c>
      <c r="AT498">
        <v>0</v>
      </c>
      <c r="AU498">
        <v>0</v>
      </c>
      <c r="AV498">
        <v>1</v>
      </c>
      <c r="AW498">
        <v>6</v>
      </c>
      <c r="AX498">
        <v>2</v>
      </c>
      <c r="AY498">
        <v>0</v>
      </c>
      <c r="AZ498">
        <v>0</v>
      </c>
      <c r="BA498" t="s">
        <v>85</v>
      </c>
      <c r="BB498" t="s">
        <v>63</v>
      </c>
      <c r="BC498" t="s">
        <v>64</v>
      </c>
    </row>
    <row r="499" spans="1:55" x14ac:dyDescent="0.3">
      <c r="A499" t="s">
        <v>55</v>
      </c>
      <c r="B499" t="s">
        <v>55</v>
      </c>
      <c r="C499" t="s">
        <v>123</v>
      </c>
      <c r="D499">
        <v>22110408504</v>
      </c>
      <c r="E499" t="s">
        <v>562</v>
      </c>
      <c r="F499" t="s">
        <v>98</v>
      </c>
      <c r="G499" t="s">
        <v>57</v>
      </c>
      <c r="H499">
        <v>1</v>
      </c>
      <c r="I499" t="s">
        <v>58</v>
      </c>
      <c r="J499" t="s">
        <v>59</v>
      </c>
      <c r="K499" t="s">
        <v>563</v>
      </c>
      <c r="L499">
        <v>1</v>
      </c>
      <c r="M499" t="s">
        <v>564</v>
      </c>
      <c r="N499">
        <v>7</v>
      </c>
      <c r="O499" t="s">
        <v>70</v>
      </c>
      <c r="R499">
        <v>0</v>
      </c>
      <c r="S499">
        <v>0</v>
      </c>
      <c r="T499" t="s">
        <v>61</v>
      </c>
      <c r="U499" t="s">
        <v>571</v>
      </c>
      <c r="V499">
        <v>0</v>
      </c>
      <c r="W499">
        <v>1</v>
      </c>
      <c r="X499">
        <v>1</v>
      </c>
      <c r="Y499" t="s">
        <v>71</v>
      </c>
      <c r="Z499" t="s">
        <v>71</v>
      </c>
      <c r="AA499" t="s">
        <v>83</v>
      </c>
      <c r="AB499" t="s">
        <v>62</v>
      </c>
      <c r="AD499">
        <v>3</v>
      </c>
      <c r="AE499">
        <v>0</v>
      </c>
      <c r="AF499">
        <v>0</v>
      </c>
      <c r="AG499">
        <v>0</v>
      </c>
      <c r="AH499">
        <v>0</v>
      </c>
      <c r="AI499">
        <v>3</v>
      </c>
      <c r="AJ499">
        <v>1</v>
      </c>
      <c r="AK499">
        <v>0</v>
      </c>
      <c r="AL499">
        <v>0</v>
      </c>
      <c r="AM499">
        <v>0</v>
      </c>
      <c r="AN499">
        <v>0</v>
      </c>
      <c r="AO499">
        <v>0</v>
      </c>
      <c r="AP499">
        <v>0</v>
      </c>
      <c r="AQ499">
        <v>0</v>
      </c>
      <c r="AR499">
        <v>0</v>
      </c>
      <c r="AS499">
        <v>0</v>
      </c>
      <c r="AT499">
        <v>0</v>
      </c>
      <c r="AU499">
        <v>0</v>
      </c>
      <c r="AV499">
        <v>1</v>
      </c>
      <c r="AW499">
        <v>5</v>
      </c>
      <c r="AX499">
        <v>2</v>
      </c>
      <c r="AY499">
        <v>0</v>
      </c>
      <c r="AZ499">
        <v>0</v>
      </c>
      <c r="BA499" t="s">
        <v>85</v>
      </c>
      <c r="BB499" t="s">
        <v>63</v>
      </c>
    </row>
    <row r="500" spans="1:55" x14ac:dyDescent="0.3">
      <c r="A500" t="s">
        <v>55</v>
      </c>
      <c r="B500" t="s">
        <v>55</v>
      </c>
      <c r="C500" t="s">
        <v>123</v>
      </c>
      <c r="D500">
        <v>22110408504</v>
      </c>
      <c r="E500" t="s">
        <v>562</v>
      </c>
      <c r="F500" t="s">
        <v>98</v>
      </c>
      <c r="G500" t="s">
        <v>57</v>
      </c>
      <c r="H500">
        <v>1</v>
      </c>
      <c r="I500" t="s">
        <v>58</v>
      </c>
      <c r="J500" t="s">
        <v>59</v>
      </c>
      <c r="K500" t="s">
        <v>563</v>
      </c>
      <c r="L500">
        <v>1</v>
      </c>
      <c r="M500" t="s">
        <v>564</v>
      </c>
      <c r="N500">
        <v>8</v>
      </c>
      <c r="O500" t="s">
        <v>70</v>
      </c>
      <c r="P500">
        <v>3</v>
      </c>
      <c r="Q500" t="s">
        <v>78</v>
      </c>
      <c r="R500">
        <v>0</v>
      </c>
      <c r="S500">
        <v>15</v>
      </c>
      <c r="T500" t="s">
        <v>61</v>
      </c>
      <c r="U500" t="s">
        <v>572</v>
      </c>
      <c r="V500">
        <v>0</v>
      </c>
      <c r="W500">
        <v>1</v>
      </c>
      <c r="X500">
        <v>1</v>
      </c>
      <c r="Y500" t="s">
        <v>71</v>
      </c>
      <c r="Z500" t="s">
        <v>71</v>
      </c>
      <c r="AA500" t="s">
        <v>83</v>
      </c>
      <c r="AB500" t="s">
        <v>62</v>
      </c>
      <c r="AD500">
        <v>0</v>
      </c>
      <c r="AE500">
        <v>0</v>
      </c>
      <c r="AF500">
        <v>0</v>
      </c>
      <c r="AG500">
        <v>0</v>
      </c>
      <c r="AH500">
        <v>0</v>
      </c>
      <c r="AI500">
        <v>2</v>
      </c>
      <c r="AJ500">
        <v>0</v>
      </c>
      <c r="AK500">
        <v>0</v>
      </c>
      <c r="AL500">
        <v>0</v>
      </c>
      <c r="AM500">
        <v>0</v>
      </c>
      <c r="AN500">
        <v>0</v>
      </c>
      <c r="AO500">
        <v>0</v>
      </c>
      <c r="AP500">
        <v>0</v>
      </c>
      <c r="AQ500">
        <v>0</v>
      </c>
      <c r="AR500">
        <v>0</v>
      </c>
      <c r="AS500">
        <v>0</v>
      </c>
      <c r="AT500">
        <v>0</v>
      </c>
      <c r="AU500">
        <v>0</v>
      </c>
      <c r="AV500">
        <v>0</v>
      </c>
      <c r="AW500">
        <v>2</v>
      </c>
      <c r="AX500">
        <v>1</v>
      </c>
      <c r="AY500">
        <v>0</v>
      </c>
      <c r="AZ500">
        <v>0</v>
      </c>
      <c r="BA500" t="s">
        <v>63</v>
      </c>
      <c r="BB500" t="s">
        <v>63</v>
      </c>
    </row>
    <row r="501" spans="1:55" x14ac:dyDescent="0.3">
      <c r="A501" t="s">
        <v>55</v>
      </c>
      <c r="B501" t="s">
        <v>55</v>
      </c>
      <c r="C501" t="s">
        <v>123</v>
      </c>
      <c r="D501">
        <v>22110408504</v>
      </c>
      <c r="E501" t="s">
        <v>562</v>
      </c>
      <c r="F501" t="s">
        <v>98</v>
      </c>
      <c r="G501" t="s">
        <v>57</v>
      </c>
      <c r="H501">
        <v>1</v>
      </c>
      <c r="I501" t="s">
        <v>58</v>
      </c>
      <c r="J501" t="s">
        <v>59</v>
      </c>
      <c r="K501" t="s">
        <v>563</v>
      </c>
      <c r="L501">
        <v>1</v>
      </c>
      <c r="M501" t="s">
        <v>564</v>
      </c>
      <c r="N501">
        <v>9</v>
      </c>
      <c r="O501" t="s">
        <v>60</v>
      </c>
      <c r="R501">
        <v>0</v>
      </c>
      <c r="S501">
        <v>0</v>
      </c>
      <c r="T501" t="s">
        <v>61</v>
      </c>
      <c r="U501" t="s">
        <v>573</v>
      </c>
      <c r="V501">
        <v>0</v>
      </c>
      <c r="W501">
        <v>1</v>
      </c>
      <c r="X501">
        <v>1</v>
      </c>
      <c r="Y501" t="s">
        <v>71</v>
      </c>
      <c r="Z501" t="s">
        <v>71</v>
      </c>
      <c r="AA501" t="s">
        <v>83</v>
      </c>
      <c r="AB501" t="s">
        <v>71</v>
      </c>
      <c r="AD501">
        <v>0</v>
      </c>
      <c r="AE501">
        <v>0</v>
      </c>
      <c r="AF501">
        <v>0</v>
      </c>
      <c r="AG501">
        <v>0</v>
      </c>
      <c r="AH501">
        <v>0</v>
      </c>
      <c r="AI501">
        <v>3</v>
      </c>
      <c r="AJ501">
        <v>1</v>
      </c>
      <c r="AK501">
        <v>0</v>
      </c>
      <c r="AL501">
        <v>0</v>
      </c>
      <c r="AM501">
        <v>0</v>
      </c>
      <c r="AN501">
        <v>0</v>
      </c>
      <c r="AO501">
        <v>0</v>
      </c>
      <c r="AP501">
        <v>0</v>
      </c>
      <c r="AQ501">
        <v>0</v>
      </c>
      <c r="AR501">
        <v>0</v>
      </c>
      <c r="AS501">
        <v>0</v>
      </c>
      <c r="AT501">
        <v>0</v>
      </c>
      <c r="AU501">
        <v>0</v>
      </c>
      <c r="AV501">
        <v>0</v>
      </c>
      <c r="AW501">
        <v>3</v>
      </c>
      <c r="AX501">
        <v>1</v>
      </c>
      <c r="AY501">
        <v>0</v>
      </c>
      <c r="AZ501">
        <v>0</v>
      </c>
      <c r="BA501" t="s">
        <v>63</v>
      </c>
      <c r="BB501" t="s">
        <v>63</v>
      </c>
      <c r="BC501" t="s">
        <v>64</v>
      </c>
    </row>
    <row r="502" spans="1:55" ht="57.6" x14ac:dyDescent="0.3">
      <c r="A502" t="s">
        <v>55</v>
      </c>
      <c r="B502" t="s">
        <v>55</v>
      </c>
      <c r="C502" t="s">
        <v>1016</v>
      </c>
      <c r="D502">
        <v>22110435501</v>
      </c>
      <c r="E502" t="s">
        <v>1329</v>
      </c>
      <c r="F502" t="s">
        <v>56</v>
      </c>
      <c r="G502" t="s">
        <v>57</v>
      </c>
      <c r="H502">
        <v>1</v>
      </c>
      <c r="I502" t="s">
        <v>58</v>
      </c>
      <c r="J502" t="s">
        <v>59</v>
      </c>
      <c r="K502" t="s">
        <v>1330</v>
      </c>
      <c r="L502">
        <v>1</v>
      </c>
      <c r="M502" t="s">
        <v>1331</v>
      </c>
      <c r="N502">
        <v>1</v>
      </c>
      <c r="O502" t="s">
        <v>60</v>
      </c>
      <c r="R502">
        <v>0</v>
      </c>
      <c r="S502">
        <v>0</v>
      </c>
      <c r="T502" t="s">
        <v>61</v>
      </c>
      <c r="U502" s="40" t="s">
        <v>1332</v>
      </c>
      <c r="V502">
        <v>4</v>
      </c>
      <c r="W502">
        <v>2</v>
      </c>
      <c r="X502">
        <v>2</v>
      </c>
      <c r="Y502" t="s">
        <v>62</v>
      </c>
      <c r="Z502" t="s">
        <v>62</v>
      </c>
      <c r="AA502" t="s">
        <v>62</v>
      </c>
      <c r="AB502" t="s">
        <v>90</v>
      </c>
      <c r="AD502">
        <v>3</v>
      </c>
      <c r="AE502">
        <v>0</v>
      </c>
      <c r="AF502">
        <v>0</v>
      </c>
      <c r="AG502">
        <v>0</v>
      </c>
      <c r="AH502">
        <v>0</v>
      </c>
      <c r="AI502">
        <v>4</v>
      </c>
      <c r="AJ502">
        <v>1</v>
      </c>
      <c r="AK502">
        <v>0</v>
      </c>
      <c r="AL502">
        <v>0</v>
      </c>
      <c r="AM502">
        <v>0</v>
      </c>
      <c r="AN502">
        <v>0</v>
      </c>
      <c r="AO502">
        <v>0</v>
      </c>
      <c r="AP502">
        <v>0</v>
      </c>
      <c r="AQ502">
        <v>0</v>
      </c>
      <c r="AR502">
        <v>0</v>
      </c>
      <c r="AS502">
        <v>0</v>
      </c>
      <c r="AT502">
        <v>0</v>
      </c>
      <c r="AU502">
        <v>0</v>
      </c>
      <c r="AV502">
        <v>0</v>
      </c>
      <c r="AW502">
        <v>3</v>
      </c>
      <c r="AX502">
        <v>2</v>
      </c>
      <c r="AY502">
        <v>0</v>
      </c>
      <c r="AZ502">
        <v>0</v>
      </c>
      <c r="BA502" t="s">
        <v>63</v>
      </c>
      <c r="BB502" t="s">
        <v>63</v>
      </c>
      <c r="BC502" t="s">
        <v>64</v>
      </c>
    </row>
    <row r="503" spans="1:55" x14ac:dyDescent="0.3">
      <c r="A503" t="s">
        <v>55</v>
      </c>
      <c r="B503" t="s">
        <v>55</v>
      </c>
      <c r="C503" t="s">
        <v>1016</v>
      </c>
      <c r="D503">
        <v>22110435501</v>
      </c>
      <c r="E503" t="s">
        <v>1329</v>
      </c>
      <c r="F503" t="s">
        <v>56</v>
      </c>
      <c r="G503" t="s">
        <v>57</v>
      </c>
      <c r="H503">
        <v>1</v>
      </c>
      <c r="I503" t="s">
        <v>58</v>
      </c>
      <c r="J503" t="s">
        <v>59</v>
      </c>
      <c r="K503" t="s">
        <v>1330</v>
      </c>
      <c r="L503">
        <v>1</v>
      </c>
      <c r="M503" t="s">
        <v>1331</v>
      </c>
      <c r="N503">
        <v>2</v>
      </c>
      <c r="O503" t="s">
        <v>66</v>
      </c>
      <c r="P503">
        <v>3</v>
      </c>
      <c r="Q503" t="s">
        <v>78</v>
      </c>
      <c r="R503">
        <v>3</v>
      </c>
      <c r="S503">
        <v>6</v>
      </c>
      <c r="T503" t="s">
        <v>61</v>
      </c>
      <c r="U503" t="s">
        <v>1333</v>
      </c>
      <c r="V503">
        <v>4</v>
      </c>
      <c r="W503">
        <v>2</v>
      </c>
      <c r="X503">
        <v>2</v>
      </c>
      <c r="Y503" t="s">
        <v>62</v>
      </c>
      <c r="Z503" t="s">
        <v>62</v>
      </c>
      <c r="AA503" t="s">
        <v>62</v>
      </c>
      <c r="AB503" t="s">
        <v>62</v>
      </c>
      <c r="AC503" t="s">
        <v>77</v>
      </c>
      <c r="AD503">
        <v>0</v>
      </c>
      <c r="AE503">
        <v>1</v>
      </c>
      <c r="AF503">
        <v>0</v>
      </c>
      <c r="AG503">
        <v>0</v>
      </c>
      <c r="AH503">
        <v>0</v>
      </c>
      <c r="AI503">
        <v>1</v>
      </c>
      <c r="AJ503">
        <v>1</v>
      </c>
      <c r="AK503">
        <v>0</v>
      </c>
      <c r="AL503">
        <v>0</v>
      </c>
      <c r="AM503">
        <v>0</v>
      </c>
      <c r="AN503">
        <v>0</v>
      </c>
      <c r="AO503">
        <v>0</v>
      </c>
      <c r="AP503">
        <v>0</v>
      </c>
      <c r="AQ503">
        <v>0</v>
      </c>
      <c r="AR503">
        <v>0</v>
      </c>
      <c r="AS503">
        <v>0</v>
      </c>
      <c r="AT503">
        <v>0</v>
      </c>
      <c r="AU503">
        <v>0</v>
      </c>
      <c r="AV503">
        <v>0</v>
      </c>
      <c r="AW503">
        <v>4</v>
      </c>
      <c r="AX503">
        <v>2</v>
      </c>
      <c r="AY503">
        <v>0</v>
      </c>
      <c r="AZ503">
        <v>0</v>
      </c>
      <c r="BA503" t="s">
        <v>63</v>
      </c>
      <c r="BB503" t="s">
        <v>63</v>
      </c>
      <c r="BC503" t="s">
        <v>64</v>
      </c>
    </row>
    <row r="504" spans="1:55" x14ac:dyDescent="0.3">
      <c r="A504" t="s">
        <v>55</v>
      </c>
      <c r="B504" t="s">
        <v>55</v>
      </c>
      <c r="C504" t="s">
        <v>1016</v>
      </c>
      <c r="D504">
        <v>22110435501</v>
      </c>
      <c r="E504" t="s">
        <v>1329</v>
      </c>
      <c r="F504" t="s">
        <v>56</v>
      </c>
      <c r="G504" t="s">
        <v>57</v>
      </c>
      <c r="H504">
        <v>2</v>
      </c>
      <c r="I504" t="s">
        <v>58</v>
      </c>
      <c r="J504" t="s">
        <v>59</v>
      </c>
      <c r="L504">
        <v>1</v>
      </c>
      <c r="N504">
        <v>1</v>
      </c>
      <c r="O504" t="s">
        <v>107</v>
      </c>
      <c r="R504">
        <v>0</v>
      </c>
      <c r="S504">
        <v>0</v>
      </c>
      <c r="T504" t="s">
        <v>61</v>
      </c>
      <c r="U504" t="s">
        <v>1334</v>
      </c>
      <c r="V504">
        <v>4</v>
      </c>
      <c r="W504">
        <v>2</v>
      </c>
      <c r="X504">
        <v>2</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C504" t="s">
        <v>64</v>
      </c>
    </row>
    <row r="505" spans="1:55" x14ac:dyDescent="0.3">
      <c r="A505" t="s">
        <v>55</v>
      </c>
      <c r="B505" t="s">
        <v>55</v>
      </c>
      <c r="C505" t="s">
        <v>1016</v>
      </c>
      <c r="D505">
        <v>22110435501</v>
      </c>
      <c r="E505" t="s">
        <v>1329</v>
      </c>
      <c r="F505" t="s">
        <v>56</v>
      </c>
      <c r="G505" t="s">
        <v>57</v>
      </c>
      <c r="H505">
        <v>2</v>
      </c>
      <c r="I505" t="s">
        <v>58</v>
      </c>
      <c r="J505" t="s">
        <v>59</v>
      </c>
      <c r="L505">
        <v>1</v>
      </c>
      <c r="N505">
        <v>2</v>
      </c>
      <c r="O505" t="s">
        <v>66</v>
      </c>
      <c r="P505">
        <v>4</v>
      </c>
      <c r="Q505" t="s">
        <v>76</v>
      </c>
      <c r="R505">
        <v>8</v>
      </c>
      <c r="S505">
        <v>2</v>
      </c>
      <c r="T505" t="s">
        <v>61</v>
      </c>
      <c r="V505">
        <v>4</v>
      </c>
      <c r="W505">
        <v>2</v>
      </c>
      <c r="X505">
        <v>2</v>
      </c>
      <c r="Y505" t="s">
        <v>62</v>
      </c>
      <c r="Z505" t="s">
        <v>62</v>
      </c>
      <c r="AA505" t="s">
        <v>71</v>
      </c>
      <c r="AB505" t="s">
        <v>62</v>
      </c>
      <c r="AC505" t="s">
        <v>77</v>
      </c>
      <c r="AD505">
        <v>0</v>
      </c>
      <c r="AE505">
        <v>1</v>
      </c>
      <c r="AF505">
        <v>0</v>
      </c>
      <c r="AG505">
        <v>0</v>
      </c>
      <c r="AH505">
        <v>0</v>
      </c>
      <c r="AI505">
        <v>0</v>
      </c>
      <c r="AJ505">
        <v>0</v>
      </c>
      <c r="AK505">
        <v>0</v>
      </c>
      <c r="AL505">
        <v>0</v>
      </c>
      <c r="AM505">
        <v>0</v>
      </c>
      <c r="AN505">
        <v>0</v>
      </c>
      <c r="AO505">
        <v>0</v>
      </c>
      <c r="AP505">
        <v>0</v>
      </c>
      <c r="AQ505">
        <v>0</v>
      </c>
      <c r="AR505">
        <v>0</v>
      </c>
      <c r="AS505">
        <v>0</v>
      </c>
      <c r="AT505">
        <v>0</v>
      </c>
      <c r="AU505">
        <v>0</v>
      </c>
      <c r="AV505">
        <v>0</v>
      </c>
      <c r="AW505">
        <v>3</v>
      </c>
      <c r="AX505">
        <v>2</v>
      </c>
      <c r="AY505">
        <v>0</v>
      </c>
      <c r="AZ505">
        <v>0</v>
      </c>
      <c r="BA505" t="s">
        <v>63</v>
      </c>
      <c r="BB505" t="s">
        <v>63</v>
      </c>
      <c r="BC505" t="s">
        <v>64</v>
      </c>
    </row>
    <row r="506" spans="1:55" ht="28.8" x14ac:dyDescent="0.3">
      <c r="A506" t="s">
        <v>55</v>
      </c>
      <c r="B506" t="s">
        <v>55</v>
      </c>
      <c r="C506" t="s">
        <v>1016</v>
      </c>
      <c r="D506">
        <v>22110435501</v>
      </c>
      <c r="E506" t="s">
        <v>1329</v>
      </c>
      <c r="F506" t="s">
        <v>56</v>
      </c>
      <c r="G506" t="s">
        <v>57</v>
      </c>
      <c r="H506">
        <v>2</v>
      </c>
      <c r="I506" t="s">
        <v>58</v>
      </c>
      <c r="J506" t="s">
        <v>59</v>
      </c>
      <c r="L506">
        <v>1</v>
      </c>
      <c r="N506">
        <v>3</v>
      </c>
      <c r="O506" t="s">
        <v>66</v>
      </c>
      <c r="P506">
        <v>2</v>
      </c>
      <c r="Q506" t="s">
        <v>69</v>
      </c>
      <c r="R506">
        <v>3</v>
      </c>
      <c r="S506">
        <v>2</v>
      </c>
      <c r="T506" t="s">
        <v>61</v>
      </c>
      <c r="U506" s="40" t="s">
        <v>1335</v>
      </c>
      <c r="V506">
        <v>4</v>
      </c>
      <c r="W506">
        <v>2</v>
      </c>
      <c r="X506">
        <v>2</v>
      </c>
      <c r="Y506" t="s">
        <v>62</v>
      </c>
      <c r="Z506" t="s">
        <v>62</v>
      </c>
      <c r="AA506" t="s">
        <v>71</v>
      </c>
      <c r="AB506" t="s">
        <v>62</v>
      </c>
      <c r="AC506" t="s">
        <v>77</v>
      </c>
      <c r="AD506">
        <v>0</v>
      </c>
      <c r="AE506">
        <v>1</v>
      </c>
      <c r="AF506">
        <v>0</v>
      </c>
      <c r="AG506">
        <v>0</v>
      </c>
      <c r="AH506">
        <v>0</v>
      </c>
      <c r="AI506">
        <v>4</v>
      </c>
      <c r="AJ506">
        <v>4</v>
      </c>
      <c r="AK506">
        <v>0</v>
      </c>
      <c r="AL506">
        <v>0</v>
      </c>
      <c r="AM506">
        <v>0</v>
      </c>
      <c r="AN506">
        <v>0</v>
      </c>
      <c r="AO506">
        <v>0</v>
      </c>
      <c r="AP506">
        <v>0</v>
      </c>
      <c r="AQ506">
        <v>0</v>
      </c>
      <c r="AR506">
        <v>0</v>
      </c>
      <c r="AS506">
        <v>0</v>
      </c>
      <c r="AT506">
        <v>0</v>
      </c>
      <c r="AU506">
        <v>0</v>
      </c>
      <c r="AV506">
        <v>0</v>
      </c>
      <c r="AW506">
        <v>3</v>
      </c>
      <c r="AX506">
        <v>2</v>
      </c>
      <c r="AY506">
        <v>0</v>
      </c>
      <c r="AZ506">
        <v>0</v>
      </c>
      <c r="BA506" t="s">
        <v>63</v>
      </c>
      <c r="BB506" t="s">
        <v>63</v>
      </c>
      <c r="BC506" t="s">
        <v>64</v>
      </c>
    </row>
    <row r="507" spans="1:55" x14ac:dyDescent="0.3">
      <c r="A507" t="s">
        <v>55</v>
      </c>
      <c r="B507" t="s">
        <v>55</v>
      </c>
      <c r="C507" t="s">
        <v>1016</v>
      </c>
      <c r="D507">
        <v>22110435501</v>
      </c>
      <c r="E507" t="s">
        <v>1329</v>
      </c>
      <c r="F507" t="s">
        <v>56</v>
      </c>
      <c r="G507" t="s">
        <v>57</v>
      </c>
      <c r="H507">
        <v>2</v>
      </c>
      <c r="I507" t="s">
        <v>58</v>
      </c>
      <c r="J507" t="s">
        <v>59</v>
      </c>
      <c r="L507">
        <v>1</v>
      </c>
      <c r="N507">
        <v>4</v>
      </c>
      <c r="O507" t="s">
        <v>95</v>
      </c>
      <c r="R507">
        <v>0</v>
      </c>
      <c r="S507">
        <v>0</v>
      </c>
      <c r="T507" t="s">
        <v>61</v>
      </c>
      <c r="V507">
        <v>4</v>
      </c>
      <c r="W507">
        <v>2</v>
      </c>
      <c r="X507">
        <v>2</v>
      </c>
      <c r="Y507" t="s">
        <v>62</v>
      </c>
      <c r="Z507" t="s">
        <v>62</v>
      </c>
      <c r="AA507" t="s">
        <v>62</v>
      </c>
      <c r="AB507" t="s">
        <v>62</v>
      </c>
      <c r="AD507">
        <v>0</v>
      </c>
      <c r="AE507">
        <v>0</v>
      </c>
      <c r="AF507">
        <v>0</v>
      </c>
      <c r="AG507">
        <v>0</v>
      </c>
      <c r="AH507">
        <v>0</v>
      </c>
      <c r="AI507">
        <v>0</v>
      </c>
      <c r="AJ507">
        <v>0</v>
      </c>
      <c r="AK507">
        <v>0</v>
      </c>
      <c r="AL507">
        <v>0</v>
      </c>
      <c r="AM507">
        <v>0</v>
      </c>
      <c r="AN507">
        <v>0</v>
      </c>
      <c r="AO507">
        <v>0</v>
      </c>
      <c r="AP507">
        <v>0</v>
      </c>
      <c r="AQ507">
        <v>0</v>
      </c>
      <c r="AR507">
        <v>0</v>
      </c>
      <c r="AS507">
        <v>0</v>
      </c>
      <c r="AT507">
        <v>0</v>
      </c>
      <c r="AU507">
        <v>0</v>
      </c>
      <c r="AV507">
        <v>0</v>
      </c>
      <c r="AW507">
        <v>1</v>
      </c>
      <c r="AX507">
        <v>0</v>
      </c>
      <c r="AY507">
        <v>0</v>
      </c>
      <c r="AZ507">
        <v>0</v>
      </c>
      <c r="BA507" t="s">
        <v>63</v>
      </c>
      <c r="BB507" t="s">
        <v>63</v>
      </c>
      <c r="BC507" t="s">
        <v>64</v>
      </c>
    </row>
    <row r="508" spans="1:55" ht="43.2" x14ac:dyDescent="0.3">
      <c r="A508" t="s">
        <v>55</v>
      </c>
      <c r="B508" t="s">
        <v>55</v>
      </c>
      <c r="C508" t="s">
        <v>1016</v>
      </c>
      <c r="D508">
        <v>22110435501</v>
      </c>
      <c r="E508" t="s">
        <v>1329</v>
      </c>
      <c r="F508" t="s">
        <v>56</v>
      </c>
      <c r="G508" t="s">
        <v>57</v>
      </c>
      <c r="H508">
        <v>2</v>
      </c>
      <c r="I508" t="s">
        <v>58</v>
      </c>
      <c r="J508" t="s">
        <v>59</v>
      </c>
      <c r="L508">
        <v>2</v>
      </c>
      <c r="N508">
        <v>1</v>
      </c>
      <c r="O508" t="s">
        <v>66</v>
      </c>
      <c r="R508">
        <v>0</v>
      </c>
      <c r="S508">
        <v>0</v>
      </c>
      <c r="U508" s="40" t="s">
        <v>1336</v>
      </c>
      <c r="V508">
        <v>4</v>
      </c>
      <c r="W508">
        <v>7</v>
      </c>
      <c r="X508">
        <v>2</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row>
    <row r="509" spans="1:55" x14ac:dyDescent="0.3">
      <c r="A509" t="s">
        <v>55</v>
      </c>
      <c r="B509" t="s">
        <v>55</v>
      </c>
      <c r="C509" t="s">
        <v>1016</v>
      </c>
      <c r="D509">
        <v>22110435501</v>
      </c>
      <c r="E509" t="s">
        <v>1329</v>
      </c>
      <c r="F509" t="s">
        <v>56</v>
      </c>
      <c r="G509" t="s">
        <v>57</v>
      </c>
      <c r="H509">
        <v>2</v>
      </c>
      <c r="I509" t="s">
        <v>58</v>
      </c>
      <c r="J509" t="s">
        <v>59</v>
      </c>
      <c r="L509">
        <v>2</v>
      </c>
      <c r="N509">
        <v>2</v>
      </c>
      <c r="O509" t="s">
        <v>66</v>
      </c>
      <c r="P509">
        <v>5</v>
      </c>
      <c r="Q509" t="s">
        <v>75</v>
      </c>
      <c r="R509">
        <v>6</v>
      </c>
      <c r="S509">
        <v>7</v>
      </c>
      <c r="T509" t="s">
        <v>61</v>
      </c>
      <c r="V509">
        <v>4</v>
      </c>
      <c r="W509">
        <v>7</v>
      </c>
      <c r="X509">
        <v>2</v>
      </c>
      <c r="Y509" t="s">
        <v>71</v>
      </c>
      <c r="Z509" t="s">
        <v>62</v>
      </c>
      <c r="AA509" t="s">
        <v>62</v>
      </c>
      <c r="AB509" t="s">
        <v>62</v>
      </c>
      <c r="AC509" t="s">
        <v>77</v>
      </c>
      <c r="AD509">
        <v>0</v>
      </c>
      <c r="AE509">
        <v>0</v>
      </c>
      <c r="AF509">
        <v>0</v>
      </c>
      <c r="AG509">
        <v>0</v>
      </c>
      <c r="AH509">
        <v>0</v>
      </c>
      <c r="AI509">
        <v>0</v>
      </c>
      <c r="AJ509">
        <v>0</v>
      </c>
      <c r="AK509">
        <v>0</v>
      </c>
      <c r="AL509">
        <v>0</v>
      </c>
      <c r="AM509">
        <v>0</v>
      </c>
      <c r="AN509">
        <v>0</v>
      </c>
      <c r="AO509">
        <v>0</v>
      </c>
      <c r="AP509">
        <v>0</v>
      </c>
      <c r="AQ509">
        <v>0</v>
      </c>
      <c r="AR509">
        <v>0</v>
      </c>
      <c r="AS509">
        <v>0</v>
      </c>
      <c r="AT509">
        <v>0</v>
      </c>
      <c r="AU509">
        <v>0</v>
      </c>
      <c r="AV509">
        <v>0</v>
      </c>
      <c r="AW509">
        <v>2</v>
      </c>
      <c r="AX509">
        <v>2</v>
      </c>
      <c r="AY509">
        <v>0</v>
      </c>
      <c r="AZ509">
        <v>0</v>
      </c>
      <c r="BA509" t="s">
        <v>63</v>
      </c>
      <c r="BB509" t="s">
        <v>63</v>
      </c>
    </row>
    <row r="510" spans="1:55" x14ac:dyDescent="0.3">
      <c r="A510" t="s">
        <v>55</v>
      </c>
      <c r="B510" t="s">
        <v>55</v>
      </c>
      <c r="C510" t="s">
        <v>1016</v>
      </c>
      <c r="D510">
        <v>22110435501</v>
      </c>
      <c r="E510" t="s">
        <v>1329</v>
      </c>
      <c r="F510" t="s">
        <v>56</v>
      </c>
      <c r="G510" t="s">
        <v>57</v>
      </c>
      <c r="H510">
        <v>2</v>
      </c>
      <c r="I510" t="s">
        <v>58</v>
      </c>
      <c r="J510" t="s">
        <v>59</v>
      </c>
      <c r="L510">
        <v>2</v>
      </c>
      <c r="N510">
        <v>3</v>
      </c>
      <c r="O510" t="s">
        <v>70</v>
      </c>
      <c r="R510">
        <v>0</v>
      </c>
      <c r="S510">
        <v>0</v>
      </c>
      <c r="U510" t="s">
        <v>1337</v>
      </c>
      <c r="V510">
        <v>4</v>
      </c>
      <c r="W510">
        <v>7</v>
      </c>
      <c r="X510">
        <v>2</v>
      </c>
      <c r="AD510">
        <v>0</v>
      </c>
      <c r="AE510">
        <v>0</v>
      </c>
      <c r="AF510">
        <v>0</v>
      </c>
      <c r="AG510">
        <v>0</v>
      </c>
      <c r="AH510">
        <v>0</v>
      </c>
      <c r="AI510">
        <v>0</v>
      </c>
      <c r="AJ510">
        <v>0</v>
      </c>
      <c r="AK510">
        <v>0</v>
      </c>
      <c r="AL510">
        <v>0</v>
      </c>
      <c r="AM510">
        <v>0</v>
      </c>
      <c r="AN510">
        <v>0</v>
      </c>
      <c r="AO510">
        <v>0</v>
      </c>
      <c r="AP510">
        <v>0</v>
      </c>
      <c r="AQ510">
        <v>0</v>
      </c>
      <c r="AR510">
        <v>0</v>
      </c>
      <c r="AS510">
        <v>0</v>
      </c>
      <c r="AT510">
        <v>0</v>
      </c>
      <c r="AU510">
        <v>0</v>
      </c>
      <c r="AV510">
        <v>0</v>
      </c>
      <c r="AW510">
        <v>0</v>
      </c>
      <c r="AX510">
        <v>0</v>
      </c>
      <c r="AY510">
        <v>0</v>
      </c>
      <c r="AZ510">
        <v>0</v>
      </c>
      <c r="BC510" t="s">
        <v>64</v>
      </c>
    </row>
    <row r="511" spans="1:55" ht="43.2" x14ac:dyDescent="0.3">
      <c r="A511" t="s">
        <v>55</v>
      </c>
      <c r="B511" t="s">
        <v>55</v>
      </c>
      <c r="C511" t="s">
        <v>1016</v>
      </c>
      <c r="D511">
        <v>22110435501</v>
      </c>
      <c r="E511" t="s">
        <v>1329</v>
      </c>
      <c r="F511" t="s">
        <v>56</v>
      </c>
      <c r="G511" t="s">
        <v>57</v>
      </c>
      <c r="H511">
        <v>2</v>
      </c>
      <c r="I511" t="s">
        <v>58</v>
      </c>
      <c r="J511" t="s">
        <v>59</v>
      </c>
      <c r="L511">
        <v>2</v>
      </c>
      <c r="N511">
        <v>4</v>
      </c>
      <c r="O511" t="s">
        <v>95</v>
      </c>
      <c r="R511">
        <v>0</v>
      </c>
      <c r="S511">
        <v>0</v>
      </c>
      <c r="T511" t="s">
        <v>315</v>
      </c>
      <c r="U511" s="40" t="s">
        <v>1338</v>
      </c>
      <c r="V511">
        <v>4</v>
      </c>
      <c r="W511">
        <v>7</v>
      </c>
      <c r="X511">
        <v>2</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C511" t="s">
        <v>64</v>
      </c>
    </row>
    <row r="512" spans="1:55" x14ac:dyDescent="0.3">
      <c r="A512" t="s">
        <v>55</v>
      </c>
      <c r="B512" t="s">
        <v>55</v>
      </c>
      <c r="C512" t="s">
        <v>1016</v>
      </c>
      <c r="D512">
        <v>22110435501</v>
      </c>
      <c r="E512" t="s">
        <v>1329</v>
      </c>
      <c r="F512" t="s">
        <v>56</v>
      </c>
      <c r="G512" t="s">
        <v>57</v>
      </c>
      <c r="H512">
        <v>2</v>
      </c>
      <c r="I512" t="s">
        <v>58</v>
      </c>
      <c r="J512" t="s">
        <v>59</v>
      </c>
      <c r="L512">
        <v>2</v>
      </c>
      <c r="N512">
        <v>5</v>
      </c>
      <c r="O512" t="s">
        <v>95</v>
      </c>
      <c r="R512">
        <v>0</v>
      </c>
      <c r="S512">
        <v>0</v>
      </c>
      <c r="T512" t="s">
        <v>1773</v>
      </c>
      <c r="V512">
        <v>4</v>
      </c>
      <c r="W512">
        <v>7</v>
      </c>
      <c r="X512">
        <v>2</v>
      </c>
      <c r="Y512" t="s">
        <v>62</v>
      </c>
      <c r="Z512" t="s">
        <v>90</v>
      </c>
      <c r="AA512" t="s">
        <v>62</v>
      </c>
      <c r="AB512" t="s">
        <v>62</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t="s">
        <v>63</v>
      </c>
      <c r="BB512" t="s">
        <v>63</v>
      </c>
      <c r="BC512" t="s">
        <v>64</v>
      </c>
    </row>
    <row r="513" spans="1:55" x14ac:dyDescent="0.3">
      <c r="A513" t="s">
        <v>55</v>
      </c>
      <c r="B513" t="s">
        <v>55</v>
      </c>
      <c r="C513" t="s">
        <v>1016</v>
      </c>
      <c r="D513">
        <v>22110435501</v>
      </c>
      <c r="E513" t="s">
        <v>1329</v>
      </c>
      <c r="F513" t="s">
        <v>56</v>
      </c>
      <c r="G513" t="s">
        <v>57</v>
      </c>
      <c r="H513">
        <v>3</v>
      </c>
      <c r="I513" t="s">
        <v>58</v>
      </c>
      <c r="J513" t="s">
        <v>59</v>
      </c>
      <c r="K513" t="s">
        <v>1339</v>
      </c>
      <c r="L513">
        <v>1</v>
      </c>
      <c r="N513">
        <v>1</v>
      </c>
      <c r="O513" t="s">
        <v>95</v>
      </c>
      <c r="R513">
        <v>0</v>
      </c>
      <c r="S513">
        <v>0</v>
      </c>
      <c r="T513" t="s">
        <v>93</v>
      </c>
      <c r="U513" t="s">
        <v>1340</v>
      </c>
      <c r="V513">
        <v>4</v>
      </c>
      <c r="W513">
        <v>7</v>
      </c>
      <c r="X513">
        <v>2</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C513" t="s">
        <v>64</v>
      </c>
    </row>
    <row r="514" spans="1:55" ht="28.8" x14ac:dyDescent="0.3">
      <c r="A514" t="s">
        <v>55</v>
      </c>
      <c r="B514" t="s">
        <v>55</v>
      </c>
      <c r="C514" t="s">
        <v>1016</v>
      </c>
      <c r="D514">
        <v>22110435501</v>
      </c>
      <c r="E514" t="s">
        <v>1329</v>
      </c>
      <c r="F514" t="s">
        <v>56</v>
      </c>
      <c r="G514" t="s">
        <v>57</v>
      </c>
      <c r="H514">
        <v>3</v>
      </c>
      <c r="I514" t="s">
        <v>58</v>
      </c>
      <c r="J514" t="s">
        <v>59</v>
      </c>
      <c r="K514" t="s">
        <v>1339</v>
      </c>
      <c r="L514">
        <v>1</v>
      </c>
      <c r="N514">
        <v>2</v>
      </c>
      <c r="O514" t="s">
        <v>66</v>
      </c>
      <c r="P514" t="s">
        <v>144</v>
      </c>
      <c r="Q514" t="s">
        <v>151</v>
      </c>
      <c r="R514">
        <v>0</v>
      </c>
      <c r="S514">
        <v>0</v>
      </c>
      <c r="T514" t="s">
        <v>1772</v>
      </c>
      <c r="U514" s="40" t="s">
        <v>1341</v>
      </c>
      <c r="V514">
        <v>4</v>
      </c>
      <c r="W514">
        <v>7</v>
      </c>
      <c r="X514">
        <v>2</v>
      </c>
      <c r="Y514" t="s">
        <v>71</v>
      </c>
      <c r="Z514" t="s">
        <v>71</v>
      </c>
      <c r="AA514" t="s">
        <v>71</v>
      </c>
      <c r="AB514" t="s">
        <v>71</v>
      </c>
      <c r="AC514" t="s">
        <v>68</v>
      </c>
      <c r="AD514">
        <v>0</v>
      </c>
      <c r="AE514">
        <v>0</v>
      </c>
      <c r="AF514">
        <v>0</v>
      </c>
      <c r="AG514">
        <v>0</v>
      </c>
      <c r="AH514">
        <v>0</v>
      </c>
      <c r="AI514">
        <v>1</v>
      </c>
      <c r="AJ514">
        <v>1</v>
      </c>
      <c r="AK514">
        <v>0</v>
      </c>
      <c r="AL514">
        <v>0</v>
      </c>
      <c r="AM514">
        <v>0</v>
      </c>
      <c r="AN514">
        <v>0</v>
      </c>
      <c r="AO514">
        <v>0</v>
      </c>
      <c r="AP514">
        <v>0</v>
      </c>
      <c r="AQ514">
        <v>0</v>
      </c>
      <c r="AR514">
        <v>0</v>
      </c>
      <c r="AS514">
        <v>0</v>
      </c>
      <c r="AT514">
        <v>0</v>
      </c>
      <c r="AU514">
        <v>0</v>
      </c>
      <c r="AV514">
        <v>0</v>
      </c>
      <c r="AW514">
        <v>2</v>
      </c>
      <c r="AX514">
        <v>2</v>
      </c>
      <c r="AY514">
        <v>0</v>
      </c>
      <c r="AZ514">
        <v>0</v>
      </c>
      <c r="BA514" t="s">
        <v>63</v>
      </c>
      <c r="BB514" t="s">
        <v>63</v>
      </c>
      <c r="BC514" t="s">
        <v>64</v>
      </c>
    </row>
    <row r="515" spans="1:55" x14ac:dyDescent="0.3">
      <c r="A515" t="s">
        <v>55</v>
      </c>
      <c r="B515" t="s">
        <v>55</v>
      </c>
      <c r="C515" t="s">
        <v>1016</v>
      </c>
      <c r="D515">
        <v>22110435501</v>
      </c>
      <c r="E515" t="s">
        <v>1329</v>
      </c>
      <c r="F515" t="s">
        <v>56</v>
      </c>
      <c r="G515" t="s">
        <v>57</v>
      </c>
      <c r="H515">
        <v>3</v>
      </c>
      <c r="I515" t="s">
        <v>58</v>
      </c>
      <c r="J515" t="s">
        <v>59</v>
      </c>
      <c r="K515" t="s">
        <v>1339</v>
      </c>
      <c r="L515">
        <v>1</v>
      </c>
      <c r="N515">
        <v>3</v>
      </c>
      <c r="O515" t="s">
        <v>70</v>
      </c>
      <c r="R515">
        <v>0</v>
      </c>
      <c r="S515">
        <v>0</v>
      </c>
      <c r="T515" t="s">
        <v>1772</v>
      </c>
      <c r="V515">
        <v>4</v>
      </c>
      <c r="W515">
        <v>7</v>
      </c>
      <c r="X515">
        <v>2</v>
      </c>
      <c r="Y515" t="s">
        <v>71</v>
      </c>
      <c r="Z515" t="s">
        <v>71</v>
      </c>
      <c r="AA515" t="s">
        <v>90</v>
      </c>
      <c r="AB515" t="s">
        <v>71</v>
      </c>
      <c r="AD515">
        <v>0</v>
      </c>
      <c r="AE515">
        <v>0</v>
      </c>
      <c r="AF515">
        <v>0</v>
      </c>
      <c r="AG515">
        <v>0</v>
      </c>
      <c r="AH515">
        <v>0</v>
      </c>
      <c r="AI515">
        <v>0</v>
      </c>
      <c r="AJ515">
        <v>1</v>
      </c>
      <c r="AK515">
        <v>0</v>
      </c>
      <c r="AL515">
        <v>0</v>
      </c>
      <c r="AM515">
        <v>0</v>
      </c>
      <c r="AN515">
        <v>0</v>
      </c>
      <c r="AO515">
        <v>0</v>
      </c>
      <c r="AP515">
        <v>0</v>
      </c>
      <c r="AQ515">
        <v>0</v>
      </c>
      <c r="AR515">
        <v>0</v>
      </c>
      <c r="AS515">
        <v>0</v>
      </c>
      <c r="AT515">
        <v>0</v>
      </c>
      <c r="AU515">
        <v>0</v>
      </c>
      <c r="AV515">
        <v>0</v>
      </c>
      <c r="AW515">
        <v>0</v>
      </c>
      <c r="AX515">
        <v>0</v>
      </c>
      <c r="AY515">
        <v>0</v>
      </c>
      <c r="AZ515">
        <v>0</v>
      </c>
      <c r="BA515" t="s">
        <v>63</v>
      </c>
      <c r="BB515" t="s">
        <v>63</v>
      </c>
      <c r="BC515" t="s">
        <v>64</v>
      </c>
    </row>
    <row r="516" spans="1:55" x14ac:dyDescent="0.3">
      <c r="A516" t="s">
        <v>55</v>
      </c>
      <c r="B516" t="s">
        <v>55</v>
      </c>
      <c r="C516" t="s">
        <v>298</v>
      </c>
      <c r="D516">
        <v>22110405302</v>
      </c>
      <c r="E516" t="s">
        <v>387</v>
      </c>
      <c r="F516" t="s">
        <v>98</v>
      </c>
      <c r="G516" t="s">
        <v>57</v>
      </c>
      <c r="H516">
        <v>4</v>
      </c>
      <c r="I516" t="s">
        <v>94</v>
      </c>
      <c r="J516" t="s">
        <v>59</v>
      </c>
      <c r="L516">
        <v>1</v>
      </c>
      <c r="N516">
        <v>1</v>
      </c>
      <c r="O516" t="s">
        <v>95</v>
      </c>
      <c r="R516">
        <v>0</v>
      </c>
      <c r="S516">
        <v>0</v>
      </c>
      <c r="T516" t="s">
        <v>61</v>
      </c>
      <c r="V516">
        <v>4</v>
      </c>
      <c r="W516">
        <v>8</v>
      </c>
      <c r="X516">
        <v>2</v>
      </c>
      <c r="Y516" t="s">
        <v>62</v>
      </c>
      <c r="AA516" t="s">
        <v>62</v>
      </c>
      <c r="AB516" t="s">
        <v>62</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t="s">
        <v>63</v>
      </c>
      <c r="BB516" t="s">
        <v>63</v>
      </c>
    </row>
    <row r="517" spans="1:55" x14ac:dyDescent="0.3">
      <c r="A517" t="s">
        <v>55</v>
      </c>
      <c r="B517" t="s">
        <v>55</v>
      </c>
      <c r="C517" t="s">
        <v>1016</v>
      </c>
      <c r="D517">
        <v>22110435502</v>
      </c>
      <c r="E517" t="s">
        <v>1342</v>
      </c>
      <c r="F517" t="s">
        <v>98</v>
      </c>
      <c r="G517" t="s">
        <v>57</v>
      </c>
      <c r="H517">
        <v>1</v>
      </c>
      <c r="I517" t="s">
        <v>58</v>
      </c>
      <c r="J517" t="s">
        <v>59</v>
      </c>
      <c r="L517">
        <v>2</v>
      </c>
      <c r="M517" t="s">
        <v>80</v>
      </c>
      <c r="N517">
        <v>1</v>
      </c>
      <c r="O517" t="s">
        <v>60</v>
      </c>
      <c r="R517">
        <v>0</v>
      </c>
      <c r="S517">
        <v>0</v>
      </c>
      <c r="T517" t="s">
        <v>61</v>
      </c>
      <c r="U517" t="s">
        <v>1343</v>
      </c>
      <c r="V517">
        <v>3</v>
      </c>
      <c r="W517">
        <v>3</v>
      </c>
      <c r="X517">
        <v>1</v>
      </c>
      <c r="Y517" t="s">
        <v>62</v>
      </c>
      <c r="Z517" t="s">
        <v>62</v>
      </c>
      <c r="AA517" t="s">
        <v>71</v>
      </c>
      <c r="AB517" t="s">
        <v>62</v>
      </c>
      <c r="AD517">
        <v>1</v>
      </c>
      <c r="AE517">
        <v>0</v>
      </c>
      <c r="AF517">
        <v>0</v>
      </c>
      <c r="AG517">
        <v>0</v>
      </c>
      <c r="AH517">
        <v>0</v>
      </c>
      <c r="AI517">
        <v>3</v>
      </c>
      <c r="AJ517">
        <v>0</v>
      </c>
      <c r="AK517">
        <v>1</v>
      </c>
      <c r="AL517">
        <v>0</v>
      </c>
      <c r="AM517">
        <v>0</v>
      </c>
      <c r="AN517">
        <v>0</v>
      </c>
      <c r="AO517">
        <v>0</v>
      </c>
      <c r="AP517">
        <v>0</v>
      </c>
      <c r="AQ517">
        <v>0</v>
      </c>
      <c r="AR517">
        <v>0</v>
      </c>
      <c r="AS517">
        <v>0</v>
      </c>
      <c r="AT517">
        <v>0</v>
      </c>
      <c r="AU517">
        <v>0</v>
      </c>
      <c r="AV517">
        <v>0</v>
      </c>
      <c r="AW517">
        <v>2</v>
      </c>
      <c r="AX517">
        <v>2</v>
      </c>
      <c r="AY517">
        <v>0</v>
      </c>
      <c r="AZ517">
        <v>0</v>
      </c>
      <c r="BA517" t="s">
        <v>63</v>
      </c>
      <c r="BB517" t="s">
        <v>63</v>
      </c>
      <c r="BC517" t="s">
        <v>64</v>
      </c>
    </row>
    <row r="518" spans="1:55" x14ac:dyDescent="0.3">
      <c r="A518" t="s">
        <v>55</v>
      </c>
      <c r="B518" t="s">
        <v>55</v>
      </c>
      <c r="C518" t="s">
        <v>1016</v>
      </c>
      <c r="D518">
        <v>22110435502</v>
      </c>
      <c r="E518" t="s">
        <v>1342</v>
      </c>
      <c r="F518" t="s">
        <v>98</v>
      </c>
      <c r="G518" t="s">
        <v>57</v>
      </c>
      <c r="H518">
        <v>1</v>
      </c>
      <c r="I518" t="s">
        <v>58</v>
      </c>
      <c r="J518" t="s">
        <v>59</v>
      </c>
      <c r="L518">
        <v>2</v>
      </c>
      <c r="M518" t="s">
        <v>80</v>
      </c>
      <c r="N518">
        <v>2</v>
      </c>
      <c r="O518" t="s">
        <v>66</v>
      </c>
      <c r="P518">
        <v>7</v>
      </c>
      <c r="Q518" t="s">
        <v>102</v>
      </c>
      <c r="R518">
        <v>13</v>
      </c>
      <c r="S518">
        <v>20</v>
      </c>
      <c r="T518" t="s">
        <v>61</v>
      </c>
      <c r="V518">
        <v>3</v>
      </c>
      <c r="W518">
        <v>3</v>
      </c>
      <c r="X518">
        <v>1</v>
      </c>
      <c r="Y518" t="s">
        <v>62</v>
      </c>
      <c r="Z518" t="s">
        <v>62</v>
      </c>
      <c r="AA518" t="s">
        <v>71</v>
      </c>
      <c r="AB518" t="s">
        <v>62</v>
      </c>
      <c r="AC518" t="s">
        <v>77</v>
      </c>
      <c r="AD518">
        <v>0</v>
      </c>
      <c r="AE518">
        <v>1</v>
      </c>
      <c r="AF518">
        <v>0</v>
      </c>
      <c r="AG518">
        <v>0</v>
      </c>
      <c r="AH518">
        <v>0</v>
      </c>
      <c r="AI518">
        <v>0</v>
      </c>
      <c r="AJ518">
        <v>0</v>
      </c>
      <c r="AK518">
        <v>0</v>
      </c>
      <c r="AL518">
        <v>0</v>
      </c>
      <c r="AM518">
        <v>0</v>
      </c>
      <c r="AN518">
        <v>0</v>
      </c>
      <c r="AO518">
        <v>0</v>
      </c>
      <c r="AP518">
        <v>0</v>
      </c>
      <c r="AQ518">
        <v>0</v>
      </c>
      <c r="AR518">
        <v>0</v>
      </c>
      <c r="AS518">
        <v>0</v>
      </c>
      <c r="AT518">
        <v>0</v>
      </c>
      <c r="AU518">
        <v>0</v>
      </c>
      <c r="AV518">
        <v>0</v>
      </c>
      <c r="AW518">
        <v>3</v>
      </c>
      <c r="AX518">
        <v>2</v>
      </c>
      <c r="AY518">
        <v>0</v>
      </c>
      <c r="AZ518">
        <v>0</v>
      </c>
      <c r="BA518" t="s">
        <v>63</v>
      </c>
      <c r="BB518" t="s">
        <v>63</v>
      </c>
      <c r="BC518" t="s">
        <v>64</v>
      </c>
    </row>
    <row r="519" spans="1:55" x14ac:dyDescent="0.3">
      <c r="A519" t="s">
        <v>55</v>
      </c>
      <c r="B519" t="s">
        <v>55</v>
      </c>
      <c r="C519" t="s">
        <v>1016</v>
      </c>
      <c r="D519">
        <v>22110435502</v>
      </c>
      <c r="E519" t="s">
        <v>1342</v>
      </c>
      <c r="F519" t="s">
        <v>98</v>
      </c>
      <c r="G519" t="s">
        <v>57</v>
      </c>
      <c r="H519">
        <v>1</v>
      </c>
      <c r="I519" t="s">
        <v>58</v>
      </c>
      <c r="J519" t="s">
        <v>59</v>
      </c>
      <c r="L519">
        <v>2</v>
      </c>
      <c r="M519" t="s">
        <v>80</v>
      </c>
      <c r="N519">
        <v>3</v>
      </c>
      <c r="O519" t="s">
        <v>79</v>
      </c>
      <c r="R519">
        <v>0</v>
      </c>
      <c r="S519">
        <v>0</v>
      </c>
      <c r="T519" t="s">
        <v>61</v>
      </c>
      <c r="U519" t="s">
        <v>1344</v>
      </c>
      <c r="V519">
        <v>3</v>
      </c>
      <c r="W519">
        <v>3</v>
      </c>
      <c r="X519">
        <v>1</v>
      </c>
      <c r="Y519" t="s">
        <v>62</v>
      </c>
      <c r="Z519" t="s">
        <v>62</v>
      </c>
      <c r="AA519" t="s">
        <v>71</v>
      </c>
      <c r="AB519" t="s">
        <v>62</v>
      </c>
      <c r="AD519">
        <v>0</v>
      </c>
      <c r="AE519">
        <v>0</v>
      </c>
      <c r="AF519">
        <v>0</v>
      </c>
      <c r="AG519">
        <v>0</v>
      </c>
      <c r="AH519">
        <v>0</v>
      </c>
      <c r="AI519">
        <v>4</v>
      </c>
      <c r="AJ519">
        <v>4</v>
      </c>
      <c r="AK519">
        <v>0</v>
      </c>
      <c r="AL519">
        <v>0</v>
      </c>
      <c r="AM519">
        <v>0</v>
      </c>
      <c r="AN519">
        <v>0</v>
      </c>
      <c r="AO519">
        <v>0</v>
      </c>
      <c r="AP519">
        <v>0</v>
      </c>
      <c r="AQ519">
        <v>0</v>
      </c>
      <c r="AR519">
        <v>0</v>
      </c>
      <c r="AS519">
        <v>0</v>
      </c>
      <c r="AT519">
        <v>0</v>
      </c>
      <c r="AU519">
        <v>0</v>
      </c>
      <c r="AV519">
        <v>0</v>
      </c>
      <c r="AW519">
        <v>3</v>
      </c>
      <c r="AX519">
        <v>2</v>
      </c>
      <c r="AY519">
        <v>0</v>
      </c>
      <c r="AZ519">
        <v>0</v>
      </c>
      <c r="BA519" t="s">
        <v>63</v>
      </c>
      <c r="BB519" t="s">
        <v>63</v>
      </c>
      <c r="BC519" t="s">
        <v>64</v>
      </c>
    </row>
    <row r="520" spans="1:55" x14ac:dyDescent="0.3">
      <c r="A520" t="s">
        <v>55</v>
      </c>
      <c r="B520" t="s">
        <v>55</v>
      </c>
      <c r="C520" t="s">
        <v>1016</v>
      </c>
      <c r="D520">
        <v>22110435502</v>
      </c>
      <c r="E520" t="s">
        <v>1342</v>
      </c>
      <c r="F520" t="s">
        <v>98</v>
      </c>
      <c r="G520" t="s">
        <v>57</v>
      </c>
      <c r="H520">
        <v>1</v>
      </c>
      <c r="I520" t="s">
        <v>58</v>
      </c>
      <c r="J520" t="s">
        <v>59</v>
      </c>
      <c r="L520">
        <v>2</v>
      </c>
      <c r="M520" t="s">
        <v>80</v>
      </c>
      <c r="N520">
        <v>4</v>
      </c>
      <c r="O520" t="s">
        <v>95</v>
      </c>
      <c r="R520">
        <v>0</v>
      </c>
      <c r="S520">
        <v>0</v>
      </c>
      <c r="T520" t="s">
        <v>61</v>
      </c>
      <c r="V520">
        <v>3</v>
      </c>
      <c r="W520">
        <v>3</v>
      </c>
      <c r="X520">
        <v>1</v>
      </c>
      <c r="Y520" t="s">
        <v>62</v>
      </c>
      <c r="Z520" t="s">
        <v>62</v>
      </c>
      <c r="AA520" t="s">
        <v>62</v>
      </c>
      <c r="AB520" t="s">
        <v>62</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1</v>
      </c>
      <c r="AX520">
        <v>0</v>
      </c>
      <c r="AY520">
        <v>0</v>
      </c>
      <c r="AZ520">
        <v>0</v>
      </c>
      <c r="BA520" t="s">
        <v>63</v>
      </c>
      <c r="BB520" t="s">
        <v>63</v>
      </c>
      <c r="BC520" t="s">
        <v>64</v>
      </c>
    </row>
    <row r="521" spans="1:55" x14ac:dyDescent="0.3">
      <c r="A521" t="s">
        <v>55</v>
      </c>
      <c r="B521" t="s">
        <v>55</v>
      </c>
      <c r="C521" t="s">
        <v>1016</v>
      </c>
      <c r="D521">
        <v>22110435502</v>
      </c>
      <c r="E521" t="s">
        <v>1342</v>
      </c>
      <c r="F521" t="s">
        <v>98</v>
      </c>
      <c r="G521" t="s">
        <v>57</v>
      </c>
      <c r="H521">
        <v>1</v>
      </c>
      <c r="I521" t="s">
        <v>58</v>
      </c>
      <c r="J521" t="s">
        <v>59</v>
      </c>
      <c r="L521">
        <v>3</v>
      </c>
      <c r="M521" t="s">
        <v>80</v>
      </c>
      <c r="N521">
        <v>1</v>
      </c>
      <c r="O521" t="s">
        <v>66</v>
      </c>
      <c r="P521">
        <v>8</v>
      </c>
      <c r="Q521" t="s">
        <v>82</v>
      </c>
      <c r="R521">
        <v>15</v>
      </c>
      <c r="S521">
        <v>12</v>
      </c>
      <c r="T521" t="s">
        <v>61</v>
      </c>
      <c r="V521">
        <v>2</v>
      </c>
      <c r="W521">
        <v>2</v>
      </c>
      <c r="X521">
        <v>1</v>
      </c>
      <c r="Y521" t="s">
        <v>62</v>
      </c>
      <c r="Z521" t="s">
        <v>62</v>
      </c>
      <c r="AA521" t="s">
        <v>71</v>
      </c>
      <c r="AB521" t="s">
        <v>62</v>
      </c>
      <c r="AC521" t="s">
        <v>77</v>
      </c>
      <c r="AD521">
        <v>0</v>
      </c>
      <c r="AE521">
        <v>1</v>
      </c>
      <c r="AF521">
        <v>0</v>
      </c>
      <c r="AG521">
        <v>0</v>
      </c>
      <c r="AH521">
        <v>0</v>
      </c>
      <c r="AI521">
        <v>0</v>
      </c>
      <c r="AJ521">
        <v>0</v>
      </c>
      <c r="AK521">
        <v>0</v>
      </c>
      <c r="AL521">
        <v>0</v>
      </c>
      <c r="AM521">
        <v>0</v>
      </c>
      <c r="AN521">
        <v>0</v>
      </c>
      <c r="AO521">
        <v>0</v>
      </c>
      <c r="AP521">
        <v>0</v>
      </c>
      <c r="AQ521">
        <v>0</v>
      </c>
      <c r="AR521">
        <v>0</v>
      </c>
      <c r="AS521">
        <v>0</v>
      </c>
      <c r="AT521">
        <v>0</v>
      </c>
      <c r="AU521">
        <v>0</v>
      </c>
      <c r="AV521">
        <v>0</v>
      </c>
      <c r="AW521">
        <v>2</v>
      </c>
      <c r="AX521">
        <v>2</v>
      </c>
      <c r="AY521">
        <v>0</v>
      </c>
      <c r="AZ521">
        <v>0</v>
      </c>
      <c r="BA521" t="s">
        <v>63</v>
      </c>
      <c r="BB521" t="s">
        <v>63</v>
      </c>
    </row>
    <row r="522" spans="1:55" x14ac:dyDescent="0.3">
      <c r="A522" t="s">
        <v>55</v>
      </c>
      <c r="B522" t="s">
        <v>55</v>
      </c>
      <c r="C522" t="s">
        <v>1016</v>
      </c>
      <c r="D522">
        <v>22110435502</v>
      </c>
      <c r="E522" t="s">
        <v>1342</v>
      </c>
      <c r="F522" t="s">
        <v>98</v>
      </c>
      <c r="G522" t="s">
        <v>57</v>
      </c>
      <c r="H522">
        <v>1</v>
      </c>
      <c r="I522" t="s">
        <v>58</v>
      </c>
      <c r="J522" t="s">
        <v>59</v>
      </c>
      <c r="L522">
        <v>3</v>
      </c>
      <c r="M522" t="s">
        <v>80</v>
      </c>
      <c r="N522">
        <v>2</v>
      </c>
      <c r="O522" t="s">
        <v>66</v>
      </c>
      <c r="P522">
        <v>6</v>
      </c>
      <c r="Q522" t="s">
        <v>100</v>
      </c>
      <c r="R522">
        <v>8</v>
      </c>
      <c r="S522">
        <v>10</v>
      </c>
      <c r="T522" t="s">
        <v>61</v>
      </c>
      <c r="V522">
        <v>2</v>
      </c>
      <c r="W522">
        <v>2</v>
      </c>
      <c r="X522">
        <v>1</v>
      </c>
      <c r="Y522" t="s">
        <v>71</v>
      </c>
      <c r="Z522" t="s">
        <v>62</v>
      </c>
      <c r="AA522" t="s">
        <v>62</v>
      </c>
      <c r="AB522" t="s">
        <v>62</v>
      </c>
      <c r="AC522" t="s">
        <v>77</v>
      </c>
      <c r="AD522">
        <v>0</v>
      </c>
      <c r="AE522">
        <v>0</v>
      </c>
      <c r="AF522">
        <v>0</v>
      </c>
      <c r="AG522">
        <v>0</v>
      </c>
      <c r="AH522">
        <v>0</v>
      </c>
      <c r="AI522">
        <v>0</v>
      </c>
      <c r="AJ522">
        <v>0</v>
      </c>
      <c r="AK522">
        <v>0</v>
      </c>
      <c r="AL522">
        <v>0</v>
      </c>
      <c r="AM522">
        <v>0</v>
      </c>
      <c r="AN522">
        <v>0</v>
      </c>
      <c r="AO522">
        <v>0</v>
      </c>
      <c r="AP522">
        <v>0</v>
      </c>
      <c r="AQ522">
        <v>0</v>
      </c>
      <c r="AR522">
        <v>0</v>
      </c>
      <c r="AS522">
        <v>0</v>
      </c>
      <c r="AT522">
        <v>0</v>
      </c>
      <c r="AU522">
        <v>0</v>
      </c>
      <c r="AV522">
        <v>0</v>
      </c>
      <c r="AW522">
        <v>2</v>
      </c>
      <c r="AX522">
        <v>2</v>
      </c>
      <c r="AY522">
        <v>0</v>
      </c>
      <c r="AZ522">
        <v>0</v>
      </c>
      <c r="BA522" t="s">
        <v>63</v>
      </c>
      <c r="BB522" t="s">
        <v>63</v>
      </c>
      <c r="BC522" t="s">
        <v>64</v>
      </c>
    </row>
    <row r="523" spans="1:55" x14ac:dyDescent="0.3">
      <c r="A523" t="s">
        <v>55</v>
      </c>
      <c r="B523" t="s">
        <v>55</v>
      </c>
      <c r="C523" t="s">
        <v>1016</v>
      </c>
      <c r="D523">
        <v>22110435502</v>
      </c>
      <c r="E523" t="s">
        <v>1342</v>
      </c>
      <c r="F523" t="s">
        <v>98</v>
      </c>
      <c r="G523" t="s">
        <v>57</v>
      </c>
      <c r="H523">
        <v>1</v>
      </c>
      <c r="I523" t="s">
        <v>58</v>
      </c>
      <c r="J523" t="s">
        <v>59</v>
      </c>
      <c r="L523">
        <v>3</v>
      </c>
      <c r="M523" t="s">
        <v>80</v>
      </c>
      <c r="N523">
        <v>3</v>
      </c>
      <c r="O523" t="s">
        <v>70</v>
      </c>
      <c r="R523">
        <v>0</v>
      </c>
      <c r="S523">
        <v>0</v>
      </c>
      <c r="T523" t="s">
        <v>61</v>
      </c>
      <c r="U523" t="s">
        <v>1345</v>
      </c>
      <c r="V523">
        <v>2</v>
      </c>
      <c r="W523">
        <v>2</v>
      </c>
      <c r="X523">
        <v>1</v>
      </c>
      <c r="Y523" t="s">
        <v>62</v>
      </c>
      <c r="Z523" t="s">
        <v>62</v>
      </c>
      <c r="AA523" t="s">
        <v>62</v>
      </c>
      <c r="AB523" t="s">
        <v>62</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t="s">
        <v>63</v>
      </c>
      <c r="BB523" t="s">
        <v>63</v>
      </c>
      <c r="BC523" t="s">
        <v>64</v>
      </c>
    </row>
    <row r="524" spans="1:55" x14ac:dyDescent="0.3">
      <c r="A524" t="s">
        <v>55</v>
      </c>
      <c r="B524" t="s">
        <v>55</v>
      </c>
      <c r="C524" t="s">
        <v>1016</v>
      </c>
      <c r="D524">
        <v>22110435502</v>
      </c>
      <c r="E524" t="s">
        <v>1342</v>
      </c>
      <c r="F524" t="s">
        <v>98</v>
      </c>
      <c r="G524" t="s">
        <v>57</v>
      </c>
      <c r="H524">
        <v>1</v>
      </c>
      <c r="I524" t="s">
        <v>58</v>
      </c>
      <c r="J524" t="s">
        <v>59</v>
      </c>
      <c r="L524">
        <v>3</v>
      </c>
      <c r="M524" t="s">
        <v>80</v>
      </c>
      <c r="N524">
        <v>4</v>
      </c>
      <c r="O524" t="s">
        <v>95</v>
      </c>
      <c r="R524">
        <v>0</v>
      </c>
      <c r="S524">
        <v>0</v>
      </c>
      <c r="T524" t="s">
        <v>315</v>
      </c>
      <c r="U524" t="s">
        <v>1346</v>
      </c>
      <c r="V524">
        <v>2</v>
      </c>
      <c r="W524">
        <v>2</v>
      </c>
      <c r="X524">
        <v>1</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C524" t="s">
        <v>64</v>
      </c>
    </row>
    <row r="525" spans="1:55" x14ac:dyDescent="0.3">
      <c r="A525" t="s">
        <v>55</v>
      </c>
      <c r="B525" t="s">
        <v>55</v>
      </c>
      <c r="C525" t="s">
        <v>1016</v>
      </c>
      <c r="D525">
        <v>22110435502</v>
      </c>
      <c r="E525" t="s">
        <v>1342</v>
      </c>
      <c r="F525" t="s">
        <v>98</v>
      </c>
      <c r="G525" t="s">
        <v>57</v>
      </c>
      <c r="H525">
        <v>1</v>
      </c>
      <c r="I525" t="s">
        <v>58</v>
      </c>
      <c r="J525" t="s">
        <v>59</v>
      </c>
      <c r="L525">
        <v>3</v>
      </c>
      <c r="M525" t="s">
        <v>80</v>
      </c>
      <c r="N525">
        <v>5</v>
      </c>
      <c r="O525" t="s">
        <v>95</v>
      </c>
      <c r="R525">
        <v>0</v>
      </c>
      <c r="S525">
        <v>0</v>
      </c>
      <c r="T525" t="s">
        <v>1773</v>
      </c>
      <c r="V525">
        <v>2</v>
      </c>
      <c r="W525">
        <v>2</v>
      </c>
      <c r="X525">
        <v>1</v>
      </c>
      <c r="Y525" t="s">
        <v>62</v>
      </c>
      <c r="Z525" t="s">
        <v>62</v>
      </c>
      <c r="AA525" t="s">
        <v>62</v>
      </c>
      <c r="AB525" t="s">
        <v>62</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t="s">
        <v>63</v>
      </c>
      <c r="BB525" t="s">
        <v>63</v>
      </c>
    </row>
    <row r="526" spans="1:55" x14ac:dyDescent="0.3">
      <c r="A526" t="s">
        <v>55</v>
      </c>
      <c r="B526" t="s">
        <v>55</v>
      </c>
      <c r="C526" t="s">
        <v>298</v>
      </c>
      <c r="D526">
        <v>22110405301</v>
      </c>
      <c r="E526" t="s">
        <v>381</v>
      </c>
      <c r="F526" t="s">
        <v>56</v>
      </c>
      <c r="G526" t="s">
        <v>57</v>
      </c>
      <c r="H526">
        <v>1</v>
      </c>
      <c r="I526" t="s">
        <v>58</v>
      </c>
      <c r="J526" t="s">
        <v>59</v>
      </c>
      <c r="L526">
        <v>1</v>
      </c>
      <c r="M526" t="s">
        <v>382</v>
      </c>
      <c r="N526">
        <v>1</v>
      </c>
      <c r="O526" t="s">
        <v>66</v>
      </c>
      <c r="P526">
        <v>5</v>
      </c>
      <c r="Q526" t="s">
        <v>75</v>
      </c>
      <c r="R526">
        <v>13</v>
      </c>
      <c r="S526">
        <v>21</v>
      </c>
      <c r="T526" t="s">
        <v>61</v>
      </c>
      <c r="V526">
        <v>4</v>
      </c>
      <c r="W526">
        <v>8</v>
      </c>
      <c r="X526">
        <v>2</v>
      </c>
      <c r="Y526" t="s">
        <v>62</v>
      </c>
      <c r="Z526" t="s">
        <v>71</v>
      </c>
      <c r="AA526" t="s">
        <v>71</v>
      </c>
      <c r="AB526" t="s">
        <v>62</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C526" t="s">
        <v>64</v>
      </c>
    </row>
    <row r="527" spans="1:55" x14ac:dyDescent="0.3">
      <c r="A527" t="s">
        <v>55</v>
      </c>
      <c r="B527" t="s">
        <v>55</v>
      </c>
      <c r="C527" t="s">
        <v>298</v>
      </c>
      <c r="D527">
        <v>22110405301</v>
      </c>
      <c r="E527" t="s">
        <v>381</v>
      </c>
      <c r="F527" t="s">
        <v>56</v>
      </c>
      <c r="G527" t="s">
        <v>57</v>
      </c>
      <c r="H527">
        <v>1</v>
      </c>
      <c r="I527" t="s">
        <v>58</v>
      </c>
      <c r="J527" t="s">
        <v>59</v>
      </c>
      <c r="L527">
        <v>1</v>
      </c>
      <c r="M527" t="s">
        <v>382</v>
      </c>
      <c r="N527">
        <v>2</v>
      </c>
      <c r="O527" t="s">
        <v>66</v>
      </c>
      <c r="P527">
        <v>4</v>
      </c>
      <c r="Q527" t="s">
        <v>76</v>
      </c>
      <c r="R527">
        <v>19</v>
      </c>
      <c r="S527">
        <v>26</v>
      </c>
      <c r="T527" t="s">
        <v>61</v>
      </c>
      <c r="U527" t="s">
        <v>383</v>
      </c>
      <c r="V527">
        <v>4</v>
      </c>
      <c r="W527">
        <v>8</v>
      </c>
      <c r="X527">
        <v>2</v>
      </c>
      <c r="Y527" t="s">
        <v>62</v>
      </c>
      <c r="Z527" t="s">
        <v>62</v>
      </c>
      <c r="AA527" t="s">
        <v>62</v>
      </c>
      <c r="AB527" t="s">
        <v>62</v>
      </c>
      <c r="AC527" t="s">
        <v>77</v>
      </c>
      <c r="AD527">
        <v>0</v>
      </c>
      <c r="AE527">
        <v>1</v>
      </c>
      <c r="AF527">
        <v>0</v>
      </c>
      <c r="AG527">
        <v>0</v>
      </c>
      <c r="AH527">
        <v>0</v>
      </c>
      <c r="AI527">
        <v>0</v>
      </c>
      <c r="AJ527">
        <v>0</v>
      </c>
      <c r="AK527">
        <v>0</v>
      </c>
      <c r="AL527">
        <v>0</v>
      </c>
      <c r="AM527">
        <v>0</v>
      </c>
      <c r="AN527">
        <v>0</v>
      </c>
      <c r="AO527">
        <v>0</v>
      </c>
      <c r="AP527">
        <v>0</v>
      </c>
      <c r="AQ527">
        <v>0</v>
      </c>
      <c r="AR527">
        <v>0</v>
      </c>
      <c r="AS527">
        <v>0</v>
      </c>
      <c r="AT527">
        <v>0</v>
      </c>
      <c r="AU527">
        <v>0</v>
      </c>
      <c r="AV527">
        <v>0</v>
      </c>
      <c r="AW527">
        <v>1</v>
      </c>
      <c r="AX527">
        <v>3</v>
      </c>
      <c r="AY527">
        <v>0</v>
      </c>
      <c r="AZ527">
        <v>0</v>
      </c>
      <c r="BA527" t="s">
        <v>63</v>
      </c>
      <c r="BB527" t="s">
        <v>63</v>
      </c>
      <c r="BC527" t="s">
        <v>64</v>
      </c>
    </row>
    <row r="528" spans="1:55" x14ac:dyDescent="0.3">
      <c r="A528" t="s">
        <v>55</v>
      </c>
      <c r="B528" t="s">
        <v>55</v>
      </c>
      <c r="C528" t="s">
        <v>298</v>
      </c>
      <c r="D528">
        <v>22110405301</v>
      </c>
      <c r="E528" t="s">
        <v>381</v>
      </c>
      <c r="F528" t="s">
        <v>56</v>
      </c>
      <c r="G528" t="s">
        <v>57</v>
      </c>
      <c r="H528">
        <v>1</v>
      </c>
      <c r="I528" t="s">
        <v>58</v>
      </c>
      <c r="J528" t="s">
        <v>59</v>
      </c>
      <c r="L528">
        <v>1</v>
      </c>
      <c r="M528" t="s">
        <v>382</v>
      </c>
      <c r="N528">
        <v>3</v>
      </c>
      <c r="O528" t="s">
        <v>65</v>
      </c>
      <c r="R528">
        <v>0</v>
      </c>
      <c r="S528">
        <v>0</v>
      </c>
      <c r="T528" t="s">
        <v>61</v>
      </c>
      <c r="U528" t="s">
        <v>384</v>
      </c>
      <c r="V528">
        <v>4</v>
      </c>
      <c r="W528">
        <v>8</v>
      </c>
      <c r="X528">
        <v>2</v>
      </c>
      <c r="Y528" t="s">
        <v>62</v>
      </c>
      <c r="Z528" t="s">
        <v>71</v>
      </c>
      <c r="AA528" t="s">
        <v>71</v>
      </c>
      <c r="AB528" t="s">
        <v>62</v>
      </c>
      <c r="AD528">
        <v>1</v>
      </c>
      <c r="AE528">
        <v>0</v>
      </c>
      <c r="AF528">
        <v>0</v>
      </c>
      <c r="AG528">
        <v>0</v>
      </c>
      <c r="AH528">
        <v>0</v>
      </c>
      <c r="AI528">
        <v>3</v>
      </c>
      <c r="AJ528">
        <v>2</v>
      </c>
      <c r="AK528">
        <v>1</v>
      </c>
      <c r="AL528">
        <v>0</v>
      </c>
      <c r="AM528">
        <v>0</v>
      </c>
      <c r="AN528">
        <v>0</v>
      </c>
      <c r="AO528">
        <v>0</v>
      </c>
      <c r="AP528">
        <v>0</v>
      </c>
      <c r="AQ528">
        <v>0</v>
      </c>
      <c r="AR528">
        <v>0</v>
      </c>
      <c r="AS528">
        <v>0</v>
      </c>
      <c r="AT528">
        <v>0</v>
      </c>
      <c r="AU528">
        <v>0</v>
      </c>
      <c r="AV528">
        <v>0</v>
      </c>
      <c r="AW528">
        <v>4</v>
      </c>
      <c r="AX528">
        <v>2</v>
      </c>
      <c r="AY528">
        <v>0</v>
      </c>
      <c r="AZ528">
        <v>0</v>
      </c>
      <c r="BA528" t="s">
        <v>63</v>
      </c>
      <c r="BB528" t="s">
        <v>63</v>
      </c>
    </row>
    <row r="529" spans="1:55" x14ac:dyDescent="0.3">
      <c r="A529" t="s">
        <v>55</v>
      </c>
      <c r="B529" t="s">
        <v>55</v>
      </c>
      <c r="C529" t="s">
        <v>298</v>
      </c>
      <c r="D529">
        <v>22110405301</v>
      </c>
      <c r="E529" t="s">
        <v>381</v>
      </c>
      <c r="F529" t="s">
        <v>56</v>
      </c>
      <c r="G529" t="s">
        <v>57</v>
      </c>
      <c r="H529">
        <v>2</v>
      </c>
      <c r="I529" t="s">
        <v>94</v>
      </c>
      <c r="J529" t="s">
        <v>59</v>
      </c>
      <c r="L529">
        <v>1</v>
      </c>
      <c r="N529">
        <v>1</v>
      </c>
      <c r="O529" t="s">
        <v>95</v>
      </c>
      <c r="P529">
        <v>1</v>
      </c>
      <c r="Q529" t="s">
        <v>67</v>
      </c>
      <c r="R529">
        <v>8</v>
      </c>
      <c r="S529">
        <v>9</v>
      </c>
      <c r="T529" t="s">
        <v>61</v>
      </c>
      <c r="V529">
        <v>4</v>
      </c>
      <c r="W529">
        <v>8</v>
      </c>
      <c r="X529">
        <v>2</v>
      </c>
      <c r="Y529" t="s">
        <v>62</v>
      </c>
      <c r="AA529" t="s">
        <v>62</v>
      </c>
      <c r="AB529" t="s">
        <v>62</v>
      </c>
      <c r="AC529" t="s">
        <v>77</v>
      </c>
      <c r="AD529">
        <v>0</v>
      </c>
      <c r="AE529">
        <v>1</v>
      </c>
      <c r="AF529">
        <v>0</v>
      </c>
      <c r="AG529">
        <v>0</v>
      </c>
      <c r="AH529">
        <v>0</v>
      </c>
      <c r="AI529">
        <v>0</v>
      </c>
      <c r="AJ529">
        <v>0</v>
      </c>
      <c r="AK529">
        <v>0</v>
      </c>
      <c r="AL529">
        <v>0</v>
      </c>
      <c r="AM529">
        <v>0</v>
      </c>
      <c r="AN529">
        <v>0</v>
      </c>
      <c r="AO529">
        <v>0</v>
      </c>
      <c r="AP529">
        <v>0</v>
      </c>
      <c r="AQ529">
        <v>0</v>
      </c>
      <c r="AR529">
        <v>0</v>
      </c>
      <c r="AS529">
        <v>0</v>
      </c>
      <c r="AT529">
        <v>0</v>
      </c>
      <c r="AU529">
        <v>0</v>
      </c>
      <c r="AV529">
        <v>0</v>
      </c>
      <c r="AW529">
        <v>0</v>
      </c>
      <c r="AX529">
        <v>0</v>
      </c>
      <c r="AY529">
        <v>0</v>
      </c>
      <c r="AZ529">
        <v>0</v>
      </c>
      <c r="BA529" t="s">
        <v>63</v>
      </c>
      <c r="BB529" t="s">
        <v>63</v>
      </c>
      <c r="BC529" t="s">
        <v>64</v>
      </c>
    </row>
    <row r="530" spans="1:55" x14ac:dyDescent="0.3">
      <c r="A530" t="s">
        <v>55</v>
      </c>
      <c r="B530" t="s">
        <v>55</v>
      </c>
      <c r="C530" t="s">
        <v>298</v>
      </c>
      <c r="D530">
        <v>22110405301</v>
      </c>
      <c r="E530" t="s">
        <v>381</v>
      </c>
      <c r="F530" t="s">
        <v>56</v>
      </c>
      <c r="G530" t="s">
        <v>57</v>
      </c>
      <c r="H530">
        <v>3</v>
      </c>
      <c r="I530" t="s">
        <v>58</v>
      </c>
      <c r="J530" t="s">
        <v>59</v>
      </c>
      <c r="L530">
        <v>1</v>
      </c>
      <c r="N530">
        <v>1</v>
      </c>
      <c r="O530" t="s">
        <v>95</v>
      </c>
      <c r="R530">
        <v>0</v>
      </c>
      <c r="S530">
        <v>0</v>
      </c>
      <c r="T530" t="s">
        <v>61</v>
      </c>
      <c r="V530">
        <v>2</v>
      </c>
      <c r="W530">
        <v>3</v>
      </c>
      <c r="X530">
        <v>2</v>
      </c>
      <c r="Y530" t="s">
        <v>62</v>
      </c>
      <c r="AB530" t="s">
        <v>62</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B530" t="s">
        <v>63</v>
      </c>
      <c r="BC530" t="s">
        <v>64</v>
      </c>
    </row>
    <row r="531" spans="1:55" x14ac:dyDescent="0.3">
      <c r="A531" t="s">
        <v>55</v>
      </c>
      <c r="B531" t="s">
        <v>55</v>
      </c>
      <c r="C531" t="s">
        <v>298</v>
      </c>
      <c r="D531">
        <v>22110405301</v>
      </c>
      <c r="E531" t="s">
        <v>381</v>
      </c>
      <c r="F531" t="s">
        <v>56</v>
      </c>
      <c r="G531" t="s">
        <v>57</v>
      </c>
      <c r="H531">
        <v>3</v>
      </c>
      <c r="I531" t="s">
        <v>58</v>
      </c>
      <c r="J531" t="s">
        <v>59</v>
      </c>
      <c r="L531">
        <v>1</v>
      </c>
      <c r="N531">
        <v>2</v>
      </c>
      <c r="O531" t="s">
        <v>66</v>
      </c>
      <c r="P531">
        <v>2</v>
      </c>
      <c r="Q531" t="s">
        <v>69</v>
      </c>
      <c r="R531">
        <v>21</v>
      </c>
      <c r="S531">
        <v>15</v>
      </c>
      <c r="T531" t="s">
        <v>61</v>
      </c>
      <c r="V531">
        <v>2</v>
      </c>
      <c r="W531">
        <v>3</v>
      </c>
      <c r="X531">
        <v>2</v>
      </c>
      <c r="Y531" t="s">
        <v>62</v>
      </c>
      <c r="Z531" t="s">
        <v>62</v>
      </c>
      <c r="AA531" t="s">
        <v>62</v>
      </c>
      <c r="AB531" t="s">
        <v>62</v>
      </c>
      <c r="AC531" t="s">
        <v>77</v>
      </c>
      <c r="AD531">
        <v>0</v>
      </c>
      <c r="AE531">
        <v>1</v>
      </c>
      <c r="AF531">
        <v>0</v>
      </c>
      <c r="AG531">
        <v>0</v>
      </c>
      <c r="AH531">
        <v>0</v>
      </c>
      <c r="AI531">
        <v>0</v>
      </c>
      <c r="AJ531">
        <v>0</v>
      </c>
      <c r="AK531">
        <v>0</v>
      </c>
      <c r="AL531">
        <v>0</v>
      </c>
      <c r="AM531">
        <v>0</v>
      </c>
      <c r="AN531">
        <v>0</v>
      </c>
      <c r="AO531">
        <v>0</v>
      </c>
      <c r="AP531">
        <v>0</v>
      </c>
      <c r="AQ531">
        <v>0</v>
      </c>
      <c r="AR531">
        <v>0</v>
      </c>
      <c r="AS531">
        <v>0</v>
      </c>
      <c r="AT531">
        <v>0</v>
      </c>
      <c r="AU531">
        <v>0</v>
      </c>
      <c r="AV531">
        <v>0</v>
      </c>
      <c r="AW531">
        <v>2</v>
      </c>
      <c r="AX531">
        <v>2</v>
      </c>
      <c r="AY531">
        <v>0</v>
      </c>
      <c r="AZ531">
        <v>0</v>
      </c>
      <c r="BA531" t="s">
        <v>63</v>
      </c>
      <c r="BB531" t="s">
        <v>63</v>
      </c>
    </row>
    <row r="532" spans="1:55" x14ac:dyDescent="0.3">
      <c r="A532" t="s">
        <v>55</v>
      </c>
      <c r="B532" t="s">
        <v>55</v>
      </c>
      <c r="C532" t="s">
        <v>298</v>
      </c>
      <c r="D532">
        <v>22110405301</v>
      </c>
      <c r="E532" t="s">
        <v>381</v>
      </c>
      <c r="F532" t="s">
        <v>56</v>
      </c>
      <c r="G532" t="s">
        <v>57</v>
      </c>
      <c r="H532">
        <v>3</v>
      </c>
      <c r="I532" t="s">
        <v>58</v>
      </c>
      <c r="J532" t="s">
        <v>59</v>
      </c>
      <c r="L532">
        <v>1</v>
      </c>
      <c r="N532">
        <v>3</v>
      </c>
      <c r="O532" t="s">
        <v>66</v>
      </c>
      <c r="P532">
        <v>3</v>
      </c>
      <c r="Q532" t="s">
        <v>78</v>
      </c>
      <c r="R532">
        <v>16</v>
      </c>
      <c r="S532">
        <v>15</v>
      </c>
      <c r="T532" t="s">
        <v>61</v>
      </c>
      <c r="V532">
        <v>2</v>
      </c>
      <c r="W532">
        <v>3</v>
      </c>
      <c r="X532">
        <v>2</v>
      </c>
      <c r="Y532" t="s">
        <v>62</v>
      </c>
      <c r="Z532" t="s">
        <v>62</v>
      </c>
      <c r="AA532" t="s">
        <v>62</v>
      </c>
      <c r="AB532" t="s">
        <v>62</v>
      </c>
      <c r="AC532" t="s">
        <v>77</v>
      </c>
      <c r="AD532">
        <v>1</v>
      </c>
      <c r="AE532">
        <v>1</v>
      </c>
      <c r="AF532">
        <v>0</v>
      </c>
      <c r="AG532">
        <v>0</v>
      </c>
      <c r="AH532">
        <v>0</v>
      </c>
      <c r="AI532">
        <v>0</v>
      </c>
      <c r="AJ532">
        <v>0</v>
      </c>
      <c r="AK532">
        <v>0</v>
      </c>
      <c r="AL532">
        <v>0</v>
      </c>
      <c r="AM532">
        <v>0</v>
      </c>
      <c r="AN532">
        <v>0</v>
      </c>
      <c r="AO532">
        <v>0</v>
      </c>
      <c r="AP532">
        <v>0</v>
      </c>
      <c r="AQ532">
        <v>0</v>
      </c>
      <c r="AR532">
        <v>0</v>
      </c>
      <c r="AS532">
        <v>0</v>
      </c>
      <c r="AT532">
        <v>0</v>
      </c>
      <c r="AU532">
        <v>0</v>
      </c>
      <c r="AV532">
        <v>0</v>
      </c>
      <c r="AW532">
        <v>2</v>
      </c>
      <c r="AX532">
        <v>2</v>
      </c>
      <c r="AY532">
        <v>0</v>
      </c>
      <c r="AZ532">
        <v>0</v>
      </c>
      <c r="BA532" t="s">
        <v>63</v>
      </c>
      <c r="BB532" t="s">
        <v>63</v>
      </c>
    </row>
    <row r="533" spans="1:55" x14ac:dyDescent="0.3">
      <c r="A533" t="s">
        <v>55</v>
      </c>
      <c r="B533" t="s">
        <v>55</v>
      </c>
      <c r="C533" t="s">
        <v>298</v>
      </c>
      <c r="D533">
        <v>22110405301</v>
      </c>
      <c r="E533" t="s">
        <v>381</v>
      </c>
      <c r="F533" t="s">
        <v>56</v>
      </c>
      <c r="G533" t="s">
        <v>57</v>
      </c>
      <c r="H533">
        <v>4</v>
      </c>
      <c r="I533" t="s">
        <v>74</v>
      </c>
      <c r="J533" t="s">
        <v>59</v>
      </c>
      <c r="L533">
        <v>1</v>
      </c>
      <c r="N533">
        <v>1</v>
      </c>
      <c r="O533" t="s">
        <v>66</v>
      </c>
      <c r="P533">
        <v>1</v>
      </c>
      <c r="Q533" t="s">
        <v>67</v>
      </c>
      <c r="R533">
        <v>8</v>
      </c>
      <c r="S533">
        <v>9</v>
      </c>
      <c r="T533" t="s">
        <v>1773</v>
      </c>
      <c r="V533">
        <v>2</v>
      </c>
      <c r="W533">
        <v>3</v>
      </c>
      <c r="X533">
        <v>1</v>
      </c>
      <c r="Y533" t="s">
        <v>62</v>
      </c>
      <c r="Z533" t="s">
        <v>62</v>
      </c>
      <c r="AA533" t="s">
        <v>62</v>
      </c>
      <c r="AB533" t="s">
        <v>62</v>
      </c>
      <c r="AC533" t="s">
        <v>77</v>
      </c>
      <c r="AD533">
        <v>1</v>
      </c>
      <c r="AE533">
        <v>1</v>
      </c>
      <c r="AF533">
        <v>0</v>
      </c>
      <c r="AG533">
        <v>0</v>
      </c>
      <c r="AH533">
        <v>0</v>
      </c>
      <c r="AI533">
        <v>0</v>
      </c>
      <c r="AJ533">
        <v>0</v>
      </c>
      <c r="AK533">
        <v>0</v>
      </c>
      <c r="AL533">
        <v>0</v>
      </c>
      <c r="AM533">
        <v>0</v>
      </c>
      <c r="AN533">
        <v>0</v>
      </c>
      <c r="AO533">
        <v>0</v>
      </c>
      <c r="AP533">
        <v>0</v>
      </c>
      <c r="AQ533">
        <v>0</v>
      </c>
      <c r="AR533">
        <v>0</v>
      </c>
      <c r="AS533">
        <v>0</v>
      </c>
      <c r="AT533">
        <v>0</v>
      </c>
      <c r="AU533">
        <v>0</v>
      </c>
      <c r="AV533">
        <v>0</v>
      </c>
      <c r="AW533">
        <v>2</v>
      </c>
      <c r="AX533">
        <v>3</v>
      </c>
      <c r="AY533">
        <v>0</v>
      </c>
      <c r="AZ533">
        <v>0</v>
      </c>
      <c r="BA533" t="s">
        <v>63</v>
      </c>
      <c r="BB533" t="s">
        <v>63</v>
      </c>
      <c r="BC533" t="s">
        <v>64</v>
      </c>
    </row>
    <row r="534" spans="1:55" x14ac:dyDescent="0.3">
      <c r="A534" t="s">
        <v>55</v>
      </c>
      <c r="B534" t="s">
        <v>55</v>
      </c>
      <c r="C534" t="s">
        <v>298</v>
      </c>
      <c r="D534">
        <v>22110405301</v>
      </c>
      <c r="E534" t="s">
        <v>381</v>
      </c>
      <c r="F534" t="s">
        <v>56</v>
      </c>
      <c r="G534" t="s">
        <v>57</v>
      </c>
      <c r="H534">
        <v>6</v>
      </c>
      <c r="I534" t="s">
        <v>74</v>
      </c>
      <c r="J534" t="s">
        <v>73</v>
      </c>
      <c r="L534">
        <v>1</v>
      </c>
      <c r="N534">
        <v>1</v>
      </c>
      <c r="R534">
        <v>0</v>
      </c>
      <c r="S534">
        <v>0</v>
      </c>
      <c r="T534" t="s">
        <v>1772</v>
      </c>
      <c r="U534" t="s">
        <v>385</v>
      </c>
      <c r="V534">
        <v>4</v>
      </c>
      <c r="W534">
        <v>4</v>
      </c>
      <c r="X534">
        <v>1</v>
      </c>
      <c r="Y534" t="s">
        <v>71</v>
      </c>
      <c r="Z534" t="s">
        <v>83</v>
      </c>
      <c r="AA534" t="s">
        <v>83</v>
      </c>
      <c r="AB534" t="s">
        <v>62</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2</v>
      </c>
      <c r="AX534">
        <v>3</v>
      </c>
      <c r="AY534">
        <v>0</v>
      </c>
      <c r="AZ534">
        <v>0</v>
      </c>
      <c r="BA534" t="s">
        <v>63</v>
      </c>
      <c r="BB534" t="s">
        <v>63</v>
      </c>
      <c r="BC534" t="s">
        <v>64</v>
      </c>
    </row>
    <row r="535" spans="1:55" x14ac:dyDescent="0.3">
      <c r="A535" t="s">
        <v>55</v>
      </c>
      <c r="B535" t="s">
        <v>55</v>
      </c>
      <c r="C535" t="s">
        <v>298</v>
      </c>
      <c r="D535">
        <v>22110405301</v>
      </c>
      <c r="E535" t="s">
        <v>381</v>
      </c>
      <c r="F535" t="s">
        <v>56</v>
      </c>
      <c r="G535" t="s">
        <v>57</v>
      </c>
      <c r="H535">
        <v>6</v>
      </c>
      <c r="I535" t="s">
        <v>74</v>
      </c>
      <c r="J535" t="s">
        <v>73</v>
      </c>
      <c r="L535">
        <v>1</v>
      </c>
      <c r="N535">
        <v>2</v>
      </c>
      <c r="O535" t="s">
        <v>70</v>
      </c>
      <c r="R535">
        <v>0</v>
      </c>
      <c r="S535">
        <v>0</v>
      </c>
      <c r="T535" t="s">
        <v>1772</v>
      </c>
      <c r="V535">
        <v>4</v>
      </c>
      <c r="W535">
        <v>4</v>
      </c>
      <c r="X535">
        <v>1</v>
      </c>
      <c r="Y535" t="s">
        <v>71</v>
      </c>
      <c r="Z535" t="s">
        <v>83</v>
      </c>
      <c r="AA535" t="s">
        <v>83</v>
      </c>
      <c r="AB535" t="s">
        <v>62</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1</v>
      </c>
      <c r="AX535">
        <v>4</v>
      </c>
      <c r="AY535">
        <v>0</v>
      </c>
      <c r="AZ535">
        <v>0</v>
      </c>
      <c r="BA535" t="s">
        <v>63</v>
      </c>
      <c r="BB535" t="s">
        <v>63</v>
      </c>
      <c r="BC535" t="s">
        <v>64</v>
      </c>
    </row>
    <row r="536" spans="1:55" x14ac:dyDescent="0.3">
      <c r="A536" t="s">
        <v>55</v>
      </c>
      <c r="B536" t="s">
        <v>55</v>
      </c>
      <c r="C536" t="s">
        <v>298</v>
      </c>
      <c r="D536">
        <v>22110405301</v>
      </c>
      <c r="E536" t="s">
        <v>381</v>
      </c>
      <c r="F536" t="s">
        <v>56</v>
      </c>
      <c r="G536" t="s">
        <v>57</v>
      </c>
      <c r="H536">
        <v>7</v>
      </c>
      <c r="I536" t="s">
        <v>72</v>
      </c>
      <c r="J536" t="s">
        <v>59</v>
      </c>
      <c r="L536">
        <v>1</v>
      </c>
      <c r="N536">
        <v>1</v>
      </c>
      <c r="O536" t="s">
        <v>70</v>
      </c>
      <c r="R536">
        <v>0</v>
      </c>
      <c r="S536">
        <v>0</v>
      </c>
      <c r="T536" t="s">
        <v>61</v>
      </c>
      <c r="U536" t="s">
        <v>386</v>
      </c>
      <c r="V536">
        <v>2</v>
      </c>
      <c r="W536">
        <v>2</v>
      </c>
      <c r="X536">
        <v>1</v>
      </c>
      <c r="Y536" t="s">
        <v>83</v>
      </c>
      <c r="AB536" t="s">
        <v>83</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B536" t="s">
        <v>63</v>
      </c>
    </row>
    <row r="537" spans="1:55" x14ac:dyDescent="0.3">
      <c r="A537" t="s">
        <v>55</v>
      </c>
      <c r="B537" t="s">
        <v>55</v>
      </c>
      <c r="C537" t="s">
        <v>298</v>
      </c>
      <c r="D537">
        <v>22110405301</v>
      </c>
      <c r="E537" t="s">
        <v>381</v>
      </c>
      <c r="F537" t="s">
        <v>56</v>
      </c>
      <c r="G537" t="s">
        <v>57</v>
      </c>
      <c r="H537">
        <v>7</v>
      </c>
      <c r="I537" t="s">
        <v>72</v>
      </c>
      <c r="J537" t="s">
        <v>59</v>
      </c>
      <c r="L537">
        <v>1</v>
      </c>
      <c r="N537">
        <v>2</v>
      </c>
      <c r="O537" t="s">
        <v>95</v>
      </c>
      <c r="R537">
        <v>0</v>
      </c>
      <c r="S537">
        <v>0</v>
      </c>
      <c r="T537" t="s">
        <v>61</v>
      </c>
      <c r="V537">
        <v>2</v>
      </c>
      <c r="W537">
        <v>2</v>
      </c>
      <c r="X537">
        <v>1</v>
      </c>
      <c r="Y537" t="s">
        <v>83</v>
      </c>
      <c r="AA537" t="s">
        <v>83</v>
      </c>
      <c r="AB537" t="s">
        <v>83</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t="s">
        <v>63</v>
      </c>
      <c r="BB537" t="s">
        <v>63</v>
      </c>
    </row>
    <row r="538" spans="1:55" x14ac:dyDescent="0.3">
      <c r="A538" t="s">
        <v>55</v>
      </c>
      <c r="B538" t="s">
        <v>55</v>
      </c>
      <c r="C538" t="s">
        <v>911</v>
      </c>
      <c r="D538">
        <v>22110421316</v>
      </c>
      <c r="E538" t="s">
        <v>923</v>
      </c>
      <c r="F538" t="s">
        <v>106</v>
      </c>
      <c r="G538" t="s">
        <v>57</v>
      </c>
      <c r="H538">
        <v>1</v>
      </c>
      <c r="I538" t="s">
        <v>58</v>
      </c>
      <c r="J538" t="s">
        <v>59</v>
      </c>
      <c r="L538">
        <v>1</v>
      </c>
      <c r="N538">
        <v>1</v>
      </c>
      <c r="O538" t="s">
        <v>79</v>
      </c>
      <c r="R538">
        <v>0</v>
      </c>
      <c r="S538">
        <v>0</v>
      </c>
      <c r="T538" t="s">
        <v>61</v>
      </c>
      <c r="V538">
        <v>4</v>
      </c>
      <c r="W538">
        <v>4</v>
      </c>
      <c r="X538">
        <v>1</v>
      </c>
      <c r="Y538" t="s">
        <v>62</v>
      </c>
      <c r="Z538" t="s">
        <v>62</v>
      </c>
      <c r="AA538" t="s">
        <v>71</v>
      </c>
      <c r="AB538" t="s">
        <v>62</v>
      </c>
      <c r="AD538">
        <v>0</v>
      </c>
      <c r="AE538">
        <v>0</v>
      </c>
      <c r="AF538">
        <v>0</v>
      </c>
      <c r="AG538">
        <v>0</v>
      </c>
      <c r="AH538">
        <v>0</v>
      </c>
      <c r="AI538">
        <v>6</v>
      </c>
      <c r="AJ538">
        <v>0</v>
      </c>
      <c r="AK538">
        <v>0</v>
      </c>
      <c r="AL538">
        <v>0</v>
      </c>
      <c r="AM538">
        <v>0</v>
      </c>
      <c r="AN538">
        <v>0</v>
      </c>
      <c r="AO538">
        <v>0</v>
      </c>
      <c r="AP538">
        <v>0</v>
      </c>
      <c r="AQ538">
        <v>0</v>
      </c>
      <c r="AR538">
        <v>7</v>
      </c>
      <c r="AS538">
        <v>0</v>
      </c>
      <c r="AT538">
        <v>0</v>
      </c>
      <c r="AU538">
        <v>0</v>
      </c>
      <c r="AV538">
        <v>0</v>
      </c>
      <c r="AW538">
        <v>3</v>
      </c>
      <c r="AX538">
        <v>2</v>
      </c>
      <c r="AY538">
        <v>0</v>
      </c>
      <c r="AZ538">
        <v>0</v>
      </c>
      <c r="BA538" t="s">
        <v>63</v>
      </c>
      <c r="BB538" t="s">
        <v>63</v>
      </c>
      <c r="BC538" t="s">
        <v>64</v>
      </c>
    </row>
    <row r="539" spans="1:55" x14ac:dyDescent="0.3">
      <c r="A539" t="s">
        <v>55</v>
      </c>
      <c r="B539" t="s">
        <v>55</v>
      </c>
      <c r="C539" t="s">
        <v>911</v>
      </c>
      <c r="D539">
        <v>22110421316</v>
      </c>
      <c r="E539" t="s">
        <v>923</v>
      </c>
      <c r="F539" t="s">
        <v>106</v>
      </c>
      <c r="G539" t="s">
        <v>57</v>
      </c>
      <c r="H539">
        <v>1</v>
      </c>
      <c r="I539" t="s">
        <v>58</v>
      </c>
      <c r="J539" t="s">
        <v>59</v>
      </c>
      <c r="L539">
        <v>1</v>
      </c>
      <c r="N539">
        <v>2</v>
      </c>
      <c r="O539" t="s">
        <v>60</v>
      </c>
      <c r="R539">
        <v>0</v>
      </c>
      <c r="S539">
        <v>0</v>
      </c>
      <c r="T539" t="s">
        <v>61</v>
      </c>
      <c r="U539" t="s">
        <v>924</v>
      </c>
      <c r="V539">
        <v>4</v>
      </c>
      <c r="W539">
        <v>4</v>
      </c>
      <c r="X539">
        <v>1</v>
      </c>
      <c r="Y539" t="s">
        <v>62</v>
      </c>
      <c r="Z539" t="s">
        <v>62</v>
      </c>
      <c r="AA539" t="s">
        <v>62</v>
      </c>
      <c r="AB539" t="s">
        <v>62</v>
      </c>
      <c r="AD539">
        <v>1</v>
      </c>
      <c r="AE539">
        <v>0</v>
      </c>
      <c r="AF539">
        <v>0</v>
      </c>
      <c r="AG539">
        <v>0</v>
      </c>
      <c r="AH539">
        <v>0</v>
      </c>
      <c r="AI539">
        <v>2</v>
      </c>
      <c r="AJ539">
        <v>0</v>
      </c>
      <c r="AK539">
        <v>0</v>
      </c>
      <c r="AL539">
        <v>0</v>
      </c>
      <c r="AM539">
        <v>0</v>
      </c>
      <c r="AN539">
        <v>0</v>
      </c>
      <c r="AO539">
        <v>0</v>
      </c>
      <c r="AP539">
        <v>0</v>
      </c>
      <c r="AQ539">
        <v>0</v>
      </c>
      <c r="AR539">
        <v>0</v>
      </c>
      <c r="AS539">
        <v>0</v>
      </c>
      <c r="AT539">
        <v>0</v>
      </c>
      <c r="AU539">
        <v>0</v>
      </c>
      <c r="AV539">
        <v>0</v>
      </c>
      <c r="AW539">
        <v>2</v>
      </c>
      <c r="AX539">
        <v>2</v>
      </c>
      <c r="AY539">
        <v>0</v>
      </c>
      <c r="AZ539">
        <v>0</v>
      </c>
      <c r="BA539" t="s">
        <v>63</v>
      </c>
      <c r="BB539" t="s">
        <v>63</v>
      </c>
      <c r="BC539" t="s">
        <v>64</v>
      </c>
    </row>
    <row r="540" spans="1:55" x14ac:dyDescent="0.3">
      <c r="A540" t="s">
        <v>55</v>
      </c>
      <c r="B540" t="s">
        <v>55</v>
      </c>
      <c r="C540" t="s">
        <v>911</v>
      </c>
      <c r="D540">
        <v>22110421316</v>
      </c>
      <c r="E540" t="s">
        <v>923</v>
      </c>
      <c r="F540" t="s">
        <v>106</v>
      </c>
      <c r="G540" t="s">
        <v>57</v>
      </c>
      <c r="H540">
        <v>1</v>
      </c>
      <c r="I540" t="s">
        <v>58</v>
      </c>
      <c r="J540" t="s">
        <v>59</v>
      </c>
      <c r="L540">
        <v>1</v>
      </c>
      <c r="N540">
        <v>3</v>
      </c>
      <c r="O540" t="s">
        <v>107</v>
      </c>
      <c r="R540">
        <v>0</v>
      </c>
      <c r="S540">
        <v>0</v>
      </c>
      <c r="T540" t="s">
        <v>61</v>
      </c>
      <c r="V540">
        <v>4</v>
      </c>
      <c r="W540">
        <v>4</v>
      </c>
      <c r="X540">
        <v>1</v>
      </c>
      <c r="Y540" t="s">
        <v>62</v>
      </c>
      <c r="Z540" t="s">
        <v>62</v>
      </c>
      <c r="AA540" t="s">
        <v>62</v>
      </c>
      <c r="AB540" t="s">
        <v>62</v>
      </c>
      <c r="AD540">
        <v>1</v>
      </c>
      <c r="AE540">
        <v>0</v>
      </c>
      <c r="AF540">
        <v>0</v>
      </c>
      <c r="AG540">
        <v>0</v>
      </c>
      <c r="AH540">
        <v>0</v>
      </c>
      <c r="AI540">
        <v>4</v>
      </c>
      <c r="AJ540">
        <v>0</v>
      </c>
      <c r="AK540">
        <v>0</v>
      </c>
      <c r="AL540">
        <v>0</v>
      </c>
      <c r="AM540">
        <v>0</v>
      </c>
      <c r="AN540">
        <v>0</v>
      </c>
      <c r="AO540">
        <v>0</v>
      </c>
      <c r="AP540">
        <v>0</v>
      </c>
      <c r="AQ540">
        <v>0</v>
      </c>
      <c r="AR540">
        <v>0</v>
      </c>
      <c r="AS540">
        <v>0</v>
      </c>
      <c r="AT540">
        <v>0</v>
      </c>
      <c r="AU540">
        <v>0</v>
      </c>
      <c r="AV540">
        <v>0</v>
      </c>
      <c r="AW540">
        <v>3</v>
      </c>
      <c r="AX540">
        <v>2</v>
      </c>
      <c r="AY540">
        <v>0</v>
      </c>
      <c r="AZ540">
        <v>0</v>
      </c>
      <c r="BA540" t="s">
        <v>63</v>
      </c>
      <c r="BB540" t="s">
        <v>120</v>
      </c>
      <c r="BC540" t="s">
        <v>64</v>
      </c>
    </row>
    <row r="541" spans="1:55" x14ac:dyDescent="0.3">
      <c r="A541" t="s">
        <v>55</v>
      </c>
      <c r="B541" t="s">
        <v>55</v>
      </c>
      <c r="C541" t="s">
        <v>911</v>
      </c>
      <c r="D541">
        <v>22110421316</v>
      </c>
      <c r="E541" t="s">
        <v>923</v>
      </c>
      <c r="F541" t="s">
        <v>106</v>
      </c>
      <c r="G541" t="s">
        <v>57</v>
      </c>
      <c r="H541">
        <v>1</v>
      </c>
      <c r="I541" t="s">
        <v>58</v>
      </c>
      <c r="J541" t="s">
        <v>59</v>
      </c>
      <c r="L541">
        <v>1</v>
      </c>
      <c r="N541">
        <v>4</v>
      </c>
      <c r="O541" t="s">
        <v>65</v>
      </c>
      <c r="R541">
        <v>0</v>
      </c>
      <c r="S541">
        <v>0</v>
      </c>
      <c r="T541" t="s">
        <v>61</v>
      </c>
      <c r="V541">
        <v>4</v>
      </c>
      <c r="W541">
        <v>4</v>
      </c>
      <c r="X541">
        <v>1</v>
      </c>
      <c r="Y541" t="s">
        <v>62</v>
      </c>
      <c r="Z541" t="s">
        <v>62</v>
      </c>
      <c r="AA541" t="s">
        <v>62</v>
      </c>
      <c r="AB541" t="s">
        <v>62</v>
      </c>
      <c r="AD541">
        <v>0</v>
      </c>
      <c r="AE541">
        <v>0</v>
      </c>
      <c r="AF541">
        <v>0</v>
      </c>
      <c r="AG541">
        <v>0</v>
      </c>
      <c r="AH541">
        <v>0</v>
      </c>
      <c r="AI541">
        <v>10</v>
      </c>
      <c r="AJ541">
        <v>1</v>
      </c>
      <c r="AK541">
        <v>0</v>
      </c>
      <c r="AL541">
        <v>0</v>
      </c>
      <c r="AM541">
        <v>0</v>
      </c>
      <c r="AN541">
        <v>0</v>
      </c>
      <c r="AO541">
        <v>0</v>
      </c>
      <c r="AP541">
        <v>0</v>
      </c>
      <c r="AQ541">
        <v>0</v>
      </c>
      <c r="AR541">
        <v>0</v>
      </c>
      <c r="AS541">
        <v>0</v>
      </c>
      <c r="AT541">
        <v>0</v>
      </c>
      <c r="AU541">
        <v>0</v>
      </c>
      <c r="AV541">
        <v>0</v>
      </c>
      <c r="AW541">
        <v>4</v>
      </c>
      <c r="AX541">
        <v>4</v>
      </c>
      <c r="AY541">
        <v>0</v>
      </c>
      <c r="AZ541">
        <v>0</v>
      </c>
      <c r="BA541" t="s">
        <v>63</v>
      </c>
      <c r="BB541" t="s">
        <v>63</v>
      </c>
    </row>
    <row r="542" spans="1:55" x14ac:dyDescent="0.3">
      <c r="A542" t="s">
        <v>55</v>
      </c>
      <c r="B542" t="s">
        <v>55</v>
      </c>
      <c r="C542" t="s">
        <v>911</v>
      </c>
      <c r="D542">
        <v>22110421316</v>
      </c>
      <c r="E542" t="s">
        <v>923</v>
      </c>
      <c r="F542" t="s">
        <v>106</v>
      </c>
      <c r="G542" t="s">
        <v>57</v>
      </c>
      <c r="H542">
        <v>1</v>
      </c>
      <c r="I542" t="s">
        <v>58</v>
      </c>
      <c r="J542" t="s">
        <v>59</v>
      </c>
      <c r="L542">
        <v>1</v>
      </c>
      <c r="N542">
        <v>5</v>
      </c>
      <c r="O542" t="s">
        <v>66</v>
      </c>
      <c r="P542">
        <v>9</v>
      </c>
      <c r="Q542" t="s">
        <v>110</v>
      </c>
      <c r="R542">
        <v>0</v>
      </c>
      <c r="S542">
        <v>0</v>
      </c>
      <c r="T542" t="s">
        <v>61</v>
      </c>
      <c r="V542">
        <v>4</v>
      </c>
      <c r="W542">
        <v>4</v>
      </c>
      <c r="X542">
        <v>1</v>
      </c>
      <c r="Y542" t="s">
        <v>62</v>
      </c>
      <c r="Z542" t="s">
        <v>62</v>
      </c>
      <c r="AA542" t="s">
        <v>62</v>
      </c>
      <c r="AB542" t="s">
        <v>62</v>
      </c>
      <c r="AC542" t="s">
        <v>77</v>
      </c>
      <c r="AD542">
        <v>0</v>
      </c>
      <c r="AE542">
        <v>1</v>
      </c>
      <c r="AF542">
        <v>0</v>
      </c>
      <c r="AG542">
        <v>0</v>
      </c>
      <c r="AH542">
        <v>0</v>
      </c>
      <c r="AI542">
        <v>0</v>
      </c>
      <c r="AJ542">
        <v>0</v>
      </c>
      <c r="AK542">
        <v>0</v>
      </c>
      <c r="AL542">
        <v>0</v>
      </c>
      <c r="AM542">
        <v>0</v>
      </c>
      <c r="AN542">
        <v>0</v>
      </c>
      <c r="AO542">
        <v>0</v>
      </c>
      <c r="AP542">
        <v>0</v>
      </c>
      <c r="AQ542">
        <v>0</v>
      </c>
      <c r="AR542">
        <v>0</v>
      </c>
      <c r="AS542">
        <v>0</v>
      </c>
      <c r="AT542">
        <v>0</v>
      </c>
      <c r="AU542">
        <v>0</v>
      </c>
      <c r="AV542">
        <v>0</v>
      </c>
      <c r="AW542">
        <v>4</v>
      </c>
      <c r="AX542">
        <v>4</v>
      </c>
      <c r="AY542">
        <v>0</v>
      </c>
      <c r="AZ542">
        <v>0</v>
      </c>
      <c r="BA542" t="s">
        <v>63</v>
      </c>
      <c r="BB542" t="s">
        <v>63</v>
      </c>
      <c r="BC542" t="s">
        <v>64</v>
      </c>
    </row>
    <row r="543" spans="1:55" x14ac:dyDescent="0.3">
      <c r="A543" t="s">
        <v>55</v>
      </c>
      <c r="B543" t="s">
        <v>55</v>
      </c>
      <c r="C543" t="s">
        <v>911</v>
      </c>
      <c r="D543">
        <v>22110421316</v>
      </c>
      <c r="E543" t="s">
        <v>923</v>
      </c>
      <c r="F543" t="s">
        <v>106</v>
      </c>
      <c r="G543" t="s">
        <v>57</v>
      </c>
      <c r="H543">
        <v>1</v>
      </c>
      <c r="I543" t="s">
        <v>58</v>
      </c>
      <c r="J543" t="s">
        <v>59</v>
      </c>
      <c r="L543">
        <v>1</v>
      </c>
      <c r="N543">
        <v>6</v>
      </c>
      <c r="O543" t="s">
        <v>66</v>
      </c>
      <c r="P543">
        <v>9</v>
      </c>
      <c r="Q543" t="s">
        <v>87</v>
      </c>
      <c r="R543">
        <v>0</v>
      </c>
      <c r="S543">
        <v>0</v>
      </c>
      <c r="T543" t="s">
        <v>61</v>
      </c>
      <c r="V543">
        <v>4</v>
      </c>
      <c r="W543">
        <v>4</v>
      </c>
      <c r="X543">
        <v>1</v>
      </c>
      <c r="Y543" t="s">
        <v>62</v>
      </c>
      <c r="Z543" t="s">
        <v>62</v>
      </c>
      <c r="AA543" t="s">
        <v>62</v>
      </c>
      <c r="AB543" t="s">
        <v>62</v>
      </c>
      <c r="AC543" t="s">
        <v>77</v>
      </c>
      <c r="AD543">
        <v>0</v>
      </c>
      <c r="AE543">
        <v>1</v>
      </c>
      <c r="AF543">
        <v>0</v>
      </c>
      <c r="AG543">
        <v>0</v>
      </c>
      <c r="AH543">
        <v>0</v>
      </c>
      <c r="AI543">
        <v>0</v>
      </c>
      <c r="AJ543">
        <v>0</v>
      </c>
      <c r="AK543">
        <v>0</v>
      </c>
      <c r="AL543">
        <v>0</v>
      </c>
      <c r="AM543">
        <v>0</v>
      </c>
      <c r="AN543">
        <v>0</v>
      </c>
      <c r="AO543">
        <v>0</v>
      </c>
      <c r="AP543">
        <v>0</v>
      </c>
      <c r="AQ543">
        <v>0</v>
      </c>
      <c r="AR543">
        <v>0</v>
      </c>
      <c r="AS543">
        <v>0</v>
      </c>
      <c r="AT543">
        <v>0</v>
      </c>
      <c r="AU543">
        <v>0</v>
      </c>
      <c r="AV543">
        <v>0</v>
      </c>
      <c r="AW543">
        <v>5</v>
      </c>
      <c r="AX543">
        <v>4</v>
      </c>
      <c r="AY543">
        <v>0</v>
      </c>
      <c r="AZ543">
        <v>0</v>
      </c>
      <c r="BA543" t="s">
        <v>63</v>
      </c>
      <c r="BB543" t="s">
        <v>63</v>
      </c>
      <c r="BC543" t="s">
        <v>64</v>
      </c>
    </row>
    <row r="544" spans="1:55" x14ac:dyDescent="0.3">
      <c r="A544" t="s">
        <v>55</v>
      </c>
      <c r="B544" t="s">
        <v>55</v>
      </c>
      <c r="C544" t="s">
        <v>911</v>
      </c>
      <c r="D544">
        <v>22110421316</v>
      </c>
      <c r="E544" t="s">
        <v>923</v>
      </c>
      <c r="F544" t="s">
        <v>106</v>
      </c>
      <c r="G544" t="s">
        <v>57</v>
      </c>
      <c r="H544">
        <v>1</v>
      </c>
      <c r="I544" t="s">
        <v>58</v>
      </c>
      <c r="J544" t="s">
        <v>59</v>
      </c>
      <c r="L544">
        <v>1</v>
      </c>
      <c r="N544">
        <v>7</v>
      </c>
      <c r="O544" t="s">
        <v>66</v>
      </c>
      <c r="P544">
        <v>10</v>
      </c>
      <c r="Q544" t="s">
        <v>112</v>
      </c>
      <c r="R544">
        <v>0</v>
      </c>
      <c r="S544">
        <v>0</v>
      </c>
      <c r="T544" t="s">
        <v>61</v>
      </c>
      <c r="V544">
        <v>4</v>
      </c>
      <c r="W544">
        <v>4</v>
      </c>
      <c r="X544">
        <v>1</v>
      </c>
      <c r="Y544" t="s">
        <v>62</v>
      </c>
      <c r="Z544" t="s">
        <v>62</v>
      </c>
      <c r="AA544" t="s">
        <v>62</v>
      </c>
      <c r="AB544" t="s">
        <v>62</v>
      </c>
      <c r="AC544" t="s">
        <v>77</v>
      </c>
      <c r="AD544">
        <v>0</v>
      </c>
      <c r="AE544">
        <v>1</v>
      </c>
      <c r="AF544">
        <v>0</v>
      </c>
      <c r="AG544">
        <v>0</v>
      </c>
      <c r="AH544">
        <v>0</v>
      </c>
      <c r="AI544">
        <v>0</v>
      </c>
      <c r="AJ544">
        <v>0</v>
      </c>
      <c r="AK544">
        <v>0</v>
      </c>
      <c r="AL544">
        <v>0</v>
      </c>
      <c r="AM544">
        <v>0</v>
      </c>
      <c r="AN544">
        <v>0</v>
      </c>
      <c r="AO544">
        <v>0</v>
      </c>
      <c r="AP544">
        <v>0</v>
      </c>
      <c r="AQ544">
        <v>0</v>
      </c>
      <c r="AR544">
        <v>0</v>
      </c>
      <c r="AS544">
        <v>0</v>
      </c>
      <c r="AT544">
        <v>0</v>
      </c>
      <c r="AU544">
        <v>0</v>
      </c>
      <c r="AV544">
        <v>0</v>
      </c>
      <c r="AW544">
        <v>4</v>
      </c>
      <c r="AX544">
        <v>4</v>
      </c>
      <c r="AY544">
        <v>0</v>
      </c>
      <c r="AZ544">
        <v>0</v>
      </c>
      <c r="BA544" t="s">
        <v>63</v>
      </c>
      <c r="BB544" t="s">
        <v>63</v>
      </c>
      <c r="BC544" t="s">
        <v>64</v>
      </c>
    </row>
    <row r="545" spans="1:55" x14ac:dyDescent="0.3">
      <c r="A545" t="s">
        <v>55</v>
      </c>
      <c r="B545" t="s">
        <v>55</v>
      </c>
      <c r="C545" t="s">
        <v>911</v>
      </c>
      <c r="D545">
        <v>22110421316</v>
      </c>
      <c r="E545" t="s">
        <v>923</v>
      </c>
      <c r="F545" t="s">
        <v>106</v>
      </c>
      <c r="G545" t="s">
        <v>57</v>
      </c>
      <c r="H545">
        <v>1</v>
      </c>
      <c r="I545" t="s">
        <v>58</v>
      </c>
      <c r="J545" t="s">
        <v>59</v>
      </c>
      <c r="L545">
        <v>1</v>
      </c>
      <c r="N545">
        <v>8</v>
      </c>
      <c r="O545" t="s">
        <v>66</v>
      </c>
      <c r="P545">
        <v>11</v>
      </c>
      <c r="Q545" t="s">
        <v>108</v>
      </c>
      <c r="R545">
        <v>13</v>
      </c>
      <c r="S545">
        <v>7</v>
      </c>
      <c r="T545" t="s">
        <v>61</v>
      </c>
      <c r="V545">
        <v>4</v>
      </c>
      <c r="W545">
        <v>4</v>
      </c>
      <c r="X545">
        <v>1</v>
      </c>
      <c r="Y545" t="s">
        <v>62</v>
      </c>
      <c r="Z545" t="s">
        <v>62</v>
      </c>
      <c r="AA545" t="s">
        <v>62</v>
      </c>
      <c r="AB545" t="s">
        <v>62</v>
      </c>
      <c r="AC545" t="s">
        <v>77</v>
      </c>
      <c r="AD545">
        <v>0</v>
      </c>
      <c r="AE545">
        <v>1</v>
      </c>
      <c r="AF545">
        <v>0</v>
      </c>
      <c r="AG545">
        <v>0</v>
      </c>
      <c r="AH545">
        <v>0</v>
      </c>
      <c r="AI545">
        <v>0</v>
      </c>
      <c r="AJ545">
        <v>0</v>
      </c>
      <c r="AK545">
        <v>0</v>
      </c>
      <c r="AL545">
        <v>0</v>
      </c>
      <c r="AM545">
        <v>0</v>
      </c>
      <c r="AN545">
        <v>0</v>
      </c>
      <c r="AO545">
        <v>0</v>
      </c>
      <c r="AP545">
        <v>0</v>
      </c>
      <c r="AQ545">
        <v>0</v>
      </c>
      <c r="AR545">
        <v>0</v>
      </c>
      <c r="AS545">
        <v>0</v>
      </c>
      <c r="AT545">
        <v>0</v>
      </c>
      <c r="AU545">
        <v>0</v>
      </c>
      <c r="AV545">
        <v>0</v>
      </c>
      <c r="AW545">
        <v>4</v>
      </c>
      <c r="AX545">
        <v>4</v>
      </c>
      <c r="AY545">
        <v>0</v>
      </c>
      <c r="AZ545">
        <v>0</v>
      </c>
      <c r="BA545" t="s">
        <v>63</v>
      </c>
      <c r="BB545" t="s">
        <v>63</v>
      </c>
      <c r="BC545" t="s">
        <v>64</v>
      </c>
    </row>
    <row r="546" spans="1:55" x14ac:dyDescent="0.3">
      <c r="A546" t="s">
        <v>55</v>
      </c>
      <c r="B546" t="s">
        <v>55</v>
      </c>
      <c r="C546" t="s">
        <v>911</v>
      </c>
      <c r="D546">
        <v>22110421316</v>
      </c>
      <c r="E546" t="s">
        <v>923</v>
      </c>
      <c r="F546" t="s">
        <v>106</v>
      </c>
      <c r="G546" t="s">
        <v>57</v>
      </c>
      <c r="H546">
        <v>1</v>
      </c>
      <c r="I546" t="s">
        <v>58</v>
      </c>
      <c r="J546" t="s">
        <v>59</v>
      </c>
      <c r="L546">
        <v>1</v>
      </c>
      <c r="N546">
        <v>9</v>
      </c>
      <c r="O546" t="s">
        <v>95</v>
      </c>
      <c r="R546">
        <v>0</v>
      </c>
      <c r="S546">
        <v>0</v>
      </c>
      <c r="T546" t="s">
        <v>61</v>
      </c>
      <c r="U546" t="s">
        <v>925</v>
      </c>
      <c r="V546">
        <v>4</v>
      </c>
      <c r="W546">
        <v>4</v>
      </c>
      <c r="X546">
        <v>1</v>
      </c>
      <c r="Y546" t="s">
        <v>62</v>
      </c>
      <c r="Z546" t="s">
        <v>62</v>
      </c>
      <c r="AA546" t="s">
        <v>62</v>
      </c>
      <c r="AB546" t="s">
        <v>62</v>
      </c>
      <c r="AD546">
        <v>0</v>
      </c>
      <c r="AE546">
        <v>0</v>
      </c>
      <c r="AF546">
        <v>0</v>
      </c>
      <c r="AG546">
        <v>0</v>
      </c>
      <c r="AH546">
        <v>0</v>
      </c>
      <c r="AI546">
        <v>0</v>
      </c>
      <c r="AJ546">
        <v>0</v>
      </c>
      <c r="AK546">
        <v>0</v>
      </c>
      <c r="AL546">
        <v>0</v>
      </c>
      <c r="AM546">
        <v>0</v>
      </c>
      <c r="AN546">
        <v>0</v>
      </c>
      <c r="AO546">
        <v>0</v>
      </c>
      <c r="AP546">
        <v>0</v>
      </c>
      <c r="AQ546">
        <v>0</v>
      </c>
      <c r="AR546">
        <v>0</v>
      </c>
      <c r="AS546">
        <v>0</v>
      </c>
      <c r="AT546">
        <v>0</v>
      </c>
      <c r="AU546">
        <v>0</v>
      </c>
      <c r="AV546">
        <v>0</v>
      </c>
      <c r="AW546">
        <v>0</v>
      </c>
      <c r="AX546">
        <v>0</v>
      </c>
      <c r="AY546">
        <v>0</v>
      </c>
      <c r="AZ546">
        <v>0</v>
      </c>
      <c r="BA546" t="s">
        <v>63</v>
      </c>
      <c r="BB546" t="s">
        <v>63</v>
      </c>
      <c r="BC546" t="s">
        <v>64</v>
      </c>
    </row>
    <row r="547" spans="1:55" x14ac:dyDescent="0.3">
      <c r="A547" t="s">
        <v>55</v>
      </c>
      <c r="B547" t="s">
        <v>55</v>
      </c>
      <c r="C547" t="s">
        <v>911</v>
      </c>
      <c r="D547">
        <v>22110421316</v>
      </c>
      <c r="E547" t="s">
        <v>923</v>
      </c>
      <c r="F547" t="s">
        <v>106</v>
      </c>
      <c r="G547" t="s">
        <v>57</v>
      </c>
      <c r="H547">
        <v>1</v>
      </c>
      <c r="I547" t="s">
        <v>58</v>
      </c>
      <c r="J547" t="s">
        <v>59</v>
      </c>
      <c r="L547">
        <v>2</v>
      </c>
      <c r="M547" t="s">
        <v>926</v>
      </c>
      <c r="N547">
        <v>1</v>
      </c>
      <c r="O547" t="s">
        <v>60</v>
      </c>
      <c r="R547">
        <v>0</v>
      </c>
      <c r="S547">
        <v>0</v>
      </c>
      <c r="T547" t="s">
        <v>61</v>
      </c>
      <c r="U547" t="s">
        <v>927</v>
      </c>
      <c r="V547">
        <v>3</v>
      </c>
      <c r="W547">
        <v>2</v>
      </c>
      <c r="X547">
        <v>1</v>
      </c>
      <c r="Y547" t="s">
        <v>62</v>
      </c>
      <c r="Z547" t="s">
        <v>62</v>
      </c>
      <c r="AA547" t="s">
        <v>62</v>
      </c>
      <c r="AB547" t="s">
        <v>62</v>
      </c>
      <c r="AD547">
        <v>0</v>
      </c>
      <c r="AE547">
        <v>0</v>
      </c>
      <c r="AF547">
        <v>0</v>
      </c>
      <c r="AG547">
        <v>0</v>
      </c>
      <c r="AH547">
        <v>0</v>
      </c>
      <c r="AI547">
        <v>5</v>
      </c>
      <c r="AJ547">
        <v>1</v>
      </c>
      <c r="AK547">
        <v>0</v>
      </c>
      <c r="AL547">
        <v>0</v>
      </c>
      <c r="AM547">
        <v>0</v>
      </c>
      <c r="AN547">
        <v>0</v>
      </c>
      <c r="AO547">
        <v>0</v>
      </c>
      <c r="AP547">
        <v>0</v>
      </c>
      <c r="AQ547">
        <v>0</v>
      </c>
      <c r="AR547">
        <v>0</v>
      </c>
      <c r="AS547">
        <v>0</v>
      </c>
      <c r="AT547">
        <v>0</v>
      </c>
      <c r="AU547">
        <v>0</v>
      </c>
      <c r="AV547">
        <v>0</v>
      </c>
      <c r="AW547">
        <v>2</v>
      </c>
      <c r="AX547">
        <v>2</v>
      </c>
      <c r="AY547">
        <v>0</v>
      </c>
      <c r="AZ547">
        <v>0</v>
      </c>
      <c r="BA547" t="s">
        <v>63</v>
      </c>
      <c r="BB547" t="s">
        <v>63</v>
      </c>
      <c r="BC547" t="s">
        <v>64</v>
      </c>
    </row>
    <row r="548" spans="1:55" x14ac:dyDescent="0.3">
      <c r="A548" t="s">
        <v>55</v>
      </c>
      <c r="B548" t="s">
        <v>55</v>
      </c>
      <c r="C548" t="s">
        <v>911</v>
      </c>
      <c r="D548">
        <v>22110421316</v>
      </c>
      <c r="E548" t="s">
        <v>923</v>
      </c>
      <c r="F548" t="s">
        <v>106</v>
      </c>
      <c r="G548" t="s">
        <v>57</v>
      </c>
      <c r="H548">
        <v>1</v>
      </c>
      <c r="I548" t="s">
        <v>58</v>
      </c>
      <c r="J548" t="s">
        <v>59</v>
      </c>
      <c r="L548">
        <v>2</v>
      </c>
      <c r="M548" t="s">
        <v>926</v>
      </c>
      <c r="N548">
        <v>2</v>
      </c>
      <c r="O548" t="s">
        <v>65</v>
      </c>
      <c r="R548">
        <v>0</v>
      </c>
      <c r="S548">
        <v>0</v>
      </c>
      <c r="T548" t="s">
        <v>61</v>
      </c>
      <c r="U548" t="s">
        <v>928</v>
      </c>
      <c r="V548">
        <v>3</v>
      </c>
      <c r="W548">
        <v>2</v>
      </c>
      <c r="X548">
        <v>1</v>
      </c>
      <c r="Y548" t="s">
        <v>62</v>
      </c>
      <c r="Z548" t="s">
        <v>62</v>
      </c>
      <c r="AA548" t="s">
        <v>62</v>
      </c>
      <c r="AB548" t="s">
        <v>62</v>
      </c>
      <c r="AD548">
        <v>0</v>
      </c>
      <c r="AE548">
        <v>0</v>
      </c>
      <c r="AF548">
        <v>0</v>
      </c>
      <c r="AG548">
        <v>0</v>
      </c>
      <c r="AH548">
        <v>0</v>
      </c>
      <c r="AI548">
        <v>6</v>
      </c>
      <c r="AJ548">
        <v>0</v>
      </c>
      <c r="AK548">
        <v>0</v>
      </c>
      <c r="AL548">
        <v>0</v>
      </c>
      <c r="AM548">
        <v>0</v>
      </c>
      <c r="AN548">
        <v>0</v>
      </c>
      <c r="AO548">
        <v>0</v>
      </c>
      <c r="AP548">
        <v>0</v>
      </c>
      <c r="AQ548">
        <v>0</v>
      </c>
      <c r="AR548">
        <v>0</v>
      </c>
      <c r="AS548">
        <v>0</v>
      </c>
      <c r="AT548">
        <v>0</v>
      </c>
      <c r="AU548">
        <v>0</v>
      </c>
      <c r="AV548">
        <v>0</v>
      </c>
      <c r="AW548">
        <v>2</v>
      </c>
      <c r="AX548">
        <v>2</v>
      </c>
      <c r="AY548">
        <v>0</v>
      </c>
      <c r="AZ548">
        <v>0</v>
      </c>
      <c r="BA548" t="s">
        <v>63</v>
      </c>
      <c r="BB548" t="s">
        <v>63</v>
      </c>
      <c r="BC548" t="s">
        <v>64</v>
      </c>
    </row>
    <row r="549" spans="1:55" x14ac:dyDescent="0.3">
      <c r="A549" t="s">
        <v>55</v>
      </c>
      <c r="B549" t="s">
        <v>55</v>
      </c>
      <c r="C549" t="s">
        <v>911</v>
      </c>
      <c r="D549">
        <v>22110421316</v>
      </c>
      <c r="E549" t="s">
        <v>923</v>
      </c>
      <c r="F549" t="s">
        <v>106</v>
      </c>
      <c r="G549" t="s">
        <v>57</v>
      </c>
      <c r="H549">
        <v>1</v>
      </c>
      <c r="I549" t="s">
        <v>58</v>
      </c>
      <c r="J549" t="s">
        <v>59</v>
      </c>
      <c r="L549">
        <v>2</v>
      </c>
      <c r="M549" t="s">
        <v>926</v>
      </c>
      <c r="N549">
        <v>3</v>
      </c>
      <c r="O549" t="s">
        <v>105</v>
      </c>
      <c r="R549">
        <v>0</v>
      </c>
      <c r="S549">
        <v>0</v>
      </c>
      <c r="T549" t="s">
        <v>61</v>
      </c>
      <c r="U549" t="s">
        <v>929</v>
      </c>
      <c r="V549">
        <v>3</v>
      </c>
      <c r="W549">
        <v>2</v>
      </c>
      <c r="X549">
        <v>1</v>
      </c>
      <c r="Y549" t="s">
        <v>62</v>
      </c>
      <c r="Z549" t="s">
        <v>62</v>
      </c>
      <c r="AA549" t="s">
        <v>62</v>
      </c>
      <c r="AB549" t="s">
        <v>62</v>
      </c>
      <c r="AC549" t="s">
        <v>77</v>
      </c>
      <c r="AD549">
        <v>0</v>
      </c>
      <c r="AE549">
        <v>0</v>
      </c>
      <c r="AF549">
        <v>1</v>
      </c>
      <c r="AG549">
        <v>0</v>
      </c>
      <c r="AH549">
        <v>0</v>
      </c>
      <c r="AI549">
        <v>0</v>
      </c>
      <c r="AJ549">
        <v>0</v>
      </c>
      <c r="AK549">
        <v>0</v>
      </c>
      <c r="AL549">
        <v>0</v>
      </c>
      <c r="AM549">
        <v>0</v>
      </c>
      <c r="AN549">
        <v>0</v>
      </c>
      <c r="AO549">
        <v>0</v>
      </c>
      <c r="AP549">
        <v>0</v>
      </c>
      <c r="AQ549">
        <v>0</v>
      </c>
      <c r="AR549">
        <v>0</v>
      </c>
      <c r="AS549">
        <v>0</v>
      </c>
      <c r="AT549">
        <v>0</v>
      </c>
      <c r="AU549">
        <v>0</v>
      </c>
      <c r="AV549">
        <v>0</v>
      </c>
      <c r="AW549">
        <v>4</v>
      </c>
      <c r="AX549">
        <v>4</v>
      </c>
      <c r="AY549">
        <v>0</v>
      </c>
      <c r="AZ549">
        <v>0</v>
      </c>
      <c r="BA549" t="s">
        <v>63</v>
      </c>
      <c r="BB549" t="s">
        <v>63</v>
      </c>
      <c r="BC549" t="s">
        <v>64</v>
      </c>
    </row>
    <row r="550" spans="1:55" x14ac:dyDescent="0.3">
      <c r="A550" t="s">
        <v>55</v>
      </c>
      <c r="B550" t="s">
        <v>55</v>
      </c>
      <c r="C550" t="s">
        <v>911</v>
      </c>
      <c r="D550">
        <v>22110421316</v>
      </c>
      <c r="E550" t="s">
        <v>923</v>
      </c>
      <c r="F550" t="s">
        <v>106</v>
      </c>
      <c r="G550" t="s">
        <v>57</v>
      </c>
      <c r="H550">
        <v>1</v>
      </c>
      <c r="I550" t="s">
        <v>58</v>
      </c>
      <c r="J550" t="s">
        <v>59</v>
      </c>
      <c r="L550">
        <v>2</v>
      </c>
      <c r="M550" t="s">
        <v>926</v>
      </c>
      <c r="N550">
        <v>4</v>
      </c>
      <c r="O550" t="s">
        <v>118</v>
      </c>
      <c r="R550">
        <v>0</v>
      </c>
      <c r="S550">
        <v>0</v>
      </c>
      <c r="T550" t="s">
        <v>61</v>
      </c>
      <c r="U550" t="s">
        <v>930</v>
      </c>
      <c r="V550">
        <v>3</v>
      </c>
      <c r="W550">
        <v>2</v>
      </c>
      <c r="X550">
        <v>1</v>
      </c>
      <c r="Y550" t="s">
        <v>62</v>
      </c>
      <c r="Z550" t="s">
        <v>62</v>
      </c>
      <c r="AA550" t="s">
        <v>62</v>
      </c>
      <c r="AB550" t="s">
        <v>62</v>
      </c>
      <c r="AD550">
        <v>0</v>
      </c>
      <c r="AE550">
        <v>1</v>
      </c>
      <c r="AF550">
        <v>0</v>
      </c>
      <c r="AG550">
        <v>0</v>
      </c>
      <c r="AH550">
        <v>0</v>
      </c>
      <c r="AI550">
        <v>1</v>
      </c>
      <c r="AJ550">
        <v>3</v>
      </c>
      <c r="AK550">
        <v>0</v>
      </c>
      <c r="AL550">
        <v>0</v>
      </c>
      <c r="AM550">
        <v>0</v>
      </c>
      <c r="AN550">
        <v>0</v>
      </c>
      <c r="AO550">
        <v>0</v>
      </c>
      <c r="AP550">
        <v>0</v>
      </c>
      <c r="AQ550">
        <v>0</v>
      </c>
      <c r="AR550">
        <v>0</v>
      </c>
      <c r="AS550">
        <v>0</v>
      </c>
      <c r="AT550">
        <v>0</v>
      </c>
      <c r="AU550">
        <v>0</v>
      </c>
      <c r="AV550">
        <v>0</v>
      </c>
      <c r="AW550">
        <v>4</v>
      </c>
      <c r="AX550">
        <v>4</v>
      </c>
      <c r="AY550">
        <v>0</v>
      </c>
      <c r="AZ550">
        <v>0</v>
      </c>
      <c r="BA550" t="s">
        <v>63</v>
      </c>
      <c r="BB550" t="s">
        <v>63</v>
      </c>
      <c r="BC550" t="s">
        <v>64</v>
      </c>
    </row>
    <row r="551" spans="1:55" x14ac:dyDescent="0.3">
      <c r="A551" t="s">
        <v>55</v>
      </c>
      <c r="B551" t="s">
        <v>55</v>
      </c>
      <c r="C551" t="s">
        <v>911</v>
      </c>
      <c r="D551">
        <v>22110421316</v>
      </c>
      <c r="E551" t="s">
        <v>923</v>
      </c>
      <c r="F551" t="s">
        <v>106</v>
      </c>
      <c r="G551" t="s">
        <v>57</v>
      </c>
      <c r="H551">
        <v>1</v>
      </c>
      <c r="I551" t="s">
        <v>58</v>
      </c>
      <c r="J551" t="s">
        <v>59</v>
      </c>
      <c r="L551">
        <v>2</v>
      </c>
      <c r="M551" t="s">
        <v>926</v>
      </c>
      <c r="N551">
        <v>5</v>
      </c>
      <c r="O551" t="s">
        <v>66</v>
      </c>
      <c r="P551">
        <v>12</v>
      </c>
      <c r="Q551" t="s">
        <v>116</v>
      </c>
      <c r="R551">
        <v>0</v>
      </c>
      <c r="S551">
        <v>0</v>
      </c>
      <c r="T551" t="s">
        <v>61</v>
      </c>
      <c r="V551">
        <v>3</v>
      </c>
      <c r="W551">
        <v>2</v>
      </c>
      <c r="X551">
        <v>1</v>
      </c>
      <c r="Y551" t="s">
        <v>62</v>
      </c>
      <c r="Z551" t="s">
        <v>62</v>
      </c>
      <c r="AA551" t="s">
        <v>62</v>
      </c>
      <c r="AB551" t="s">
        <v>62</v>
      </c>
      <c r="AC551" t="s">
        <v>77</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4</v>
      </c>
      <c r="AX551">
        <v>4</v>
      </c>
      <c r="AY551">
        <v>0</v>
      </c>
      <c r="AZ551">
        <v>0</v>
      </c>
      <c r="BA551" t="s">
        <v>63</v>
      </c>
      <c r="BB551" t="s">
        <v>63</v>
      </c>
      <c r="BC551" t="s">
        <v>64</v>
      </c>
    </row>
    <row r="552" spans="1:55" x14ac:dyDescent="0.3">
      <c r="A552" t="s">
        <v>55</v>
      </c>
      <c r="B552" t="s">
        <v>55</v>
      </c>
      <c r="C552" t="s">
        <v>911</v>
      </c>
      <c r="D552">
        <v>22110421316</v>
      </c>
      <c r="E552" t="s">
        <v>923</v>
      </c>
      <c r="F552" t="s">
        <v>106</v>
      </c>
      <c r="G552" t="s">
        <v>57</v>
      </c>
      <c r="H552">
        <v>1</v>
      </c>
      <c r="I552" t="s">
        <v>58</v>
      </c>
      <c r="J552" t="s">
        <v>59</v>
      </c>
      <c r="L552">
        <v>2</v>
      </c>
      <c r="M552" t="s">
        <v>926</v>
      </c>
      <c r="N552">
        <v>6</v>
      </c>
      <c r="O552" t="s">
        <v>66</v>
      </c>
      <c r="P552">
        <v>10</v>
      </c>
      <c r="Q552" t="s">
        <v>112</v>
      </c>
      <c r="R552">
        <v>0</v>
      </c>
      <c r="S552">
        <v>0</v>
      </c>
      <c r="T552" t="s">
        <v>61</v>
      </c>
      <c r="V552">
        <v>3</v>
      </c>
      <c r="W552">
        <v>2</v>
      </c>
      <c r="X552">
        <v>1</v>
      </c>
      <c r="Y552" t="s">
        <v>62</v>
      </c>
      <c r="Z552" t="s">
        <v>62</v>
      </c>
      <c r="AA552" t="s">
        <v>62</v>
      </c>
      <c r="AB552" t="s">
        <v>62</v>
      </c>
      <c r="AC552" t="s">
        <v>77</v>
      </c>
      <c r="AD552">
        <v>0</v>
      </c>
      <c r="AE552">
        <v>1</v>
      </c>
      <c r="AF552">
        <v>0</v>
      </c>
      <c r="AG552">
        <v>0</v>
      </c>
      <c r="AH552">
        <v>0</v>
      </c>
      <c r="AI552">
        <v>0</v>
      </c>
      <c r="AJ552">
        <v>0</v>
      </c>
      <c r="AK552">
        <v>0</v>
      </c>
      <c r="AL552">
        <v>0</v>
      </c>
      <c r="AM552">
        <v>0</v>
      </c>
      <c r="AN552">
        <v>0</v>
      </c>
      <c r="AO552">
        <v>0</v>
      </c>
      <c r="AP552">
        <v>0</v>
      </c>
      <c r="AQ552">
        <v>0</v>
      </c>
      <c r="AR552">
        <v>0</v>
      </c>
      <c r="AS552">
        <v>0</v>
      </c>
      <c r="AT552">
        <v>0</v>
      </c>
      <c r="AU552">
        <v>0</v>
      </c>
      <c r="AV552">
        <v>0</v>
      </c>
      <c r="AW552">
        <v>4</v>
      </c>
      <c r="AX552">
        <v>4</v>
      </c>
      <c r="AY552">
        <v>0</v>
      </c>
      <c r="AZ552">
        <v>0</v>
      </c>
      <c r="BA552" t="s">
        <v>85</v>
      </c>
      <c r="BB552" t="s">
        <v>63</v>
      </c>
      <c r="BC552" t="s">
        <v>64</v>
      </c>
    </row>
    <row r="553" spans="1:55" x14ac:dyDescent="0.3">
      <c r="A553" t="s">
        <v>55</v>
      </c>
      <c r="B553" t="s">
        <v>55</v>
      </c>
      <c r="C553" t="s">
        <v>911</v>
      </c>
      <c r="D553">
        <v>22110421316</v>
      </c>
      <c r="E553" t="s">
        <v>923</v>
      </c>
      <c r="F553" t="s">
        <v>106</v>
      </c>
      <c r="G553" t="s">
        <v>57</v>
      </c>
      <c r="H553">
        <v>1</v>
      </c>
      <c r="I553" t="s">
        <v>58</v>
      </c>
      <c r="J553" t="s">
        <v>59</v>
      </c>
      <c r="L553">
        <v>2</v>
      </c>
      <c r="M553" t="s">
        <v>926</v>
      </c>
      <c r="N553">
        <v>7</v>
      </c>
      <c r="O553" t="s">
        <v>66</v>
      </c>
      <c r="P553">
        <v>6</v>
      </c>
      <c r="Q553" t="s">
        <v>100</v>
      </c>
      <c r="R553">
        <v>0</v>
      </c>
      <c r="S553">
        <v>0</v>
      </c>
      <c r="T553" t="s">
        <v>61</v>
      </c>
      <c r="V553">
        <v>3</v>
      </c>
      <c r="W553">
        <v>2</v>
      </c>
      <c r="X553">
        <v>1</v>
      </c>
      <c r="Y553" t="s">
        <v>62</v>
      </c>
      <c r="Z553" t="s">
        <v>62</v>
      </c>
      <c r="AA553" t="s">
        <v>62</v>
      </c>
      <c r="AB553" t="s">
        <v>62</v>
      </c>
      <c r="AC553" t="s">
        <v>77</v>
      </c>
      <c r="AD553">
        <v>0</v>
      </c>
      <c r="AE553">
        <v>1</v>
      </c>
      <c r="AF553">
        <v>0</v>
      </c>
      <c r="AG553">
        <v>0</v>
      </c>
      <c r="AH553">
        <v>0</v>
      </c>
      <c r="AI553">
        <v>0</v>
      </c>
      <c r="AJ553">
        <v>0</v>
      </c>
      <c r="AK553">
        <v>0</v>
      </c>
      <c r="AL553">
        <v>0</v>
      </c>
      <c r="AM553">
        <v>0</v>
      </c>
      <c r="AN553">
        <v>0</v>
      </c>
      <c r="AO553">
        <v>0</v>
      </c>
      <c r="AP553">
        <v>0</v>
      </c>
      <c r="AQ553">
        <v>0</v>
      </c>
      <c r="AR553">
        <v>0</v>
      </c>
      <c r="AS553">
        <v>0</v>
      </c>
      <c r="AT553">
        <v>0</v>
      </c>
      <c r="AU553">
        <v>0</v>
      </c>
      <c r="AV553">
        <v>0</v>
      </c>
      <c r="AW553">
        <v>4</v>
      </c>
      <c r="AX553">
        <v>4</v>
      </c>
      <c r="AY553">
        <v>0</v>
      </c>
      <c r="AZ553">
        <v>0</v>
      </c>
      <c r="BA553" t="s">
        <v>63</v>
      </c>
      <c r="BB553" t="s">
        <v>63</v>
      </c>
      <c r="BC553" t="s">
        <v>64</v>
      </c>
    </row>
    <row r="554" spans="1:55" x14ac:dyDescent="0.3">
      <c r="A554" t="s">
        <v>55</v>
      </c>
      <c r="B554" t="s">
        <v>55</v>
      </c>
      <c r="C554" t="s">
        <v>911</v>
      </c>
      <c r="D554">
        <v>22110421316</v>
      </c>
      <c r="E554" t="s">
        <v>923</v>
      </c>
      <c r="F554" t="s">
        <v>106</v>
      </c>
      <c r="G554" t="s">
        <v>57</v>
      </c>
      <c r="H554">
        <v>1</v>
      </c>
      <c r="I554" t="s">
        <v>58</v>
      </c>
      <c r="J554" t="s">
        <v>59</v>
      </c>
      <c r="L554">
        <v>2</v>
      </c>
      <c r="M554" t="s">
        <v>926</v>
      </c>
      <c r="N554">
        <v>10</v>
      </c>
      <c r="O554" t="s">
        <v>216</v>
      </c>
      <c r="R554">
        <v>0</v>
      </c>
      <c r="S554">
        <v>0</v>
      </c>
      <c r="T554" t="s">
        <v>61</v>
      </c>
      <c r="V554">
        <v>3</v>
      </c>
      <c r="W554">
        <v>2</v>
      </c>
      <c r="X554">
        <v>1</v>
      </c>
      <c r="Y554" t="s">
        <v>62</v>
      </c>
      <c r="Z554" t="s">
        <v>62</v>
      </c>
      <c r="AA554" t="s">
        <v>62</v>
      </c>
      <c r="AB554" t="s">
        <v>62</v>
      </c>
      <c r="AD554">
        <v>0</v>
      </c>
      <c r="AE554">
        <v>0</v>
      </c>
      <c r="AF554">
        <v>0</v>
      </c>
      <c r="AG554">
        <v>0</v>
      </c>
      <c r="AH554">
        <v>0</v>
      </c>
      <c r="AI554">
        <v>1</v>
      </c>
      <c r="AJ554">
        <v>2</v>
      </c>
      <c r="AK554">
        <v>0</v>
      </c>
      <c r="AL554">
        <v>0</v>
      </c>
      <c r="AM554">
        <v>0</v>
      </c>
      <c r="AN554">
        <v>0</v>
      </c>
      <c r="AO554">
        <v>0</v>
      </c>
      <c r="AP554">
        <v>0</v>
      </c>
      <c r="AQ554">
        <v>0</v>
      </c>
      <c r="AR554">
        <v>0</v>
      </c>
      <c r="AS554">
        <v>0</v>
      </c>
      <c r="AT554">
        <v>0</v>
      </c>
      <c r="AU554">
        <v>0</v>
      </c>
      <c r="AV554">
        <v>0</v>
      </c>
      <c r="AW554">
        <v>4</v>
      </c>
      <c r="AX554">
        <v>2</v>
      </c>
      <c r="AY554">
        <v>0</v>
      </c>
      <c r="AZ554">
        <v>0</v>
      </c>
      <c r="BA554" t="s">
        <v>63</v>
      </c>
      <c r="BB554" t="s">
        <v>63</v>
      </c>
      <c r="BC554" t="s">
        <v>64</v>
      </c>
    </row>
    <row r="555" spans="1:55" x14ac:dyDescent="0.3">
      <c r="A555" t="s">
        <v>55</v>
      </c>
      <c r="B555" t="s">
        <v>55</v>
      </c>
      <c r="C555" t="s">
        <v>911</v>
      </c>
      <c r="D555">
        <v>22110421316</v>
      </c>
      <c r="E555" t="s">
        <v>923</v>
      </c>
      <c r="F555" t="s">
        <v>106</v>
      </c>
      <c r="G555" t="s">
        <v>57</v>
      </c>
      <c r="H555">
        <v>1</v>
      </c>
      <c r="I555" t="s">
        <v>58</v>
      </c>
      <c r="J555" t="s">
        <v>59</v>
      </c>
      <c r="L555">
        <v>2</v>
      </c>
      <c r="M555" t="s">
        <v>926</v>
      </c>
      <c r="N555">
        <v>8</v>
      </c>
      <c r="O555" t="s">
        <v>95</v>
      </c>
      <c r="R555">
        <v>0</v>
      </c>
      <c r="S555">
        <v>0</v>
      </c>
      <c r="T555" t="s">
        <v>61</v>
      </c>
      <c r="V555">
        <v>3</v>
      </c>
      <c r="W555">
        <v>2</v>
      </c>
      <c r="X555">
        <v>1</v>
      </c>
      <c r="Y555" t="s">
        <v>62</v>
      </c>
      <c r="AA555" t="s">
        <v>62</v>
      </c>
      <c r="AB555" t="s">
        <v>62</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t="s">
        <v>63</v>
      </c>
      <c r="BB555" t="s">
        <v>63</v>
      </c>
      <c r="BC555" t="s">
        <v>64</v>
      </c>
    </row>
    <row r="556" spans="1:55" x14ac:dyDescent="0.3">
      <c r="A556" t="s">
        <v>55</v>
      </c>
      <c r="B556" t="s">
        <v>55</v>
      </c>
      <c r="C556" t="s">
        <v>911</v>
      </c>
      <c r="D556">
        <v>22110421316</v>
      </c>
      <c r="E556" t="s">
        <v>923</v>
      </c>
      <c r="F556" t="s">
        <v>106</v>
      </c>
      <c r="G556" t="s">
        <v>57</v>
      </c>
      <c r="H556">
        <v>1</v>
      </c>
      <c r="I556" t="s">
        <v>58</v>
      </c>
      <c r="J556" t="s">
        <v>59</v>
      </c>
      <c r="L556">
        <v>2</v>
      </c>
      <c r="M556" t="s">
        <v>926</v>
      </c>
      <c r="O556" t="s">
        <v>95</v>
      </c>
      <c r="R556">
        <v>0</v>
      </c>
      <c r="S556">
        <v>0</v>
      </c>
      <c r="T556" t="s">
        <v>61</v>
      </c>
      <c r="U556" t="s">
        <v>931</v>
      </c>
      <c r="V556">
        <v>3</v>
      </c>
      <c r="W556">
        <v>2</v>
      </c>
      <c r="X556">
        <v>1</v>
      </c>
      <c r="Y556" t="s">
        <v>62</v>
      </c>
      <c r="Z556" t="s">
        <v>62</v>
      </c>
      <c r="AA556" t="s">
        <v>62</v>
      </c>
      <c r="AB556" t="s">
        <v>62</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t="s">
        <v>63</v>
      </c>
      <c r="BB556" t="s">
        <v>63</v>
      </c>
      <c r="BC556" t="s">
        <v>64</v>
      </c>
    </row>
    <row r="557" spans="1:55" x14ac:dyDescent="0.3">
      <c r="A557" t="s">
        <v>55</v>
      </c>
      <c r="B557" t="s">
        <v>55</v>
      </c>
      <c r="C557" t="s">
        <v>911</v>
      </c>
      <c r="D557">
        <v>22110421316</v>
      </c>
      <c r="E557" t="s">
        <v>923</v>
      </c>
      <c r="F557" t="s">
        <v>106</v>
      </c>
      <c r="G557" t="s">
        <v>57</v>
      </c>
      <c r="H557">
        <v>1</v>
      </c>
      <c r="I557" t="s">
        <v>58</v>
      </c>
      <c r="J557" t="s">
        <v>59</v>
      </c>
      <c r="L557">
        <v>2</v>
      </c>
      <c r="M557" t="s">
        <v>926</v>
      </c>
      <c r="N557">
        <v>9</v>
      </c>
      <c r="O557" t="s">
        <v>95</v>
      </c>
      <c r="R557">
        <v>0</v>
      </c>
      <c r="S557">
        <v>0</v>
      </c>
      <c r="T557" t="s">
        <v>61</v>
      </c>
      <c r="V557">
        <v>3</v>
      </c>
      <c r="W557">
        <v>2</v>
      </c>
      <c r="X557">
        <v>1</v>
      </c>
      <c r="Y557" t="s">
        <v>62</v>
      </c>
      <c r="AA557" t="s">
        <v>62</v>
      </c>
      <c r="AB557" t="s">
        <v>62</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t="s">
        <v>63</v>
      </c>
      <c r="BB557" t="s">
        <v>63</v>
      </c>
      <c r="BC557" t="s">
        <v>64</v>
      </c>
    </row>
    <row r="558" spans="1:55" x14ac:dyDescent="0.3">
      <c r="A558" t="s">
        <v>55</v>
      </c>
      <c r="B558" t="s">
        <v>55</v>
      </c>
      <c r="C558" t="s">
        <v>911</v>
      </c>
      <c r="D558">
        <v>22110421316</v>
      </c>
      <c r="E558" t="s">
        <v>923</v>
      </c>
      <c r="F558" t="s">
        <v>106</v>
      </c>
      <c r="G558" t="s">
        <v>57</v>
      </c>
      <c r="H558">
        <v>1</v>
      </c>
      <c r="I558" t="s">
        <v>58</v>
      </c>
      <c r="J558" t="s">
        <v>59</v>
      </c>
      <c r="L558">
        <v>2</v>
      </c>
      <c r="M558" t="s">
        <v>926</v>
      </c>
      <c r="N558">
        <v>11</v>
      </c>
      <c r="O558" t="s">
        <v>95</v>
      </c>
      <c r="R558">
        <v>0</v>
      </c>
      <c r="S558">
        <v>0</v>
      </c>
      <c r="T558" t="s">
        <v>61</v>
      </c>
      <c r="V558">
        <v>3</v>
      </c>
      <c r="W558">
        <v>2</v>
      </c>
      <c r="X558">
        <v>1</v>
      </c>
      <c r="Y558" t="s">
        <v>62</v>
      </c>
      <c r="Z558" t="s">
        <v>62</v>
      </c>
      <c r="AA558" t="s">
        <v>62</v>
      </c>
      <c r="AB558" t="s">
        <v>62</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t="s">
        <v>63</v>
      </c>
      <c r="BB558" t="s">
        <v>63</v>
      </c>
      <c r="BC558" t="s">
        <v>64</v>
      </c>
    </row>
    <row r="559" spans="1:55" x14ac:dyDescent="0.3">
      <c r="A559" t="s">
        <v>55</v>
      </c>
      <c r="B559" t="s">
        <v>55</v>
      </c>
      <c r="C559" t="s">
        <v>123</v>
      </c>
      <c r="D559">
        <v>22110408521</v>
      </c>
      <c r="E559" t="s">
        <v>577</v>
      </c>
      <c r="F559" t="s">
        <v>56</v>
      </c>
      <c r="G559" t="s">
        <v>57</v>
      </c>
      <c r="H559">
        <v>1</v>
      </c>
      <c r="I559" t="s">
        <v>58</v>
      </c>
      <c r="J559" t="s">
        <v>59</v>
      </c>
      <c r="K559" t="s">
        <v>578</v>
      </c>
      <c r="L559">
        <v>1</v>
      </c>
      <c r="M559" t="s">
        <v>579</v>
      </c>
      <c r="N559">
        <v>1</v>
      </c>
      <c r="O559" t="s">
        <v>66</v>
      </c>
      <c r="P559">
        <v>1</v>
      </c>
      <c r="Q559" t="s">
        <v>67</v>
      </c>
      <c r="R559">
        <v>0</v>
      </c>
      <c r="S559">
        <v>13</v>
      </c>
      <c r="T559" t="s">
        <v>61</v>
      </c>
      <c r="U559" t="s">
        <v>580</v>
      </c>
      <c r="V559">
        <v>3</v>
      </c>
      <c r="W559">
        <v>2</v>
      </c>
      <c r="X559">
        <v>1</v>
      </c>
      <c r="Y559" t="s">
        <v>62</v>
      </c>
      <c r="Z559" t="s">
        <v>71</v>
      </c>
      <c r="AA559" t="s">
        <v>83</v>
      </c>
      <c r="AB559" t="s">
        <v>62</v>
      </c>
      <c r="AC559" t="s">
        <v>77</v>
      </c>
      <c r="AD559">
        <v>0</v>
      </c>
      <c r="AE559">
        <v>1</v>
      </c>
      <c r="AF559">
        <v>0</v>
      </c>
      <c r="AG559">
        <v>0</v>
      </c>
      <c r="AH559">
        <v>0</v>
      </c>
      <c r="AI559">
        <v>0</v>
      </c>
      <c r="AJ559">
        <v>0</v>
      </c>
      <c r="AK559">
        <v>0</v>
      </c>
      <c r="AL559">
        <v>0</v>
      </c>
      <c r="AM559">
        <v>0</v>
      </c>
      <c r="AN559">
        <v>0</v>
      </c>
      <c r="AO559">
        <v>0</v>
      </c>
      <c r="AP559">
        <v>0</v>
      </c>
      <c r="AQ559">
        <v>0</v>
      </c>
      <c r="AR559">
        <v>0</v>
      </c>
      <c r="AS559">
        <v>0</v>
      </c>
      <c r="AT559">
        <v>0</v>
      </c>
      <c r="AU559">
        <v>0</v>
      </c>
      <c r="AV559">
        <v>0</v>
      </c>
      <c r="AW559">
        <v>3</v>
      </c>
      <c r="AX559">
        <v>2</v>
      </c>
      <c r="AY559">
        <v>0</v>
      </c>
      <c r="AZ559">
        <v>0</v>
      </c>
      <c r="BA559" t="s">
        <v>63</v>
      </c>
      <c r="BB559" t="s">
        <v>63</v>
      </c>
      <c r="BC559" t="s">
        <v>64</v>
      </c>
    </row>
    <row r="560" spans="1:55" x14ac:dyDescent="0.3">
      <c r="A560" t="s">
        <v>55</v>
      </c>
      <c r="B560" t="s">
        <v>55</v>
      </c>
      <c r="C560" t="s">
        <v>123</v>
      </c>
      <c r="D560">
        <v>22110408521</v>
      </c>
      <c r="E560" t="s">
        <v>577</v>
      </c>
      <c r="F560" t="s">
        <v>56</v>
      </c>
      <c r="G560" t="s">
        <v>57</v>
      </c>
      <c r="H560">
        <v>1</v>
      </c>
      <c r="I560" t="s">
        <v>58</v>
      </c>
      <c r="J560" t="s">
        <v>59</v>
      </c>
      <c r="K560" t="s">
        <v>578</v>
      </c>
      <c r="L560">
        <v>1</v>
      </c>
      <c r="M560" t="s">
        <v>579</v>
      </c>
      <c r="N560">
        <v>2</v>
      </c>
      <c r="O560" t="s">
        <v>66</v>
      </c>
      <c r="P560">
        <v>5</v>
      </c>
      <c r="Q560" t="s">
        <v>75</v>
      </c>
      <c r="R560">
        <v>0</v>
      </c>
      <c r="S560">
        <v>23</v>
      </c>
      <c r="T560" t="s">
        <v>61</v>
      </c>
      <c r="U560" t="s">
        <v>581</v>
      </c>
      <c r="V560">
        <v>3</v>
      </c>
      <c r="W560">
        <v>2</v>
      </c>
      <c r="X560">
        <v>1</v>
      </c>
      <c r="Y560" t="s">
        <v>71</v>
      </c>
      <c r="Z560" t="s">
        <v>62</v>
      </c>
      <c r="AA560" t="s">
        <v>83</v>
      </c>
      <c r="AB560" t="s">
        <v>71</v>
      </c>
      <c r="AC560" t="s">
        <v>77</v>
      </c>
      <c r="AD560">
        <v>0</v>
      </c>
      <c r="AE560">
        <v>1</v>
      </c>
      <c r="AF560">
        <v>0</v>
      </c>
      <c r="AG560">
        <v>0</v>
      </c>
      <c r="AH560">
        <v>0</v>
      </c>
      <c r="AI560">
        <v>0</v>
      </c>
      <c r="AJ560">
        <v>0</v>
      </c>
      <c r="AK560">
        <v>0</v>
      </c>
      <c r="AL560">
        <v>0</v>
      </c>
      <c r="AM560">
        <v>0</v>
      </c>
      <c r="AN560">
        <v>0</v>
      </c>
      <c r="AO560">
        <v>0</v>
      </c>
      <c r="AP560">
        <v>0</v>
      </c>
      <c r="AQ560">
        <v>0</v>
      </c>
      <c r="AR560">
        <v>0</v>
      </c>
      <c r="AS560">
        <v>0</v>
      </c>
      <c r="AT560">
        <v>0</v>
      </c>
      <c r="AU560">
        <v>0</v>
      </c>
      <c r="AV560">
        <v>0</v>
      </c>
      <c r="AW560">
        <v>2</v>
      </c>
      <c r="AX560">
        <v>2</v>
      </c>
      <c r="AY560">
        <v>0</v>
      </c>
      <c r="AZ560">
        <v>0</v>
      </c>
      <c r="BA560" t="s">
        <v>63</v>
      </c>
      <c r="BB560" t="s">
        <v>63</v>
      </c>
      <c r="BC560" t="s">
        <v>64</v>
      </c>
    </row>
    <row r="561" spans="1:55" x14ac:dyDescent="0.3">
      <c r="A561" t="s">
        <v>55</v>
      </c>
      <c r="B561" t="s">
        <v>55</v>
      </c>
      <c r="C561" t="s">
        <v>123</v>
      </c>
      <c r="D561">
        <v>22110408521</v>
      </c>
      <c r="E561" t="s">
        <v>577</v>
      </c>
      <c r="F561" t="s">
        <v>56</v>
      </c>
      <c r="G561" t="s">
        <v>57</v>
      </c>
      <c r="H561">
        <v>1</v>
      </c>
      <c r="I561" t="s">
        <v>58</v>
      </c>
      <c r="J561" t="s">
        <v>59</v>
      </c>
      <c r="K561" t="s">
        <v>578</v>
      </c>
      <c r="L561">
        <v>1</v>
      </c>
      <c r="M561" t="s">
        <v>579</v>
      </c>
      <c r="N561">
        <v>3</v>
      </c>
      <c r="O561" t="s">
        <v>66</v>
      </c>
      <c r="P561">
        <v>4</v>
      </c>
      <c r="Q561" t="s">
        <v>76</v>
      </c>
      <c r="R561">
        <v>0</v>
      </c>
      <c r="S561">
        <v>15</v>
      </c>
      <c r="T561" t="s">
        <v>61</v>
      </c>
      <c r="U561" t="s">
        <v>582</v>
      </c>
      <c r="V561">
        <v>3</v>
      </c>
      <c r="W561">
        <v>2</v>
      </c>
      <c r="X561">
        <v>1</v>
      </c>
      <c r="Y561" t="s">
        <v>62</v>
      </c>
      <c r="Z561" t="s">
        <v>62</v>
      </c>
      <c r="AA561" t="s">
        <v>83</v>
      </c>
      <c r="AB561" t="s">
        <v>71</v>
      </c>
      <c r="AC561" t="s">
        <v>77</v>
      </c>
      <c r="AD561">
        <v>0</v>
      </c>
      <c r="AE561">
        <v>1</v>
      </c>
      <c r="AF561">
        <v>0</v>
      </c>
      <c r="AG561">
        <v>0</v>
      </c>
      <c r="AH561">
        <v>0</v>
      </c>
      <c r="AI561">
        <v>0</v>
      </c>
      <c r="AJ561">
        <v>0</v>
      </c>
      <c r="AK561">
        <v>0</v>
      </c>
      <c r="AL561">
        <v>0</v>
      </c>
      <c r="AM561">
        <v>0</v>
      </c>
      <c r="AN561">
        <v>0</v>
      </c>
      <c r="AO561">
        <v>0</v>
      </c>
      <c r="AP561">
        <v>0</v>
      </c>
      <c r="AQ561">
        <v>0</v>
      </c>
      <c r="AR561">
        <v>0</v>
      </c>
      <c r="AS561">
        <v>0</v>
      </c>
      <c r="AT561">
        <v>0</v>
      </c>
      <c r="AU561">
        <v>0</v>
      </c>
      <c r="AV561">
        <v>0</v>
      </c>
      <c r="AW561">
        <v>2</v>
      </c>
      <c r="AX561">
        <v>2</v>
      </c>
      <c r="AY561">
        <v>0</v>
      </c>
      <c r="AZ561">
        <v>0</v>
      </c>
      <c r="BA561" t="s">
        <v>63</v>
      </c>
      <c r="BB561" t="s">
        <v>63</v>
      </c>
    </row>
    <row r="562" spans="1:55" x14ac:dyDescent="0.3">
      <c r="A562" t="s">
        <v>55</v>
      </c>
      <c r="B562" t="s">
        <v>55</v>
      </c>
      <c r="C562" t="s">
        <v>123</v>
      </c>
      <c r="D562">
        <v>22110408521</v>
      </c>
      <c r="E562" t="s">
        <v>577</v>
      </c>
      <c r="F562" t="s">
        <v>56</v>
      </c>
      <c r="G562" t="s">
        <v>57</v>
      </c>
      <c r="H562">
        <v>1</v>
      </c>
      <c r="I562" t="s">
        <v>58</v>
      </c>
      <c r="J562" t="s">
        <v>59</v>
      </c>
      <c r="K562" t="s">
        <v>578</v>
      </c>
      <c r="L562">
        <v>1</v>
      </c>
      <c r="M562" t="s">
        <v>579</v>
      </c>
      <c r="N562">
        <v>4</v>
      </c>
      <c r="O562" t="s">
        <v>95</v>
      </c>
      <c r="R562">
        <v>0</v>
      </c>
      <c r="S562">
        <v>0</v>
      </c>
      <c r="T562" t="s">
        <v>61</v>
      </c>
      <c r="U562" t="s">
        <v>583</v>
      </c>
      <c r="V562">
        <v>3</v>
      </c>
      <c r="W562">
        <v>2</v>
      </c>
      <c r="X562">
        <v>1</v>
      </c>
      <c r="Y562" t="s">
        <v>71</v>
      </c>
      <c r="Z562" t="s">
        <v>90</v>
      </c>
      <c r="AA562" t="s">
        <v>83</v>
      </c>
      <c r="AB562" t="s">
        <v>62</v>
      </c>
      <c r="AD562">
        <v>0</v>
      </c>
      <c r="AE562">
        <v>0</v>
      </c>
      <c r="AF562">
        <v>0</v>
      </c>
      <c r="AG562">
        <v>0</v>
      </c>
      <c r="AH562">
        <v>0</v>
      </c>
      <c r="AI562">
        <v>0</v>
      </c>
      <c r="AJ562">
        <v>1</v>
      </c>
      <c r="AK562">
        <v>0</v>
      </c>
      <c r="AL562">
        <v>0</v>
      </c>
      <c r="AM562">
        <v>0</v>
      </c>
      <c r="AN562">
        <v>0</v>
      </c>
      <c r="AO562">
        <v>0</v>
      </c>
      <c r="AP562">
        <v>0</v>
      </c>
      <c r="AQ562">
        <v>0</v>
      </c>
      <c r="AR562">
        <v>0</v>
      </c>
      <c r="AS562">
        <v>0</v>
      </c>
      <c r="AT562">
        <v>0</v>
      </c>
      <c r="AU562">
        <v>0</v>
      </c>
      <c r="AV562">
        <v>0</v>
      </c>
      <c r="AW562">
        <v>1</v>
      </c>
      <c r="AX562">
        <v>0</v>
      </c>
      <c r="AY562">
        <v>0</v>
      </c>
      <c r="AZ562">
        <v>0</v>
      </c>
      <c r="BA562" t="s">
        <v>63</v>
      </c>
      <c r="BB562" t="s">
        <v>63</v>
      </c>
    </row>
    <row r="563" spans="1:55" x14ac:dyDescent="0.3">
      <c r="A563" t="s">
        <v>55</v>
      </c>
      <c r="B563" t="s">
        <v>55</v>
      </c>
      <c r="C563" t="s">
        <v>123</v>
      </c>
      <c r="D563">
        <v>22110408521</v>
      </c>
      <c r="E563" t="s">
        <v>577</v>
      </c>
      <c r="F563" t="s">
        <v>56</v>
      </c>
      <c r="G563" t="s">
        <v>57</v>
      </c>
      <c r="H563">
        <v>1</v>
      </c>
      <c r="I563" t="s">
        <v>58</v>
      </c>
      <c r="J563" t="s">
        <v>59</v>
      </c>
      <c r="K563" t="s">
        <v>578</v>
      </c>
      <c r="L563">
        <v>1</v>
      </c>
      <c r="M563" t="s">
        <v>579</v>
      </c>
      <c r="N563">
        <v>5</v>
      </c>
      <c r="O563" t="s">
        <v>95</v>
      </c>
      <c r="R563">
        <v>0</v>
      </c>
      <c r="S563">
        <v>0</v>
      </c>
      <c r="T563" t="s">
        <v>61</v>
      </c>
      <c r="U563" t="s">
        <v>584</v>
      </c>
      <c r="V563">
        <v>3</v>
      </c>
      <c r="W563">
        <v>2</v>
      </c>
      <c r="X563">
        <v>1</v>
      </c>
      <c r="Y563" t="s">
        <v>71</v>
      </c>
      <c r="Z563" t="s">
        <v>83</v>
      </c>
      <c r="AA563" t="s">
        <v>83</v>
      </c>
      <c r="AB563" t="s">
        <v>62</v>
      </c>
      <c r="AD563">
        <v>0</v>
      </c>
      <c r="AE563">
        <v>0</v>
      </c>
      <c r="AF563">
        <v>0</v>
      </c>
      <c r="AG563">
        <v>0</v>
      </c>
      <c r="AH563">
        <v>0</v>
      </c>
      <c r="AI563">
        <v>0</v>
      </c>
      <c r="AJ563">
        <v>0</v>
      </c>
      <c r="AK563">
        <v>0</v>
      </c>
      <c r="AL563">
        <v>0</v>
      </c>
      <c r="AM563">
        <v>0</v>
      </c>
      <c r="AN563">
        <v>0</v>
      </c>
      <c r="AO563">
        <v>0</v>
      </c>
      <c r="AP563">
        <v>0</v>
      </c>
      <c r="AQ563">
        <v>0</v>
      </c>
      <c r="AR563">
        <v>0</v>
      </c>
      <c r="AS563">
        <v>0</v>
      </c>
      <c r="AT563">
        <v>0</v>
      </c>
      <c r="AU563">
        <v>0</v>
      </c>
      <c r="AV563">
        <v>0</v>
      </c>
      <c r="AW563">
        <v>1</v>
      </c>
      <c r="AX563">
        <v>0</v>
      </c>
      <c r="AY563">
        <v>0</v>
      </c>
      <c r="AZ563">
        <v>0</v>
      </c>
      <c r="BA563" t="s">
        <v>63</v>
      </c>
      <c r="BB563" t="s">
        <v>63</v>
      </c>
      <c r="BC563" t="s">
        <v>64</v>
      </c>
    </row>
    <row r="564" spans="1:55" x14ac:dyDescent="0.3">
      <c r="A564" t="s">
        <v>55</v>
      </c>
      <c r="B564" t="s">
        <v>55</v>
      </c>
      <c r="C564" t="s">
        <v>123</v>
      </c>
      <c r="D564">
        <v>22110408521</v>
      </c>
      <c r="E564" t="s">
        <v>577</v>
      </c>
      <c r="F564" t="s">
        <v>56</v>
      </c>
      <c r="G564" t="s">
        <v>57</v>
      </c>
      <c r="H564">
        <v>1</v>
      </c>
      <c r="I564" t="s">
        <v>58</v>
      </c>
      <c r="J564" t="s">
        <v>59</v>
      </c>
      <c r="K564" t="s">
        <v>578</v>
      </c>
      <c r="L564">
        <v>1</v>
      </c>
      <c r="M564" t="s">
        <v>579</v>
      </c>
      <c r="N564">
        <v>6</v>
      </c>
      <c r="O564" t="s">
        <v>107</v>
      </c>
      <c r="R564">
        <v>0</v>
      </c>
      <c r="S564">
        <v>0</v>
      </c>
      <c r="T564" t="s">
        <v>1773</v>
      </c>
      <c r="U564" t="s">
        <v>585</v>
      </c>
      <c r="V564">
        <v>3</v>
      </c>
      <c r="W564">
        <v>2</v>
      </c>
      <c r="X564">
        <v>1</v>
      </c>
      <c r="Y564" t="s">
        <v>71</v>
      </c>
      <c r="Z564" t="s">
        <v>71</v>
      </c>
      <c r="AA564" t="s">
        <v>83</v>
      </c>
      <c r="AB564" t="s">
        <v>71</v>
      </c>
      <c r="AD564">
        <v>3</v>
      </c>
      <c r="AE564">
        <v>0</v>
      </c>
      <c r="AF564">
        <v>0</v>
      </c>
      <c r="AG564">
        <v>0</v>
      </c>
      <c r="AH564">
        <v>0</v>
      </c>
      <c r="AI564">
        <v>5</v>
      </c>
      <c r="AJ564">
        <v>1</v>
      </c>
      <c r="AK564">
        <v>0</v>
      </c>
      <c r="AL564">
        <v>0</v>
      </c>
      <c r="AM564">
        <v>0</v>
      </c>
      <c r="AN564">
        <v>0</v>
      </c>
      <c r="AO564">
        <v>0</v>
      </c>
      <c r="AP564">
        <v>0</v>
      </c>
      <c r="AQ564">
        <v>0</v>
      </c>
      <c r="AR564">
        <v>0</v>
      </c>
      <c r="AS564">
        <v>0</v>
      </c>
      <c r="AT564">
        <v>0</v>
      </c>
      <c r="AU564">
        <v>0</v>
      </c>
      <c r="AV564">
        <v>1</v>
      </c>
      <c r="AW564">
        <v>6</v>
      </c>
      <c r="AX564">
        <v>2</v>
      </c>
      <c r="AY564">
        <v>0</v>
      </c>
      <c r="AZ564">
        <v>0</v>
      </c>
      <c r="BA564" t="s">
        <v>85</v>
      </c>
      <c r="BB564" t="s">
        <v>63</v>
      </c>
      <c r="BC564" t="s">
        <v>64</v>
      </c>
    </row>
    <row r="565" spans="1:55" x14ac:dyDescent="0.3">
      <c r="A565" t="s">
        <v>55</v>
      </c>
      <c r="B565" t="s">
        <v>55</v>
      </c>
      <c r="C565" t="s">
        <v>123</v>
      </c>
      <c r="D565">
        <v>22110408521</v>
      </c>
      <c r="E565" t="s">
        <v>577</v>
      </c>
      <c r="F565" t="s">
        <v>56</v>
      </c>
      <c r="G565" t="s">
        <v>57</v>
      </c>
      <c r="H565">
        <v>1</v>
      </c>
      <c r="I565" t="s">
        <v>58</v>
      </c>
      <c r="J565" t="s">
        <v>59</v>
      </c>
      <c r="K565" t="s">
        <v>578</v>
      </c>
      <c r="L565">
        <v>1</v>
      </c>
      <c r="M565" t="s">
        <v>579</v>
      </c>
      <c r="N565">
        <v>7</v>
      </c>
      <c r="O565" t="s">
        <v>70</v>
      </c>
      <c r="R565">
        <v>0</v>
      </c>
      <c r="S565">
        <v>0</v>
      </c>
      <c r="T565" t="s">
        <v>61</v>
      </c>
      <c r="U565" t="s">
        <v>586</v>
      </c>
      <c r="V565">
        <v>3</v>
      </c>
      <c r="W565">
        <v>2</v>
      </c>
      <c r="X565">
        <v>1</v>
      </c>
      <c r="Y565" t="s">
        <v>71</v>
      </c>
      <c r="Z565" t="s">
        <v>71</v>
      </c>
      <c r="AA565" t="s">
        <v>83</v>
      </c>
      <c r="AB565" t="s">
        <v>62</v>
      </c>
      <c r="AD565">
        <v>3</v>
      </c>
      <c r="AE565">
        <v>0</v>
      </c>
      <c r="AF565">
        <v>0</v>
      </c>
      <c r="AG565">
        <v>0</v>
      </c>
      <c r="AH565">
        <v>0</v>
      </c>
      <c r="AI565">
        <v>3</v>
      </c>
      <c r="AJ565">
        <v>1</v>
      </c>
      <c r="AK565">
        <v>0</v>
      </c>
      <c r="AL565">
        <v>0</v>
      </c>
      <c r="AM565">
        <v>0</v>
      </c>
      <c r="AN565">
        <v>0</v>
      </c>
      <c r="AO565">
        <v>0</v>
      </c>
      <c r="AP565">
        <v>0</v>
      </c>
      <c r="AQ565">
        <v>0</v>
      </c>
      <c r="AR565">
        <v>0</v>
      </c>
      <c r="AS565">
        <v>0</v>
      </c>
      <c r="AT565">
        <v>0</v>
      </c>
      <c r="AU565">
        <v>0</v>
      </c>
      <c r="AV565">
        <v>1</v>
      </c>
      <c r="AW565">
        <v>5</v>
      </c>
      <c r="AX565">
        <v>2</v>
      </c>
      <c r="AY565">
        <v>0</v>
      </c>
      <c r="AZ565">
        <v>0</v>
      </c>
      <c r="BA565" t="s">
        <v>85</v>
      </c>
      <c r="BB565" t="s">
        <v>63</v>
      </c>
      <c r="BC565" t="s">
        <v>64</v>
      </c>
    </row>
    <row r="566" spans="1:55" x14ac:dyDescent="0.3">
      <c r="A566" t="s">
        <v>55</v>
      </c>
      <c r="B566" t="s">
        <v>55</v>
      </c>
      <c r="C566" t="s">
        <v>123</v>
      </c>
      <c r="D566">
        <v>22110408521</v>
      </c>
      <c r="E566" t="s">
        <v>577</v>
      </c>
      <c r="F566" t="s">
        <v>56</v>
      </c>
      <c r="G566" t="s">
        <v>57</v>
      </c>
      <c r="H566">
        <v>1</v>
      </c>
      <c r="I566" t="s">
        <v>58</v>
      </c>
      <c r="J566" t="s">
        <v>59</v>
      </c>
      <c r="K566" t="s">
        <v>578</v>
      </c>
      <c r="L566">
        <v>1</v>
      </c>
      <c r="M566" t="s">
        <v>579</v>
      </c>
      <c r="N566">
        <v>8</v>
      </c>
      <c r="O566" t="s">
        <v>66</v>
      </c>
      <c r="P566">
        <v>3</v>
      </c>
      <c r="Q566" t="s">
        <v>78</v>
      </c>
      <c r="R566">
        <v>0</v>
      </c>
      <c r="S566">
        <v>18</v>
      </c>
      <c r="T566" t="s">
        <v>61</v>
      </c>
      <c r="U566" t="s">
        <v>587</v>
      </c>
      <c r="V566">
        <v>3</v>
      </c>
      <c r="W566">
        <v>2</v>
      </c>
      <c r="X566">
        <v>1</v>
      </c>
      <c r="Y566" t="s">
        <v>71</v>
      </c>
      <c r="Z566" t="s">
        <v>71</v>
      </c>
      <c r="AA566" t="s">
        <v>83</v>
      </c>
      <c r="AB566" t="s">
        <v>62</v>
      </c>
      <c r="AC566" t="s">
        <v>77</v>
      </c>
      <c r="AD566">
        <v>0</v>
      </c>
      <c r="AE566">
        <v>0</v>
      </c>
      <c r="AF566">
        <v>0</v>
      </c>
      <c r="AG566">
        <v>0</v>
      </c>
      <c r="AH566">
        <v>0</v>
      </c>
      <c r="AI566">
        <v>2</v>
      </c>
      <c r="AJ566">
        <v>0</v>
      </c>
      <c r="AK566">
        <v>0</v>
      </c>
      <c r="AL566">
        <v>0</v>
      </c>
      <c r="AM566">
        <v>0</v>
      </c>
      <c r="AN566">
        <v>0</v>
      </c>
      <c r="AO566">
        <v>0</v>
      </c>
      <c r="AP566">
        <v>0</v>
      </c>
      <c r="AQ566">
        <v>0</v>
      </c>
      <c r="AR566">
        <v>0</v>
      </c>
      <c r="AS566">
        <v>0</v>
      </c>
      <c r="AT566">
        <v>0</v>
      </c>
      <c r="AU566">
        <v>0</v>
      </c>
      <c r="AV566">
        <v>0</v>
      </c>
      <c r="AW566">
        <v>2</v>
      </c>
      <c r="AX566">
        <v>1</v>
      </c>
      <c r="AY566">
        <v>0</v>
      </c>
      <c r="AZ566">
        <v>0</v>
      </c>
      <c r="BA566" t="s">
        <v>63</v>
      </c>
      <c r="BB566" t="s">
        <v>63</v>
      </c>
      <c r="BC566" t="s">
        <v>64</v>
      </c>
    </row>
    <row r="567" spans="1:55" x14ac:dyDescent="0.3">
      <c r="A567" t="s">
        <v>55</v>
      </c>
      <c r="B567" t="s">
        <v>55</v>
      </c>
      <c r="C567" t="s">
        <v>123</v>
      </c>
      <c r="D567">
        <v>22110408521</v>
      </c>
      <c r="E567" t="s">
        <v>577</v>
      </c>
      <c r="F567" t="s">
        <v>56</v>
      </c>
      <c r="G567" t="s">
        <v>57</v>
      </c>
      <c r="H567">
        <v>1</v>
      </c>
      <c r="I567" t="s">
        <v>58</v>
      </c>
      <c r="J567" t="s">
        <v>59</v>
      </c>
      <c r="K567" t="s">
        <v>578</v>
      </c>
      <c r="L567">
        <v>1</v>
      </c>
      <c r="M567" t="s">
        <v>579</v>
      </c>
      <c r="N567">
        <v>9</v>
      </c>
      <c r="O567" t="s">
        <v>60</v>
      </c>
      <c r="R567">
        <v>0</v>
      </c>
      <c r="S567">
        <v>0</v>
      </c>
      <c r="T567" t="s">
        <v>61</v>
      </c>
      <c r="U567" t="s">
        <v>588</v>
      </c>
      <c r="V567">
        <v>3</v>
      </c>
      <c r="W567">
        <v>2</v>
      </c>
      <c r="X567">
        <v>1</v>
      </c>
      <c r="Y567" t="s">
        <v>71</v>
      </c>
      <c r="Z567" t="s">
        <v>71</v>
      </c>
      <c r="AA567" t="s">
        <v>83</v>
      </c>
      <c r="AB567" t="s">
        <v>71</v>
      </c>
      <c r="AD567">
        <v>0</v>
      </c>
      <c r="AE567">
        <v>0</v>
      </c>
      <c r="AF567">
        <v>0</v>
      </c>
      <c r="AG567">
        <v>0</v>
      </c>
      <c r="AH567">
        <v>0</v>
      </c>
      <c r="AI567">
        <v>3</v>
      </c>
      <c r="AJ567">
        <v>1</v>
      </c>
      <c r="AK567">
        <v>0</v>
      </c>
      <c r="AL567">
        <v>0</v>
      </c>
      <c r="AM567">
        <v>0</v>
      </c>
      <c r="AN567">
        <v>0</v>
      </c>
      <c r="AO567">
        <v>0</v>
      </c>
      <c r="AP567">
        <v>0</v>
      </c>
      <c r="AQ567">
        <v>0</v>
      </c>
      <c r="AR567">
        <v>0</v>
      </c>
      <c r="AS567">
        <v>0</v>
      </c>
      <c r="AT567">
        <v>0</v>
      </c>
      <c r="AU567">
        <v>0</v>
      </c>
      <c r="AV567">
        <v>0</v>
      </c>
      <c r="AW567">
        <v>3</v>
      </c>
      <c r="AX567">
        <v>1</v>
      </c>
      <c r="AY567">
        <v>0</v>
      </c>
      <c r="AZ567">
        <v>0</v>
      </c>
      <c r="BA567" t="s">
        <v>63</v>
      </c>
      <c r="BB567" t="s">
        <v>63</v>
      </c>
      <c r="BC567" t="s">
        <v>64</v>
      </c>
    </row>
    <row r="568" spans="1:55" x14ac:dyDescent="0.3">
      <c r="A568" t="s">
        <v>55</v>
      </c>
      <c r="B568" t="s">
        <v>80</v>
      </c>
      <c r="C568" t="s">
        <v>131</v>
      </c>
      <c r="D568">
        <v>22110401302</v>
      </c>
      <c r="E568" t="s">
        <v>132</v>
      </c>
      <c r="F568" t="s">
        <v>56</v>
      </c>
      <c r="G568" t="s">
        <v>57</v>
      </c>
      <c r="H568">
        <v>1</v>
      </c>
      <c r="I568" t="s">
        <v>58</v>
      </c>
      <c r="J568" t="s">
        <v>59</v>
      </c>
      <c r="K568" t="s">
        <v>133</v>
      </c>
      <c r="L568">
        <v>1</v>
      </c>
      <c r="M568" t="s">
        <v>134</v>
      </c>
      <c r="N568">
        <v>1</v>
      </c>
      <c r="O568" t="s">
        <v>60</v>
      </c>
      <c r="R568">
        <v>0</v>
      </c>
      <c r="S568">
        <v>0</v>
      </c>
      <c r="T568" t="s">
        <v>61</v>
      </c>
      <c r="V568">
        <v>0</v>
      </c>
      <c r="W568">
        <v>0</v>
      </c>
      <c r="X568">
        <v>1</v>
      </c>
      <c r="Y568" t="s">
        <v>71</v>
      </c>
      <c r="Z568" t="s">
        <v>62</v>
      </c>
      <c r="AB568" t="s">
        <v>62</v>
      </c>
      <c r="AD568">
        <v>2</v>
      </c>
      <c r="AE568">
        <v>0</v>
      </c>
      <c r="AF568">
        <v>0</v>
      </c>
      <c r="AG568">
        <v>0</v>
      </c>
      <c r="AH568">
        <v>0</v>
      </c>
      <c r="AI568">
        <v>1</v>
      </c>
      <c r="AJ568">
        <v>1</v>
      </c>
      <c r="AK568">
        <v>0</v>
      </c>
      <c r="AL568">
        <v>0</v>
      </c>
      <c r="AM568">
        <v>0</v>
      </c>
      <c r="AN568">
        <v>0</v>
      </c>
      <c r="AO568">
        <v>0</v>
      </c>
      <c r="AP568">
        <v>0</v>
      </c>
      <c r="AQ568">
        <v>0</v>
      </c>
      <c r="AR568">
        <v>0</v>
      </c>
      <c r="AS568">
        <v>0</v>
      </c>
      <c r="AT568">
        <v>0</v>
      </c>
      <c r="AU568">
        <v>0</v>
      </c>
      <c r="AV568">
        <v>0</v>
      </c>
      <c r="AW568">
        <v>2</v>
      </c>
      <c r="AX568">
        <v>1</v>
      </c>
      <c r="AY568">
        <v>0</v>
      </c>
      <c r="AZ568">
        <v>0</v>
      </c>
      <c r="BA568" t="s">
        <v>63</v>
      </c>
      <c r="BB568" t="s">
        <v>63</v>
      </c>
      <c r="BC568" t="s">
        <v>64</v>
      </c>
    </row>
    <row r="569" spans="1:55" x14ac:dyDescent="0.3">
      <c r="A569" t="s">
        <v>55</v>
      </c>
      <c r="B569" t="s">
        <v>80</v>
      </c>
      <c r="C569" t="s">
        <v>131</v>
      </c>
      <c r="D569">
        <v>22110401302</v>
      </c>
      <c r="E569" t="s">
        <v>132</v>
      </c>
      <c r="F569" t="s">
        <v>56</v>
      </c>
      <c r="G569" t="s">
        <v>57</v>
      </c>
      <c r="H569">
        <v>1</v>
      </c>
      <c r="I569" t="s">
        <v>58</v>
      </c>
      <c r="J569" t="s">
        <v>59</v>
      </c>
      <c r="K569" t="s">
        <v>133</v>
      </c>
      <c r="L569">
        <v>2</v>
      </c>
      <c r="N569">
        <v>1</v>
      </c>
      <c r="O569" t="s">
        <v>66</v>
      </c>
      <c r="P569">
        <v>5</v>
      </c>
      <c r="Q569" t="s">
        <v>75</v>
      </c>
      <c r="R569">
        <v>27</v>
      </c>
      <c r="S569">
        <v>8</v>
      </c>
      <c r="T569" t="s">
        <v>61</v>
      </c>
      <c r="V569">
        <v>3</v>
      </c>
      <c r="W569">
        <v>0</v>
      </c>
      <c r="X569">
        <v>2</v>
      </c>
      <c r="Y569" t="s">
        <v>71</v>
      </c>
      <c r="Z569" t="s">
        <v>62</v>
      </c>
      <c r="AB569" t="s">
        <v>62</v>
      </c>
      <c r="AC569" t="s">
        <v>77</v>
      </c>
      <c r="AD569">
        <v>0</v>
      </c>
      <c r="AE569">
        <v>1</v>
      </c>
      <c r="AF569">
        <v>0</v>
      </c>
      <c r="AG569">
        <v>0</v>
      </c>
      <c r="AH569">
        <v>0</v>
      </c>
      <c r="AI569">
        <v>0</v>
      </c>
      <c r="AJ569">
        <v>0</v>
      </c>
      <c r="AK569">
        <v>0</v>
      </c>
      <c r="AL569">
        <v>0</v>
      </c>
      <c r="AM569">
        <v>0</v>
      </c>
      <c r="AN569">
        <v>0</v>
      </c>
      <c r="AO569">
        <v>0</v>
      </c>
      <c r="AP569">
        <v>0</v>
      </c>
      <c r="AQ569">
        <v>0</v>
      </c>
      <c r="AR569">
        <v>0</v>
      </c>
      <c r="AS569">
        <v>0</v>
      </c>
      <c r="AT569">
        <v>0</v>
      </c>
      <c r="AU569">
        <v>0</v>
      </c>
      <c r="AV569">
        <v>0</v>
      </c>
      <c r="AW569">
        <v>2</v>
      </c>
      <c r="AX569">
        <v>2</v>
      </c>
      <c r="AY569">
        <v>0</v>
      </c>
      <c r="AZ569">
        <v>0</v>
      </c>
      <c r="BA569" t="s">
        <v>63</v>
      </c>
      <c r="BB569" t="s">
        <v>63</v>
      </c>
      <c r="BC569" t="s">
        <v>64</v>
      </c>
    </row>
    <row r="570" spans="1:55" x14ac:dyDescent="0.3">
      <c r="A570" t="s">
        <v>55</v>
      </c>
      <c r="B570" t="s">
        <v>80</v>
      </c>
      <c r="C570" t="s">
        <v>131</v>
      </c>
      <c r="D570">
        <v>22110401302</v>
      </c>
      <c r="E570" t="s">
        <v>132</v>
      </c>
      <c r="F570" t="s">
        <v>56</v>
      </c>
      <c r="G570" t="s">
        <v>57</v>
      </c>
      <c r="H570">
        <v>1</v>
      </c>
      <c r="I570" t="s">
        <v>58</v>
      </c>
      <c r="J570" t="s">
        <v>59</v>
      </c>
      <c r="K570" t="s">
        <v>133</v>
      </c>
      <c r="L570">
        <v>2</v>
      </c>
      <c r="N570">
        <v>2</v>
      </c>
      <c r="O570" t="s">
        <v>66</v>
      </c>
      <c r="P570">
        <v>4</v>
      </c>
      <c r="Q570" t="s">
        <v>76</v>
      </c>
      <c r="R570">
        <v>13</v>
      </c>
      <c r="S570">
        <v>15</v>
      </c>
      <c r="T570" t="s">
        <v>61</v>
      </c>
      <c r="U570" t="s">
        <v>135</v>
      </c>
      <c r="V570">
        <v>3</v>
      </c>
      <c r="W570">
        <v>0</v>
      </c>
      <c r="X570">
        <v>2</v>
      </c>
      <c r="Y570" t="s">
        <v>71</v>
      </c>
      <c r="Z570" t="s">
        <v>62</v>
      </c>
      <c r="AB570" t="s">
        <v>62</v>
      </c>
      <c r="AC570" t="s">
        <v>77</v>
      </c>
      <c r="AD570">
        <v>0</v>
      </c>
      <c r="AE570">
        <v>1</v>
      </c>
      <c r="AF570">
        <v>0</v>
      </c>
      <c r="AG570">
        <v>0</v>
      </c>
      <c r="AH570">
        <v>0</v>
      </c>
      <c r="AI570">
        <v>0</v>
      </c>
      <c r="AJ570">
        <v>0</v>
      </c>
      <c r="AK570">
        <v>0</v>
      </c>
      <c r="AL570">
        <v>0</v>
      </c>
      <c r="AM570">
        <v>0</v>
      </c>
      <c r="AN570">
        <v>0</v>
      </c>
      <c r="AO570">
        <v>0</v>
      </c>
      <c r="AP570">
        <v>0</v>
      </c>
      <c r="AQ570">
        <v>0</v>
      </c>
      <c r="AR570">
        <v>0</v>
      </c>
      <c r="AS570">
        <v>0</v>
      </c>
      <c r="AT570">
        <v>0</v>
      </c>
      <c r="AU570">
        <v>0</v>
      </c>
      <c r="AV570">
        <v>0</v>
      </c>
      <c r="AW570">
        <v>2</v>
      </c>
      <c r="AX570">
        <v>2</v>
      </c>
      <c r="AY570">
        <v>0</v>
      </c>
      <c r="AZ570">
        <v>0</v>
      </c>
      <c r="BA570" t="s">
        <v>63</v>
      </c>
      <c r="BB570" t="s">
        <v>63</v>
      </c>
      <c r="BC570" t="s">
        <v>64</v>
      </c>
    </row>
    <row r="571" spans="1:55" x14ac:dyDescent="0.3">
      <c r="A571" t="s">
        <v>55</v>
      </c>
      <c r="B571" t="s">
        <v>80</v>
      </c>
      <c r="C571" t="s">
        <v>131</v>
      </c>
      <c r="D571">
        <v>22110401302</v>
      </c>
      <c r="E571" t="s">
        <v>132</v>
      </c>
      <c r="F571" t="s">
        <v>56</v>
      </c>
      <c r="G571" t="s">
        <v>57</v>
      </c>
      <c r="H571">
        <v>1</v>
      </c>
      <c r="I571" t="s">
        <v>58</v>
      </c>
      <c r="J571" t="s">
        <v>59</v>
      </c>
      <c r="K571" t="s">
        <v>133</v>
      </c>
      <c r="L571">
        <v>2</v>
      </c>
      <c r="N571">
        <v>3</v>
      </c>
      <c r="O571" t="s">
        <v>66</v>
      </c>
      <c r="P571">
        <v>3</v>
      </c>
      <c r="Q571" t="s">
        <v>78</v>
      </c>
      <c r="R571">
        <v>10</v>
      </c>
      <c r="S571">
        <v>6</v>
      </c>
      <c r="T571" t="s">
        <v>61</v>
      </c>
      <c r="V571">
        <v>3</v>
      </c>
      <c r="W571">
        <v>0</v>
      </c>
      <c r="X571">
        <v>2</v>
      </c>
      <c r="Y571" t="s">
        <v>71</v>
      </c>
      <c r="Z571" t="s">
        <v>62</v>
      </c>
      <c r="AB571" t="s">
        <v>62</v>
      </c>
      <c r="AC571" t="s">
        <v>77</v>
      </c>
      <c r="AD571">
        <v>0</v>
      </c>
      <c r="AE571">
        <v>1</v>
      </c>
      <c r="AF571">
        <v>0</v>
      </c>
      <c r="AG571">
        <v>0</v>
      </c>
      <c r="AH571">
        <v>0</v>
      </c>
      <c r="AI571">
        <v>0</v>
      </c>
      <c r="AJ571">
        <v>0</v>
      </c>
      <c r="AK571">
        <v>1</v>
      </c>
      <c r="AL571">
        <v>0</v>
      </c>
      <c r="AM571">
        <v>0</v>
      </c>
      <c r="AN571">
        <v>0</v>
      </c>
      <c r="AO571">
        <v>0</v>
      </c>
      <c r="AP571">
        <v>0</v>
      </c>
      <c r="AQ571">
        <v>0</v>
      </c>
      <c r="AR571">
        <v>0</v>
      </c>
      <c r="AS571">
        <v>0</v>
      </c>
      <c r="AT571">
        <v>0</v>
      </c>
      <c r="AU571">
        <v>0</v>
      </c>
      <c r="AV571">
        <v>0</v>
      </c>
      <c r="AW571">
        <v>3</v>
      </c>
      <c r="AX571">
        <v>3</v>
      </c>
      <c r="AY571">
        <v>0</v>
      </c>
      <c r="AZ571">
        <v>0</v>
      </c>
      <c r="BA571" t="s">
        <v>63</v>
      </c>
      <c r="BB571" t="s">
        <v>63</v>
      </c>
      <c r="BC571" t="s">
        <v>64</v>
      </c>
    </row>
    <row r="572" spans="1:55" x14ac:dyDescent="0.3">
      <c r="A572" t="s">
        <v>55</v>
      </c>
      <c r="B572" t="s">
        <v>80</v>
      </c>
      <c r="C572" t="s">
        <v>131</v>
      </c>
      <c r="D572">
        <v>22110401302</v>
      </c>
      <c r="E572" t="s">
        <v>132</v>
      </c>
      <c r="F572" t="s">
        <v>56</v>
      </c>
      <c r="G572" t="s">
        <v>57</v>
      </c>
      <c r="H572">
        <v>1</v>
      </c>
      <c r="I572" t="s">
        <v>58</v>
      </c>
      <c r="J572" t="s">
        <v>59</v>
      </c>
      <c r="K572" t="s">
        <v>133</v>
      </c>
      <c r="L572">
        <v>2</v>
      </c>
      <c r="N572">
        <v>4</v>
      </c>
      <c r="O572" t="s">
        <v>66</v>
      </c>
      <c r="P572">
        <v>2</v>
      </c>
      <c r="Q572" t="s">
        <v>69</v>
      </c>
      <c r="R572">
        <v>14</v>
      </c>
      <c r="S572">
        <v>5</v>
      </c>
      <c r="T572" t="s">
        <v>61</v>
      </c>
      <c r="V572">
        <v>3</v>
      </c>
      <c r="W572">
        <v>0</v>
      </c>
      <c r="X572">
        <v>2</v>
      </c>
      <c r="Y572" t="s">
        <v>71</v>
      </c>
      <c r="Z572" t="s">
        <v>62</v>
      </c>
      <c r="AB572" t="s">
        <v>62</v>
      </c>
      <c r="AC572" t="s">
        <v>77</v>
      </c>
      <c r="AD572">
        <v>0</v>
      </c>
      <c r="AE572">
        <v>1</v>
      </c>
      <c r="AF572">
        <v>0</v>
      </c>
      <c r="AG572">
        <v>0</v>
      </c>
      <c r="AH572">
        <v>0</v>
      </c>
      <c r="AI572">
        <v>0</v>
      </c>
      <c r="AJ572">
        <v>0</v>
      </c>
      <c r="AK572">
        <v>1</v>
      </c>
      <c r="AL572">
        <v>0</v>
      </c>
      <c r="AM572">
        <v>0</v>
      </c>
      <c r="AN572">
        <v>0</v>
      </c>
      <c r="AO572">
        <v>0</v>
      </c>
      <c r="AP572">
        <v>0</v>
      </c>
      <c r="AQ572">
        <v>0</v>
      </c>
      <c r="AR572">
        <v>0</v>
      </c>
      <c r="AS572">
        <v>0</v>
      </c>
      <c r="AT572">
        <v>0</v>
      </c>
      <c r="AU572">
        <v>0</v>
      </c>
      <c r="AV572">
        <v>0</v>
      </c>
      <c r="AW572">
        <v>2</v>
      </c>
      <c r="AX572">
        <v>3</v>
      </c>
      <c r="AY572">
        <v>0</v>
      </c>
      <c r="AZ572">
        <v>0</v>
      </c>
      <c r="BA572" t="s">
        <v>63</v>
      </c>
      <c r="BB572" t="s">
        <v>63</v>
      </c>
      <c r="BC572" t="s">
        <v>64</v>
      </c>
    </row>
    <row r="573" spans="1:55" x14ac:dyDescent="0.3">
      <c r="A573" t="s">
        <v>55</v>
      </c>
      <c r="B573" t="s">
        <v>80</v>
      </c>
      <c r="C573" t="s">
        <v>131</v>
      </c>
      <c r="D573">
        <v>22110401302</v>
      </c>
      <c r="E573" t="s">
        <v>132</v>
      </c>
      <c r="F573" t="s">
        <v>56</v>
      </c>
      <c r="G573" t="s">
        <v>57</v>
      </c>
      <c r="H573">
        <v>1</v>
      </c>
      <c r="I573" t="s">
        <v>58</v>
      </c>
      <c r="J573" t="s">
        <v>59</v>
      </c>
      <c r="K573" t="s">
        <v>133</v>
      </c>
      <c r="L573">
        <v>2</v>
      </c>
      <c r="N573">
        <v>5</v>
      </c>
      <c r="O573" t="s">
        <v>66</v>
      </c>
      <c r="P573">
        <v>1</v>
      </c>
      <c r="Q573" t="s">
        <v>67</v>
      </c>
      <c r="R573">
        <v>11</v>
      </c>
      <c r="S573">
        <v>7</v>
      </c>
      <c r="T573" t="s">
        <v>61</v>
      </c>
      <c r="V573">
        <v>3</v>
      </c>
      <c r="W573">
        <v>0</v>
      </c>
      <c r="X573">
        <v>2</v>
      </c>
      <c r="Y573" t="s">
        <v>71</v>
      </c>
      <c r="Z573" t="s">
        <v>62</v>
      </c>
      <c r="AB573" t="s">
        <v>62</v>
      </c>
      <c r="AC573" t="s">
        <v>77</v>
      </c>
      <c r="AD573">
        <v>0</v>
      </c>
      <c r="AE573">
        <v>2</v>
      </c>
      <c r="AF573">
        <v>0</v>
      </c>
      <c r="AG573">
        <v>0</v>
      </c>
      <c r="AH573">
        <v>0</v>
      </c>
      <c r="AI573">
        <v>0</v>
      </c>
      <c r="AJ573">
        <v>4</v>
      </c>
      <c r="AK573">
        <v>1</v>
      </c>
      <c r="AL573">
        <v>0</v>
      </c>
      <c r="AM573">
        <v>0</v>
      </c>
      <c r="AN573">
        <v>0</v>
      </c>
      <c r="AO573">
        <v>0</v>
      </c>
      <c r="AP573">
        <v>0</v>
      </c>
      <c r="AQ573">
        <v>0</v>
      </c>
      <c r="AR573">
        <v>0</v>
      </c>
      <c r="AS573">
        <v>0</v>
      </c>
      <c r="AT573">
        <v>0</v>
      </c>
      <c r="AU573">
        <v>0</v>
      </c>
      <c r="AV573">
        <v>0</v>
      </c>
      <c r="AW573">
        <v>2</v>
      </c>
      <c r="AX573">
        <v>3</v>
      </c>
      <c r="AY573">
        <v>0</v>
      </c>
      <c r="AZ573">
        <v>0</v>
      </c>
      <c r="BA573" t="s">
        <v>63</v>
      </c>
      <c r="BB573" t="s">
        <v>63</v>
      </c>
      <c r="BC573" t="s">
        <v>64</v>
      </c>
    </row>
    <row r="574" spans="1:55" x14ac:dyDescent="0.3">
      <c r="A574" t="s">
        <v>55</v>
      </c>
      <c r="B574" t="s">
        <v>80</v>
      </c>
      <c r="C574" t="s">
        <v>131</v>
      </c>
      <c r="D574">
        <v>22110401302</v>
      </c>
      <c r="E574" t="s">
        <v>132</v>
      </c>
      <c r="F574" t="s">
        <v>56</v>
      </c>
      <c r="G574" t="s">
        <v>57</v>
      </c>
      <c r="H574">
        <v>1</v>
      </c>
      <c r="I574" t="s">
        <v>58</v>
      </c>
      <c r="J574" t="s">
        <v>59</v>
      </c>
      <c r="K574" t="s">
        <v>133</v>
      </c>
      <c r="L574">
        <v>2</v>
      </c>
      <c r="N574">
        <v>6</v>
      </c>
      <c r="O574" t="s">
        <v>136</v>
      </c>
      <c r="R574">
        <v>0</v>
      </c>
      <c r="S574">
        <v>0</v>
      </c>
      <c r="T574" t="s">
        <v>61</v>
      </c>
      <c r="V574">
        <v>3</v>
      </c>
      <c r="W574">
        <v>0</v>
      </c>
      <c r="X574">
        <v>2</v>
      </c>
      <c r="Y574" t="s">
        <v>71</v>
      </c>
      <c r="Z574" t="s">
        <v>62</v>
      </c>
      <c r="AB574" t="s">
        <v>71</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t="s">
        <v>63</v>
      </c>
      <c r="BB574" t="s">
        <v>63</v>
      </c>
      <c r="BC574" t="s">
        <v>64</v>
      </c>
    </row>
    <row r="575" spans="1:55" x14ac:dyDescent="0.3">
      <c r="A575" t="s">
        <v>55</v>
      </c>
      <c r="B575" t="s">
        <v>80</v>
      </c>
      <c r="C575" t="s">
        <v>131</v>
      </c>
      <c r="D575">
        <v>22110401302</v>
      </c>
      <c r="E575" t="s">
        <v>132</v>
      </c>
      <c r="F575" t="s">
        <v>56</v>
      </c>
      <c r="G575" t="s">
        <v>57</v>
      </c>
      <c r="H575">
        <v>1</v>
      </c>
      <c r="I575" t="s">
        <v>58</v>
      </c>
      <c r="J575" t="s">
        <v>59</v>
      </c>
      <c r="K575" t="s">
        <v>133</v>
      </c>
      <c r="L575">
        <v>2</v>
      </c>
      <c r="N575">
        <v>7</v>
      </c>
      <c r="O575" t="s">
        <v>95</v>
      </c>
      <c r="R575">
        <v>0</v>
      </c>
      <c r="S575">
        <v>0</v>
      </c>
      <c r="T575" t="s">
        <v>1773</v>
      </c>
      <c r="V575">
        <v>3</v>
      </c>
      <c r="W575">
        <v>0</v>
      </c>
      <c r="X575">
        <v>2</v>
      </c>
      <c r="Y575" t="s">
        <v>71</v>
      </c>
      <c r="AA575" t="s">
        <v>62</v>
      </c>
      <c r="AB575" t="s">
        <v>71</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1</v>
      </c>
      <c r="AX575">
        <v>0</v>
      </c>
      <c r="AY575">
        <v>0</v>
      </c>
      <c r="AZ575">
        <v>0</v>
      </c>
      <c r="BA575" t="s">
        <v>63</v>
      </c>
      <c r="BB575" t="s">
        <v>63</v>
      </c>
      <c r="BC575" t="s">
        <v>64</v>
      </c>
    </row>
    <row r="576" spans="1:55" x14ac:dyDescent="0.3">
      <c r="A576" t="s">
        <v>55</v>
      </c>
      <c r="B576" t="s">
        <v>55</v>
      </c>
      <c r="C576" t="s">
        <v>802</v>
      </c>
      <c r="D576">
        <v>22110417903</v>
      </c>
      <c r="E576" t="s">
        <v>827</v>
      </c>
      <c r="F576" t="s">
        <v>98</v>
      </c>
      <c r="G576" t="s">
        <v>57</v>
      </c>
      <c r="H576">
        <v>1</v>
      </c>
      <c r="I576" t="s">
        <v>74</v>
      </c>
      <c r="J576" t="s">
        <v>59</v>
      </c>
      <c r="L576">
        <v>1</v>
      </c>
      <c r="M576" t="s">
        <v>389</v>
      </c>
      <c r="N576">
        <v>1</v>
      </c>
      <c r="O576" t="s">
        <v>66</v>
      </c>
      <c r="P576">
        <v>7</v>
      </c>
      <c r="Q576" t="s">
        <v>102</v>
      </c>
      <c r="R576">
        <v>22</v>
      </c>
      <c r="S576">
        <v>30</v>
      </c>
      <c r="T576" t="s">
        <v>1773</v>
      </c>
      <c r="V576">
        <v>3</v>
      </c>
      <c r="W576">
        <v>1</v>
      </c>
      <c r="X576">
        <v>2</v>
      </c>
      <c r="Y576" t="s">
        <v>71</v>
      </c>
      <c r="Z576" t="s">
        <v>62</v>
      </c>
      <c r="AB576" t="s">
        <v>62</v>
      </c>
      <c r="AC576" t="s">
        <v>77</v>
      </c>
      <c r="AD576">
        <v>0</v>
      </c>
      <c r="AE576">
        <v>1</v>
      </c>
      <c r="AF576">
        <v>0</v>
      </c>
      <c r="AG576">
        <v>0</v>
      </c>
      <c r="AH576">
        <v>0</v>
      </c>
      <c r="AI576">
        <v>0</v>
      </c>
      <c r="AJ576">
        <v>0</v>
      </c>
      <c r="AK576">
        <v>0</v>
      </c>
      <c r="AL576">
        <v>0</v>
      </c>
      <c r="AM576">
        <v>0</v>
      </c>
      <c r="AN576">
        <v>0</v>
      </c>
      <c r="AO576">
        <v>0</v>
      </c>
      <c r="AP576">
        <v>0</v>
      </c>
      <c r="AQ576">
        <v>0</v>
      </c>
      <c r="AR576">
        <v>0</v>
      </c>
      <c r="AS576">
        <v>0</v>
      </c>
      <c r="AT576">
        <v>0</v>
      </c>
      <c r="AU576">
        <v>0</v>
      </c>
      <c r="AV576">
        <v>0</v>
      </c>
      <c r="AW576">
        <v>2</v>
      </c>
      <c r="AX576">
        <v>1</v>
      </c>
      <c r="AY576">
        <v>0</v>
      </c>
      <c r="AZ576">
        <v>0</v>
      </c>
      <c r="BA576" t="s">
        <v>63</v>
      </c>
      <c r="BB576" t="s">
        <v>63</v>
      </c>
      <c r="BC576" t="s">
        <v>64</v>
      </c>
    </row>
    <row r="577" spans="1:55" x14ac:dyDescent="0.3">
      <c r="A577" t="s">
        <v>55</v>
      </c>
      <c r="B577" t="s">
        <v>55</v>
      </c>
      <c r="C577" t="s">
        <v>802</v>
      </c>
      <c r="D577">
        <v>22110417903</v>
      </c>
      <c r="E577" t="s">
        <v>827</v>
      </c>
      <c r="F577" t="s">
        <v>98</v>
      </c>
      <c r="G577" t="s">
        <v>57</v>
      </c>
      <c r="H577">
        <v>2</v>
      </c>
      <c r="I577" t="s">
        <v>58</v>
      </c>
      <c r="J577" t="s">
        <v>59</v>
      </c>
      <c r="K577" t="s">
        <v>828</v>
      </c>
      <c r="L577">
        <v>1</v>
      </c>
      <c r="M577" t="s">
        <v>154</v>
      </c>
      <c r="N577">
        <v>1</v>
      </c>
      <c r="R577">
        <v>0</v>
      </c>
      <c r="S577">
        <v>0</v>
      </c>
      <c r="T577" t="s">
        <v>1772</v>
      </c>
      <c r="U577" t="s">
        <v>829</v>
      </c>
      <c r="V577">
        <v>0</v>
      </c>
      <c r="W577">
        <v>0</v>
      </c>
      <c r="X577">
        <v>0</v>
      </c>
      <c r="Y577" t="s">
        <v>71</v>
      </c>
      <c r="Z577" t="s">
        <v>71</v>
      </c>
      <c r="AB577" t="s">
        <v>62</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0</v>
      </c>
      <c r="AW577">
        <v>4</v>
      </c>
      <c r="AX577">
        <v>2</v>
      </c>
      <c r="AY577">
        <v>0</v>
      </c>
      <c r="AZ577">
        <v>0</v>
      </c>
      <c r="BA577" t="s">
        <v>63</v>
      </c>
      <c r="BB577" t="s">
        <v>63</v>
      </c>
      <c r="BC577" t="s">
        <v>64</v>
      </c>
    </row>
    <row r="578" spans="1:55" x14ac:dyDescent="0.3">
      <c r="A578" t="s">
        <v>55</v>
      </c>
      <c r="B578" t="s">
        <v>55</v>
      </c>
      <c r="C578" t="s">
        <v>802</v>
      </c>
      <c r="D578">
        <v>22110417903</v>
      </c>
      <c r="E578" t="s">
        <v>827</v>
      </c>
      <c r="F578" t="s">
        <v>98</v>
      </c>
      <c r="G578" t="s">
        <v>57</v>
      </c>
      <c r="H578">
        <v>2</v>
      </c>
      <c r="I578" t="s">
        <v>58</v>
      </c>
      <c r="J578" t="s">
        <v>59</v>
      </c>
      <c r="K578" t="s">
        <v>828</v>
      </c>
      <c r="L578">
        <v>1</v>
      </c>
      <c r="M578" t="s">
        <v>154</v>
      </c>
      <c r="N578">
        <v>2</v>
      </c>
      <c r="O578" t="s">
        <v>66</v>
      </c>
      <c r="P578">
        <v>8</v>
      </c>
      <c r="Q578" t="s">
        <v>82</v>
      </c>
      <c r="R578">
        <v>34</v>
      </c>
      <c r="S578">
        <v>29</v>
      </c>
      <c r="T578" t="s">
        <v>1773</v>
      </c>
      <c r="V578">
        <v>0</v>
      </c>
      <c r="W578">
        <v>0</v>
      </c>
      <c r="X578">
        <v>0</v>
      </c>
      <c r="Y578" t="s">
        <v>71</v>
      </c>
      <c r="Z578" t="s">
        <v>62</v>
      </c>
      <c r="AA578" t="s">
        <v>62</v>
      </c>
      <c r="AB578" t="s">
        <v>71</v>
      </c>
      <c r="AC578" t="s">
        <v>77</v>
      </c>
      <c r="AD578">
        <v>1</v>
      </c>
      <c r="AE578">
        <v>1</v>
      </c>
      <c r="AF578">
        <v>0</v>
      </c>
      <c r="AG578">
        <v>0</v>
      </c>
      <c r="AH578">
        <v>0</v>
      </c>
      <c r="AI578">
        <v>0</v>
      </c>
      <c r="AJ578">
        <v>0</v>
      </c>
      <c r="AK578">
        <v>0</v>
      </c>
      <c r="AL578">
        <v>0</v>
      </c>
      <c r="AM578">
        <v>0</v>
      </c>
      <c r="AN578">
        <v>0</v>
      </c>
      <c r="AO578">
        <v>0</v>
      </c>
      <c r="AP578">
        <v>0</v>
      </c>
      <c r="AQ578">
        <v>0</v>
      </c>
      <c r="AR578">
        <v>0</v>
      </c>
      <c r="AS578">
        <v>0</v>
      </c>
      <c r="AT578">
        <v>0</v>
      </c>
      <c r="AU578">
        <v>0</v>
      </c>
      <c r="AV578">
        <v>0</v>
      </c>
      <c r="AW578">
        <v>1</v>
      </c>
      <c r="AX578">
        <v>2</v>
      </c>
      <c r="AY578">
        <v>0</v>
      </c>
      <c r="AZ578">
        <v>0</v>
      </c>
      <c r="BA578" t="s">
        <v>63</v>
      </c>
      <c r="BB578" t="s">
        <v>63</v>
      </c>
      <c r="BC578" t="s">
        <v>80</v>
      </c>
    </row>
    <row r="579" spans="1:55" x14ac:dyDescent="0.3">
      <c r="A579" t="s">
        <v>55</v>
      </c>
      <c r="B579" t="s">
        <v>55</v>
      </c>
      <c r="C579" t="s">
        <v>802</v>
      </c>
      <c r="D579">
        <v>22110417903</v>
      </c>
      <c r="E579" t="s">
        <v>827</v>
      </c>
      <c r="F579" t="s">
        <v>98</v>
      </c>
      <c r="G579" t="s">
        <v>57</v>
      </c>
      <c r="H579">
        <v>2</v>
      </c>
      <c r="I579" t="s">
        <v>58</v>
      </c>
      <c r="J579" t="s">
        <v>59</v>
      </c>
      <c r="K579" t="s">
        <v>828</v>
      </c>
      <c r="L579">
        <v>1</v>
      </c>
      <c r="M579" t="s">
        <v>154</v>
      </c>
      <c r="N579">
        <v>3</v>
      </c>
      <c r="O579" t="s">
        <v>66</v>
      </c>
      <c r="P579">
        <v>8</v>
      </c>
      <c r="Q579" t="s">
        <v>99</v>
      </c>
      <c r="R579">
        <v>26</v>
      </c>
      <c r="S579">
        <v>29</v>
      </c>
      <c r="T579" t="s">
        <v>1773</v>
      </c>
      <c r="U579" t="s">
        <v>830</v>
      </c>
      <c r="V579">
        <v>0</v>
      </c>
      <c r="W579">
        <v>0</v>
      </c>
      <c r="X579">
        <v>0</v>
      </c>
      <c r="Y579" t="s">
        <v>71</v>
      </c>
      <c r="Z579" t="s">
        <v>71</v>
      </c>
      <c r="AA579" t="s">
        <v>71</v>
      </c>
      <c r="AB579" t="s">
        <v>71</v>
      </c>
      <c r="AC579" t="s">
        <v>77</v>
      </c>
      <c r="AD579">
        <v>0</v>
      </c>
      <c r="AE579">
        <v>1</v>
      </c>
      <c r="AF579">
        <v>0</v>
      </c>
      <c r="AG579">
        <v>0</v>
      </c>
      <c r="AH579">
        <v>0</v>
      </c>
      <c r="AI579">
        <v>0</v>
      </c>
      <c r="AJ579">
        <v>0</v>
      </c>
      <c r="AK579">
        <v>0</v>
      </c>
      <c r="AL579">
        <v>0</v>
      </c>
      <c r="AM579">
        <v>0</v>
      </c>
      <c r="AN579">
        <v>0</v>
      </c>
      <c r="AO579">
        <v>0</v>
      </c>
      <c r="AP579">
        <v>0</v>
      </c>
      <c r="AQ579">
        <v>0</v>
      </c>
      <c r="AR579">
        <v>0</v>
      </c>
      <c r="AS579">
        <v>0</v>
      </c>
      <c r="AT579">
        <v>0</v>
      </c>
      <c r="AU579">
        <v>0</v>
      </c>
      <c r="AV579">
        <v>0</v>
      </c>
      <c r="AW579">
        <v>4</v>
      </c>
      <c r="AX579">
        <v>2</v>
      </c>
      <c r="AY579">
        <v>0</v>
      </c>
      <c r="AZ579">
        <v>0</v>
      </c>
      <c r="BA579" t="s">
        <v>63</v>
      </c>
      <c r="BB579" t="s">
        <v>63</v>
      </c>
    </row>
    <row r="580" spans="1:55" x14ac:dyDescent="0.3">
      <c r="A580" t="s">
        <v>55</v>
      </c>
      <c r="B580" t="s">
        <v>55</v>
      </c>
      <c r="C580" t="s">
        <v>802</v>
      </c>
      <c r="D580">
        <v>22110417903</v>
      </c>
      <c r="E580" t="s">
        <v>827</v>
      </c>
      <c r="F580" t="s">
        <v>98</v>
      </c>
      <c r="G580" t="s">
        <v>57</v>
      </c>
      <c r="H580">
        <v>2</v>
      </c>
      <c r="I580" t="s">
        <v>58</v>
      </c>
      <c r="J580" t="s">
        <v>59</v>
      </c>
      <c r="K580" t="s">
        <v>828</v>
      </c>
      <c r="L580">
        <v>1</v>
      </c>
      <c r="M580" t="s">
        <v>154</v>
      </c>
      <c r="N580">
        <v>4</v>
      </c>
      <c r="O580" t="s">
        <v>66</v>
      </c>
      <c r="P580">
        <v>8</v>
      </c>
      <c r="Q580" t="s">
        <v>831</v>
      </c>
      <c r="R580">
        <v>26</v>
      </c>
      <c r="S580">
        <v>19</v>
      </c>
      <c r="T580" t="s">
        <v>1773</v>
      </c>
      <c r="V580">
        <v>0</v>
      </c>
      <c r="W580">
        <v>0</v>
      </c>
      <c r="X580">
        <v>0</v>
      </c>
      <c r="Y580" t="s">
        <v>71</v>
      </c>
      <c r="Z580" t="s">
        <v>71</v>
      </c>
      <c r="AA580" t="s">
        <v>71</v>
      </c>
      <c r="AB580" t="s">
        <v>71</v>
      </c>
      <c r="AC580" t="s">
        <v>77</v>
      </c>
      <c r="AD580">
        <v>0</v>
      </c>
      <c r="AE580">
        <v>1</v>
      </c>
      <c r="AF580">
        <v>0</v>
      </c>
      <c r="AG580">
        <v>0</v>
      </c>
      <c r="AH580">
        <v>0</v>
      </c>
      <c r="AI580">
        <v>0</v>
      </c>
      <c r="AJ580">
        <v>0</v>
      </c>
      <c r="AK580">
        <v>0</v>
      </c>
      <c r="AL580">
        <v>0</v>
      </c>
      <c r="AM580">
        <v>0</v>
      </c>
      <c r="AN580">
        <v>0</v>
      </c>
      <c r="AO580">
        <v>0</v>
      </c>
      <c r="AP580">
        <v>0</v>
      </c>
      <c r="AQ580">
        <v>0</v>
      </c>
      <c r="AR580">
        <v>0</v>
      </c>
      <c r="AS580">
        <v>0</v>
      </c>
      <c r="AT580">
        <v>0</v>
      </c>
      <c r="AU580">
        <v>0</v>
      </c>
      <c r="AV580">
        <v>0</v>
      </c>
      <c r="AW580">
        <v>2</v>
      </c>
      <c r="AX580">
        <v>2</v>
      </c>
      <c r="AY580">
        <v>0</v>
      </c>
      <c r="AZ580">
        <v>0</v>
      </c>
      <c r="BA580" t="s">
        <v>63</v>
      </c>
      <c r="BB580" t="s">
        <v>63</v>
      </c>
      <c r="BC580" t="s">
        <v>64</v>
      </c>
    </row>
    <row r="581" spans="1:55" x14ac:dyDescent="0.3">
      <c r="A581" t="s">
        <v>55</v>
      </c>
      <c r="B581" t="s">
        <v>55</v>
      </c>
      <c r="C581" t="s">
        <v>802</v>
      </c>
      <c r="D581">
        <v>22110417903</v>
      </c>
      <c r="E581" t="s">
        <v>827</v>
      </c>
      <c r="F581" t="s">
        <v>98</v>
      </c>
      <c r="G581" t="s">
        <v>57</v>
      </c>
      <c r="H581">
        <v>2</v>
      </c>
      <c r="I581" t="s">
        <v>58</v>
      </c>
      <c r="J581" t="s">
        <v>59</v>
      </c>
      <c r="K581" t="s">
        <v>828</v>
      </c>
      <c r="L581">
        <v>1</v>
      </c>
      <c r="M581" t="s">
        <v>154</v>
      </c>
      <c r="N581">
        <v>5</v>
      </c>
      <c r="O581" t="s">
        <v>66</v>
      </c>
      <c r="P581">
        <v>6</v>
      </c>
      <c r="Q581" t="s">
        <v>100</v>
      </c>
      <c r="R581">
        <v>35</v>
      </c>
      <c r="S581">
        <v>32</v>
      </c>
      <c r="T581" t="s">
        <v>1773</v>
      </c>
      <c r="V581">
        <v>0</v>
      </c>
      <c r="W581">
        <v>0</v>
      </c>
      <c r="X581">
        <v>0</v>
      </c>
      <c r="Y581" t="s">
        <v>71</v>
      </c>
      <c r="Z581" t="s">
        <v>71</v>
      </c>
      <c r="AA581" t="s">
        <v>71</v>
      </c>
      <c r="AB581" t="s">
        <v>71</v>
      </c>
      <c r="AC581" t="s">
        <v>68</v>
      </c>
      <c r="AD581">
        <v>0</v>
      </c>
      <c r="AE581">
        <v>1</v>
      </c>
      <c r="AF581">
        <v>0</v>
      </c>
      <c r="AG581">
        <v>0</v>
      </c>
      <c r="AH581">
        <v>0</v>
      </c>
      <c r="AI581">
        <v>0</v>
      </c>
      <c r="AJ581">
        <v>0</v>
      </c>
      <c r="AK581">
        <v>0</v>
      </c>
      <c r="AL581">
        <v>0</v>
      </c>
      <c r="AM581">
        <v>0</v>
      </c>
      <c r="AN581">
        <v>0</v>
      </c>
      <c r="AO581">
        <v>0</v>
      </c>
      <c r="AP581">
        <v>0</v>
      </c>
      <c r="AQ581">
        <v>0</v>
      </c>
      <c r="AR581">
        <v>0</v>
      </c>
      <c r="AS581">
        <v>0</v>
      </c>
      <c r="AT581">
        <v>0</v>
      </c>
      <c r="AU581">
        <v>0</v>
      </c>
      <c r="AV581">
        <v>0</v>
      </c>
      <c r="AW581">
        <v>3</v>
      </c>
      <c r="AX581">
        <v>3</v>
      </c>
      <c r="AY581">
        <v>0</v>
      </c>
      <c r="AZ581">
        <v>0</v>
      </c>
      <c r="BA581" t="s">
        <v>63</v>
      </c>
      <c r="BB581" t="s">
        <v>63</v>
      </c>
      <c r="BC581" t="s">
        <v>64</v>
      </c>
    </row>
    <row r="582" spans="1:55" x14ac:dyDescent="0.3">
      <c r="A582" t="s">
        <v>55</v>
      </c>
      <c r="B582" t="s">
        <v>55</v>
      </c>
      <c r="C582" t="s">
        <v>802</v>
      </c>
      <c r="D582">
        <v>22110417903</v>
      </c>
      <c r="E582" t="s">
        <v>827</v>
      </c>
      <c r="F582" t="s">
        <v>98</v>
      </c>
      <c r="G582" t="s">
        <v>57</v>
      </c>
      <c r="H582">
        <v>3</v>
      </c>
      <c r="I582" t="s">
        <v>58</v>
      </c>
      <c r="J582" t="s">
        <v>59</v>
      </c>
      <c r="L582">
        <v>1</v>
      </c>
      <c r="N582">
        <v>1</v>
      </c>
      <c r="O582" t="s">
        <v>65</v>
      </c>
      <c r="R582">
        <v>0</v>
      </c>
      <c r="S582">
        <v>0</v>
      </c>
      <c r="T582" t="s">
        <v>61</v>
      </c>
      <c r="V582">
        <v>3</v>
      </c>
      <c r="W582">
        <v>1</v>
      </c>
      <c r="X582">
        <v>2</v>
      </c>
      <c r="Y582" t="s">
        <v>62</v>
      </c>
      <c r="Z582" t="s">
        <v>83</v>
      </c>
      <c r="AA582" t="s">
        <v>83</v>
      </c>
      <c r="AB582" t="s">
        <v>62</v>
      </c>
      <c r="AD582">
        <v>1</v>
      </c>
      <c r="AE582">
        <v>0</v>
      </c>
      <c r="AF582">
        <v>0</v>
      </c>
      <c r="AG582">
        <v>0</v>
      </c>
      <c r="AH582">
        <v>0</v>
      </c>
      <c r="AI582">
        <v>2</v>
      </c>
      <c r="AJ582">
        <v>3</v>
      </c>
      <c r="AK582">
        <v>1</v>
      </c>
      <c r="AL582">
        <v>0</v>
      </c>
      <c r="AM582">
        <v>0</v>
      </c>
      <c r="AN582">
        <v>0</v>
      </c>
      <c r="AO582">
        <v>0</v>
      </c>
      <c r="AP582">
        <v>0</v>
      </c>
      <c r="AQ582">
        <v>0</v>
      </c>
      <c r="AR582">
        <v>0</v>
      </c>
      <c r="AS582">
        <v>0</v>
      </c>
      <c r="AT582">
        <v>0</v>
      </c>
      <c r="AU582">
        <v>0</v>
      </c>
      <c r="AV582">
        <v>0</v>
      </c>
      <c r="AW582">
        <v>3</v>
      </c>
      <c r="AX582">
        <v>1</v>
      </c>
      <c r="AY582">
        <v>0</v>
      </c>
      <c r="AZ582">
        <v>0</v>
      </c>
      <c r="BA582" t="s">
        <v>63</v>
      </c>
      <c r="BB582" t="s">
        <v>63</v>
      </c>
      <c r="BC582" t="s">
        <v>64</v>
      </c>
    </row>
    <row r="583" spans="1:55" x14ac:dyDescent="0.3">
      <c r="A583" t="s">
        <v>55</v>
      </c>
      <c r="B583" t="s">
        <v>55</v>
      </c>
      <c r="C583" t="s">
        <v>802</v>
      </c>
      <c r="D583">
        <v>22110417903</v>
      </c>
      <c r="E583" t="s">
        <v>827</v>
      </c>
      <c r="F583" t="s">
        <v>98</v>
      </c>
      <c r="G583" t="s">
        <v>57</v>
      </c>
      <c r="H583">
        <v>3</v>
      </c>
      <c r="I583" t="s">
        <v>58</v>
      </c>
      <c r="J583" t="s">
        <v>59</v>
      </c>
      <c r="L583">
        <v>1</v>
      </c>
      <c r="N583">
        <v>2</v>
      </c>
      <c r="O583" t="s">
        <v>65</v>
      </c>
      <c r="R583">
        <v>0</v>
      </c>
      <c r="S583">
        <v>0</v>
      </c>
      <c r="T583" t="s">
        <v>61</v>
      </c>
      <c r="V583">
        <v>3</v>
      </c>
      <c r="W583">
        <v>1</v>
      </c>
      <c r="X583">
        <v>2</v>
      </c>
      <c r="Y583" t="s">
        <v>62</v>
      </c>
      <c r="Z583" t="s">
        <v>83</v>
      </c>
      <c r="AA583" t="s">
        <v>83</v>
      </c>
      <c r="AB583" t="s">
        <v>62</v>
      </c>
      <c r="AD583">
        <v>0</v>
      </c>
      <c r="AE583">
        <v>0</v>
      </c>
      <c r="AF583">
        <v>0</v>
      </c>
      <c r="AG583">
        <v>0</v>
      </c>
      <c r="AH583">
        <v>0</v>
      </c>
      <c r="AI583">
        <v>1</v>
      </c>
      <c r="AJ583">
        <v>0</v>
      </c>
      <c r="AK583">
        <v>1</v>
      </c>
      <c r="AL583">
        <v>0</v>
      </c>
      <c r="AM583">
        <v>0</v>
      </c>
      <c r="AN583">
        <v>0</v>
      </c>
      <c r="AO583">
        <v>0</v>
      </c>
      <c r="AP583">
        <v>0</v>
      </c>
      <c r="AQ583">
        <v>0</v>
      </c>
      <c r="AR583">
        <v>0</v>
      </c>
      <c r="AS583">
        <v>0</v>
      </c>
      <c r="AT583">
        <v>0</v>
      </c>
      <c r="AU583">
        <v>0</v>
      </c>
      <c r="AV583">
        <v>0</v>
      </c>
      <c r="AW583">
        <v>3</v>
      </c>
      <c r="AX583">
        <v>3</v>
      </c>
      <c r="AY583">
        <v>0</v>
      </c>
      <c r="AZ583">
        <v>0</v>
      </c>
      <c r="BA583" t="s">
        <v>63</v>
      </c>
      <c r="BB583" t="s">
        <v>63</v>
      </c>
      <c r="BC583" t="s">
        <v>64</v>
      </c>
    </row>
    <row r="584" spans="1:55" x14ac:dyDescent="0.3">
      <c r="A584" t="s">
        <v>55</v>
      </c>
      <c r="B584" t="s">
        <v>55</v>
      </c>
      <c r="C584" t="s">
        <v>802</v>
      </c>
      <c r="D584">
        <v>22110417903</v>
      </c>
      <c r="E584" t="s">
        <v>827</v>
      </c>
      <c r="F584" t="s">
        <v>98</v>
      </c>
      <c r="G584" t="s">
        <v>57</v>
      </c>
      <c r="H584">
        <v>3</v>
      </c>
      <c r="I584" t="s">
        <v>58</v>
      </c>
      <c r="J584" t="s">
        <v>59</v>
      </c>
      <c r="L584">
        <v>1</v>
      </c>
      <c r="N584">
        <v>3</v>
      </c>
      <c r="O584" t="s">
        <v>104</v>
      </c>
      <c r="R584">
        <v>0</v>
      </c>
      <c r="S584">
        <v>0</v>
      </c>
      <c r="T584" t="s">
        <v>61</v>
      </c>
      <c r="V584">
        <v>3</v>
      </c>
      <c r="W584">
        <v>1</v>
      </c>
      <c r="X584">
        <v>2</v>
      </c>
      <c r="Y584" t="s">
        <v>71</v>
      </c>
      <c r="Z584" t="s">
        <v>62</v>
      </c>
      <c r="AA584" t="s">
        <v>62</v>
      </c>
      <c r="AB584" t="s">
        <v>62</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2</v>
      </c>
      <c r="AX584">
        <v>1</v>
      </c>
      <c r="AY584">
        <v>0</v>
      </c>
      <c r="AZ584">
        <v>0</v>
      </c>
      <c r="BA584" t="s">
        <v>63</v>
      </c>
      <c r="BB584" t="s">
        <v>63</v>
      </c>
      <c r="BC584" t="s">
        <v>64</v>
      </c>
    </row>
    <row r="585" spans="1:55" x14ac:dyDescent="0.3">
      <c r="A585" t="s">
        <v>55</v>
      </c>
      <c r="B585" t="s">
        <v>55</v>
      </c>
      <c r="C585" t="s">
        <v>802</v>
      </c>
      <c r="D585">
        <v>22110417903</v>
      </c>
      <c r="E585" t="s">
        <v>827</v>
      </c>
      <c r="F585" t="s">
        <v>98</v>
      </c>
      <c r="G585" t="s">
        <v>57</v>
      </c>
      <c r="H585">
        <v>3</v>
      </c>
      <c r="I585" t="s">
        <v>58</v>
      </c>
      <c r="J585" t="s">
        <v>59</v>
      </c>
      <c r="L585">
        <v>1</v>
      </c>
      <c r="N585">
        <v>4</v>
      </c>
      <c r="O585" t="s">
        <v>60</v>
      </c>
      <c r="R585">
        <v>0</v>
      </c>
      <c r="S585">
        <v>0</v>
      </c>
      <c r="T585" t="s">
        <v>61</v>
      </c>
      <c r="V585">
        <v>3</v>
      </c>
      <c r="W585">
        <v>1</v>
      </c>
      <c r="X585">
        <v>2</v>
      </c>
      <c r="Y585" t="s">
        <v>62</v>
      </c>
      <c r="Z585" t="s">
        <v>83</v>
      </c>
      <c r="AA585" t="s">
        <v>83</v>
      </c>
      <c r="AB585" t="s">
        <v>83</v>
      </c>
      <c r="AD585">
        <v>0</v>
      </c>
      <c r="AE585">
        <v>0</v>
      </c>
      <c r="AF585">
        <v>0</v>
      </c>
      <c r="AG585">
        <v>0</v>
      </c>
      <c r="AH585">
        <v>0</v>
      </c>
      <c r="AI585">
        <v>5</v>
      </c>
      <c r="AJ585">
        <v>0</v>
      </c>
      <c r="AK585">
        <v>0</v>
      </c>
      <c r="AL585">
        <v>0</v>
      </c>
      <c r="AM585">
        <v>0</v>
      </c>
      <c r="AN585">
        <v>0</v>
      </c>
      <c r="AO585">
        <v>0</v>
      </c>
      <c r="AP585">
        <v>0</v>
      </c>
      <c r="AQ585">
        <v>0</v>
      </c>
      <c r="AR585">
        <v>0</v>
      </c>
      <c r="AS585">
        <v>0</v>
      </c>
      <c r="AT585">
        <v>0</v>
      </c>
      <c r="AU585">
        <v>0</v>
      </c>
      <c r="AV585">
        <v>0</v>
      </c>
      <c r="AW585">
        <v>2</v>
      </c>
      <c r="AX585">
        <v>2</v>
      </c>
      <c r="AY585">
        <v>0</v>
      </c>
      <c r="AZ585">
        <v>0</v>
      </c>
      <c r="BA585" t="s">
        <v>63</v>
      </c>
      <c r="BB585" t="s">
        <v>63</v>
      </c>
      <c r="BC585" t="s">
        <v>84</v>
      </c>
    </row>
    <row r="586" spans="1:55" x14ac:dyDescent="0.3">
      <c r="A586" t="s">
        <v>55</v>
      </c>
      <c r="B586" t="s">
        <v>55</v>
      </c>
      <c r="C586" t="s">
        <v>802</v>
      </c>
      <c r="D586">
        <v>22110417903</v>
      </c>
      <c r="E586" t="s">
        <v>827</v>
      </c>
      <c r="F586" t="s">
        <v>98</v>
      </c>
      <c r="G586" t="s">
        <v>57</v>
      </c>
      <c r="H586">
        <v>4</v>
      </c>
      <c r="I586" t="s">
        <v>58</v>
      </c>
      <c r="J586" t="s">
        <v>59</v>
      </c>
      <c r="L586">
        <v>1</v>
      </c>
      <c r="N586">
        <v>1</v>
      </c>
      <c r="O586" t="s">
        <v>70</v>
      </c>
      <c r="R586">
        <v>0</v>
      </c>
      <c r="S586">
        <v>0</v>
      </c>
      <c r="T586" t="s">
        <v>61</v>
      </c>
      <c r="V586">
        <v>3</v>
      </c>
      <c r="W586">
        <v>3</v>
      </c>
      <c r="X586">
        <v>1</v>
      </c>
      <c r="Y586" t="s">
        <v>71</v>
      </c>
      <c r="Z586" t="s">
        <v>71</v>
      </c>
      <c r="AA586" t="s">
        <v>71</v>
      </c>
      <c r="AB586" t="s">
        <v>71</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2</v>
      </c>
      <c r="AX586">
        <v>1</v>
      </c>
      <c r="AY586">
        <v>0</v>
      </c>
      <c r="AZ586">
        <v>0</v>
      </c>
      <c r="BA586" t="s">
        <v>63</v>
      </c>
      <c r="BB586" t="s">
        <v>63</v>
      </c>
      <c r="BC586" t="s">
        <v>64</v>
      </c>
    </row>
    <row r="587" spans="1:55" x14ac:dyDescent="0.3">
      <c r="A587" t="s">
        <v>55</v>
      </c>
      <c r="B587" t="s">
        <v>55</v>
      </c>
      <c r="C587" t="s">
        <v>802</v>
      </c>
      <c r="D587">
        <v>22110417903</v>
      </c>
      <c r="E587" t="s">
        <v>827</v>
      </c>
      <c r="F587" t="s">
        <v>98</v>
      </c>
      <c r="G587" t="s">
        <v>57</v>
      </c>
      <c r="H587">
        <v>4</v>
      </c>
      <c r="I587" t="s">
        <v>58</v>
      </c>
      <c r="J587" t="s">
        <v>59</v>
      </c>
      <c r="L587">
        <v>1</v>
      </c>
      <c r="N587">
        <v>2</v>
      </c>
      <c r="O587" t="s">
        <v>95</v>
      </c>
      <c r="R587">
        <v>0</v>
      </c>
      <c r="S587">
        <v>0</v>
      </c>
      <c r="T587" t="s">
        <v>61</v>
      </c>
      <c r="V587">
        <v>3</v>
      </c>
      <c r="W587">
        <v>3</v>
      </c>
      <c r="X587">
        <v>1</v>
      </c>
      <c r="Y587" t="s">
        <v>62</v>
      </c>
      <c r="AA587" t="s">
        <v>62</v>
      </c>
      <c r="AB587" t="s">
        <v>71</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t="s">
        <v>63</v>
      </c>
      <c r="BB587" t="s">
        <v>63</v>
      </c>
      <c r="BC587" t="s">
        <v>64</v>
      </c>
    </row>
    <row r="588" spans="1:55" x14ac:dyDescent="0.3">
      <c r="A588" t="s">
        <v>55</v>
      </c>
      <c r="B588" t="s">
        <v>55</v>
      </c>
      <c r="C588" t="s">
        <v>802</v>
      </c>
      <c r="D588">
        <v>22110417903</v>
      </c>
      <c r="E588" t="s">
        <v>827</v>
      </c>
      <c r="F588" t="s">
        <v>98</v>
      </c>
      <c r="G588" t="s">
        <v>57</v>
      </c>
      <c r="H588">
        <v>6</v>
      </c>
      <c r="I588" t="s">
        <v>74</v>
      </c>
      <c r="J588" t="s">
        <v>59</v>
      </c>
      <c r="L588">
        <v>1</v>
      </c>
      <c r="N588">
        <v>1</v>
      </c>
      <c r="O588" t="s">
        <v>66</v>
      </c>
      <c r="P588">
        <v>8</v>
      </c>
      <c r="Q588" t="s">
        <v>82</v>
      </c>
      <c r="R588">
        <v>34</v>
      </c>
      <c r="S588">
        <v>29</v>
      </c>
      <c r="T588" t="s">
        <v>1772</v>
      </c>
      <c r="U588" t="s">
        <v>832</v>
      </c>
      <c r="V588">
        <v>3</v>
      </c>
      <c r="W588">
        <v>1</v>
      </c>
      <c r="X588">
        <v>2</v>
      </c>
      <c r="Y588" t="s">
        <v>71</v>
      </c>
      <c r="Z588" t="s">
        <v>62</v>
      </c>
      <c r="AA588" t="s">
        <v>62</v>
      </c>
      <c r="AB588" t="s">
        <v>71</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row>
    <row r="589" spans="1:55" x14ac:dyDescent="0.3">
      <c r="A589" t="s">
        <v>55</v>
      </c>
      <c r="B589" t="s">
        <v>55</v>
      </c>
      <c r="C589" t="s">
        <v>802</v>
      </c>
      <c r="D589">
        <v>22110417903</v>
      </c>
      <c r="E589" t="s">
        <v>827</v>
      </c>
      <c r="F589" t="s">
        <v>98</v>
      </c>
      <c r="G589" t="s">
        <v>57</v>
      </c>
      <c r="H589">
        <v>6</v>
      </c>
      <c r="I589" t="s">
        <v>74</v>
      </c>
      <c r="J589" t="s">
        <v>59</v>
      </c>
      <c r="L589">
        <v>1</v>
      </c>
      <c r="N589">
        <v>2</v>
      </c>
      <c r="O589" t="s">
        <v>66</v>
      </c>
      <c r="P589">
        <v>6</v>
      </c>
      <c r="Q589" t="s">
        <v>164</v>
      </c>
      <c r="R589">
        <v>36</v>
      </c>
      <c r="S589">
        <v>31</v>
      </c>
      <c r="T589" t="s">
        <v>1773</v>
      </c>
      <c r="U589" t="s">
        <v>833</v>
      </c>
      <c r="V589">
        <v>3</v>
      </c>
      <c r="W589">
        <v>1</v>
      </c>
      <c r="X589">
        <v>2</v>
      </c>
      <c r="Y589" t="s">
        <v>71</v>
      </c>
      <c r="Z589" t="s">
        <v>71</v>
      </c>
      <c r="AA589" t="s">
        <v>71</v>
      </c>
      <c r="AB589" t="s">
        <v>71</v>
      </c>
      <c r="AC589" t="s">
        <v>68</v>
      </c>
      <c r="AD589">
        <v>0</v>
      </c>
      <c r="AE589">
        <v>1</v>
      </c>
      <c r="AF589">
        <v>0</v>
      </c>
      <c r="AG589">
        <v>0</v>
      </c>
      <c r="AH589">
        <v>0</v>
      </c>
      <c r="AI589">
        <v>0</v>
      </c>
      <c r="AJ589">
        <v>0</v>
      </c>
      <c r="AK589">
        <v>0</v>
      </c>
      <c r="AL589">
        <v>0</v>
      </c>
      <c r="AM589">
        <v>0</v>
      </c>
      <c r="AN589">
        <v>0</v>
      </c>
      <c r="AO589">
        <v>0</v>
      </c>
      <c r="AP589">
        <v>0</v>
      </c>
      <c r="AQ589">
        <v>0</v>
      </c>
      <c r="AR589">
        <v>0</v>
      </c>
      <c r="AS589">
        <v>0</v>
      </c>
      <c r="AT589">
        <v>0</v>
      </c>
      <c r="AU589">
        <v>0</v>
      </c>
      <c r="AV589">
        <v>0</v>
      </c>
      <c r="AW589">
        <v>3</v>
      </c>
      <c r="AX589">
        <v>4</v>
      </c>
      <c r="AY589">
        <v>0</v>
      </c>
      <c r="AZ589">
        <v>0</v>
      </c>
      <c r="BA589" t="s">
        <v>63</v>
      </c>
      <c r="BB589" t="s">
        <v>63</v>
      </c>
      <c r="BC589" t="s">
        <v>84</v>
      </c>
    </row>
    <row r="590" spans="1:55" x14ac:dyDescent="0.3">
      <c r="A590" t="s">
        <v>55</v>
      </c>
      <c r="B590" t="s">
        <v>55</v>
      </c>
      <c r="C590" t="s">
        <v>802</v>
      </c>
      <c r="D590">
        <v>22110417903</v>
      </c>
      <c r="E590" t="s">
        <v>827</v>
      </c>
      <c r="F590" t="s">
        <v>98</v>
      </c>
      <c r="G590" t="s">
        <v>57</v>
      </c>
      <c r="H590">
        <v>6</v>
      </c>
      <c r="I590" t="s">
        <v>74</v>
      </c>
      <c r="J590" t="s">
        <v>59</v>
      </c>
      <c r="L590">
        <v>1</v>
      </c>
      <c r="N590">
        <v>3</v>
      </c>
      <c r="O590" t="s">
        <v>70</v>
      </c>
      <c r="R590">
        <v>0</v>
      </c>
      <c r="S590">
        <v>0</v>
      </c>
      <c r="T590" t="s">
        <v>61</v>
      </c>
      <c r="V590">
        <v>3</v>
      </c>
      <c r="W590">
        <v>1</v>
      </c>
      <c r="X590">
        <v>2</v>
      </c>
      <c r="Y590" t="s">
        <v>71</v>
      </c>
      <c r="Z590" t="s">
        <v>71</v>
      </c>
      <c r="AB590" t="s">
        <v>71</v>
      </c>
      <c r="AD590">
        <v>0</v>
      </c>
      <c r="AE590">
        <v>0</v>
      </c>
      <c r="AF590">
        <v>0</v>
      </c>
      <c r="AG590">
        <v>0</v>
      </c>
      <c r="AH590">
        <v>0</v>
      </c>
      <c r="AI590">
        <v>0</v>
      </c>
      <c r="AJ590">
        <v>2</v>
      </c>
      <c r="AK590">
        <v>0</v>
      </c>
      <c r="AL590">
        <v>0</v>
      </c>
      <c r="AM590">
        <v>0</v>
      </c>
      <c r="AN590">
        <v>0</v>
      </c>
      <c r="AO590">
        <v>0</v>
      </c>
      <c r="AP590">
        <v>0</v>
      </c>
      <c r="AQ590">
        <v>0</v>
      </c>
      <c r="AR590">
        <v>0</v>
      </c>
      <c r="AS590">
        <v>0</v>
      </c>
      <c r="AT590">
        <v>0</v>
      </c>
      <c r="AU590">
        <v>0</v>
      </c>
      <c r="AV590">
        <v>0</v>
      </c>
      <c r="AW590">
        <v>0</v>
      </c>
      <c r="AX590">
        <v>0</v>
      </c>
      <c r="AY590">
        <v>0</v>
      </c>
      <c r="AZ590">
        <v>0</v>
      </c>
      <c r="BA590" t="s">
        <v>63</v>
      </c>
      <c r="BB590" t="s">
        <v>63</v>
      </c>
      <c r="BC590" t="s">
        <v>64</v>
      </c>
    </row>
    <row r="591" spans="1:55" x14ac:dyDescent="0.3">
      <c r="A591" t="s">
        <v>55</v>
      </c>
      <c r="B591" t="s">
        <v>55</v>
      </c>
      <c r="C591" t="s">
        <v>802</v>
      </c>
      <c r="D591">
        <v>22110417903</v>
      </c>
      <c r="E591" t="s">
        <v>827</v>
      </c>
      <c r="F591" t="s">
        <v>98</v>
      </c>
      <c r="G591" t="s">
        <v>57</v>
      </c>
      <c r="H591">
        <v>6</v>
      </c>
      <c r="I591" t="s">
        <v>74</v>
      </c>
      <c r="J591" t="s">
        <v>59</v>
      </c>
      <c r="L591">
        <v>2</v>
      </c>
      <c r="N591">
        <v>1</v>
      </c>
      <c r="O591" t="s">
        <v>66</v>
      </c>
      <c r="P591">
        <v>6</v>
      </c>
      <c r="Q591" t="s">
        <v>164</v>
      </c>
      <c r="R591">
        <v>36</v>
      </c>
      <c r="S591">
        <v>31</v>
      </c>
      <c r="V591">
        <v>3</v>
      </c>
      <c r="W591">
        <v>3</v>
      </c>
      <c r="X591">
        <v>1</v>
      </c>
      <c r="Y591" t="s">
        <v>62</v>
      </c>
      <c r="Z591" t="s">
        <v>83</v>
      </c>
      <c r="AA591" t="s">
        <v>83</v>
      </c>
      <c r="AB591" t="s">
        <v>83</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C591" t="s">
        <v>64</v>
      </c>
    </row>
    <row r="592" spans="1:55" x14ac:dyDescent="0.3">
      <c r="A592" t="s">
        <v>55</v>
      </c>
      <c r="B592" t="s">
        <v>55</v>
      </c>
      <c r="C592" t="s">
        <v>802</v>
      </c>
      <c r="D592">
        <v>22110417903</v>
      </c>
      <c r="E592" t="s">
        <v>827</v>
      </c>
      <c r="F592" t="s">
        <v>98</v>
      </c>
      <c r="G592" t="s">
        <v>57</v>
      </c>
      <c r="H592">
        <v>6</v>
      </c>
      <c r="I592" t="s">
        <v>74</v>
      </c>
      <c r="J592" t="s">
        <v>59</v>
      </c>
      <c r="L592">
        <v>2</v>
      </c>
      <c r="N592">
        <v>2</v>
      </c>
      <c r="O592" t="s">
        <v>66</v>
      </c>
      <c r="P592">
        <v>7</v>
      </c>
      <c r="Q592" t="s">
        <v>103</v>
      </c>
      <c r="R592">
        <v>19</v>
      </c>
      <c r="S592">
        <v>30</v>
      </c>
      <c r="U592" t="s">
        <v>834</v>
      </c>
      <c r="V592">
        <v>3</v>
      </c>
      <c r="W592">
        <v>3</v>
      </c>
      <c r="X592">
        <v>1</v>
      </c>
      <c r="Y592" t="s">
        <v>83</v>
      </c>
      <c r="Z592" t="s">
        <v>83</v>
      </c>
      <c r="AA592" t="s">
        <v>83</v>
      </c>
      <c r="AB592" t="s">
        <v>83</v>
      </c>
      <c r="AC592" t="s">
        <v>77</v>
      </c>
      <c r="AD592">
        <v>0</v>
      </c>
      <c r="AE592">
        <v>1</v>
      </c>
      <c r="AF592">
        <v>0</v>
      </c>
      <c r="AG592">
        <v>0</v>
      </c>
      <c r="AH592">
        <v>0</v>
      </c>
      <c r="AI592">
        <v>0</v>
      </c>
      <c r="AJ592">
        <v>0</v>
      </c>
      <c r="AK592">
        <v>0</v>
      </c>
      <c r="AL592">
        <v>0</v>
      </c>
      <c r="AM592">
        <v>0</v>
      </c>
      <c r="AN592">
        <v>0</v>
      </c>
      <c r="AO592">
        <v>0</v>
      </c>
      <c r="AP592">
        <v>0</v>
      </c>
      <c r="AQ592">
        <v>0</v>
      </c>
      <c r="AR592">
        <v>0</v>
      </c>
      <c r="AS592">
        <v>0</v>
      </c>
      <c r="AT592">
        <v>0</v>
      </c>
      <c r="AU592">
        <v>0</v>
      </c>
      <c r="AV592">
        <v>0</v>
      </c>
      <c r="AW592">
        <v>1</v>
      </c>
      <c r="AX592">
        <v>5</v>
      </c>
      <c r="AY592">
        <v>0</v>
      </c>
      <c r="AZ592">
        <v>0</v>
      </c>
      <c r="BA592" t="s">
        <v>63</v>
      </c>
      <c r="BB592" t="s">
        <v>63</v>
      </c>
      <c r="BC592" t="s">
        <v>84</v>
      </c>
    </row>
    <row r="593" spans="1:55" x14ac:dyDescent="0.3">
      <c r="A593" t="s">
        <v>55</v>
      </c>
      <c r="B593" t="s">
        <v>55</v>
      </c>
      <c r="C593" t="s">
        <v>802</v>
      </c>
      <c r="D593">
        <v>22110417903</v>
      </c>
      <c r="E593" t="s">
        <v>827</v>
      </c>
      <c r="F593" t="s">
        <v>98</v>
      </c>
      <c r="G593" t="s">
        <v>57</v>
      </c>
      <c r="H593">
        <v>8</v>
      </c>
      <c r="I593" t="s">
        <v>96</v>
      </c>
      <c r="J593" t="s">
        <v>59</v>
      </c>
      <c r="K593" t="s">
        <v>835</v>
      </c>
      <c r="L593">
        <v>1</v>
      </c>
      <c r="N593">
        <v>1</v>
      </c>
      <c r="O593" t="s">
        <v>60</v>
      </c>
      <c r="R593">
        <v>0</v>
      </c>
      <c r="S593">
        <v>0</v>
      </c>
      <c r="T593" t="s">
        <v>61</v>
      </c>
      <c r="V593">
        <v>0</v>
      </c>
      <c r="W593">
        <v>1</v>
      </c>
      <c r="X593">
        <v>1</v>
      </c>
      <c r="Y593" t="s">
        <v>62</v>
      </c>
      <c r="Z593" t="s">
        <v>62</v>
      </c>
      <c r="AA593" t="s">
        <v>62</v>
      </c>
      <c r="AB593" t="s">
        <v>62</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C593" t="s">
        <v>64</v>
      </c>
    </row>
    <row r="594" spans="1:55" x14ac:dyDescent="0.3">
      <c r="A594" t="s">
        <v>55</v>
      </c>
      <c r="B594" t="s">
        <v>80</v>
      </c>
      <c r="C594" t="s">
        <v>131</v>
      </c>
      <c r="D594">
        <v>22110401302</v>
      </c>
      <c r="E594" t="s">
        <v>132</v>
      </c>
      <c r="F594" t="s">
        <v>56</v>
      </c>
      <c r="G594" t="s">
        <v>57</v>
      </c>
      <c r="H594">
        <v>2</v>
      </c>
      <c r="I594" t="s">
        <v>58</v>
      </c>
      <c r="J594" t="s">
        <v>59</v>
      </c>
      <c r="L594">
        <v>1</v>
      </c>
      <c r="M594" t="s">
        <v>137</v>
      </c>
      <c r="N594">
        <v>1</v>
      </c>
      <c r="O594" t="s">
        <v>70</v>
      </c>
      <c r="R594">
        <v>0</v>
      </c>
      <c r="S594">
        <v>0</v>
      </c>
      <c r="T594" t="s">
        <v>61</v>
      </c>
      <c r="V594">
        <v>2</v>
      </c>
      <c r="W594">
        <v>0</v>
      </c>
      <c r="X594">
        <v>1</v>
      </c>
      <c r="Y594" t="s">
        <v>62</v>
      </c>
      <c r="Z594" t="s">
        <v>62</v>
      </c>
      <c r="AB594" t="s">
        <v>71</v>
      </c>
      <c r="AD594">
        <v>0</v>
      </c>
      <c r="AE594">
        <v>0</v>
      </c>
      <c r="AF594">
        <v>0</v>
      </c>
      <c r="AG594">
        <v>0</v>
      </c>
      <c r="AH594">
        <v>0</v>
      </c>
      <c r="AI594">
        <v>1</v>
      </c>
      <c r="AJ594">
        <v>0</v>
      </c>
      <c r="AK594">
        <v>0</v>
      </c>
      <c r="AL594">
        <v>0</v>
      </c>
      <c r="AM594">
        <v>0</v>
      </c>
      <c r="AN594">
        <v>0</v>
      </c>
      <c r="AO594">
        <v>0</v>
      </c>
      <c r="AP594">
        <v>0</v>
      </c>
      <c r="AQ594">
        <v>0</v>
      </c>
      <c r="AR594">
        <v>0</v>
      </c>
      <c r="AS594">
        <v>0</v>
      </c>
      <c r="AT594">
        <v>0</v>
      </c>
      <c r="AU594">
        <v>0</v>
      </c>
      <c r="AV594">
        <v>0</v>
      </c>
      <c r="AW594">
        <v>1</v>
      </c>
      <c r="AX594">
        <v>1</v>
      </c>
      <c r="AY594">
        <v>0</v>
      </c>
      <c r="AZ594">
        <v>0</v>
      </c>
      <c r="BA594" t="s">
        <v>63</v>
      </c>
      <c r="BB594" t="s">
        <v>63</v>
      </c>
      <c r="BC594" t="s">
        <v>64</v>
      </c>
    </row>
    <row r="595" spans="1:55" x14ac:dyDescent="0.3">
      <c r="A595" t="s">
        <v>55</v>
      </c>
      <c r="B595" t="s">
        <v>80</v>
      </c>
      <c r="C595" t="s">
        <v>131</v>
      </c>
      <c r="D595">
        <v>22110401301</v>
      </c>
      <c r="E595" t="s">
        <v>124</v>
      </c>
      <c r="F595" t="s">
        <v>106</v>
      </c>
      <c r="G595" t="s">
        <v>57</v>
      </c>
      <c r="H595">
        <v>1</v>
      </c>
      <c r="I595" t="s">
        <v>58</v>
      </c>
      <c r="J595" t="s">
        <v>59</v>
      </c>
      <c r="K595" t="s">
        <v>138</v>
      </c>
      <c r="L595">
        <v>1</v>
      </c>
      <c r="N595">
        <v>1</v>
      </c>
      <c r="O595" t="s">
        <v>66</v>
      </c>
      <c r="P595">
        <v>8</v>
      </c>
      <c r="Q595" t="s">
        <v>82</v>
      </c>
      <c r="R595">
        <v>30</v>
      </c>
      <c r="S595">
        <v>14</v>
      </c>
      <c r="T595" t="s">
        <v>61</v>
      </c>
      <c r="V595">
        <v>0</v>
      </c>
      <c r="W595">
        <v>0</v>
      </c>
      <c r="X595">
        <v>0</v>
      </c>
      <c r="Y595" t="s">
        <v>71</v>
      </c>
      <c r="Z595" t="s">
        <v>62</v>
      </c>
      <c r="AB595" t="s">
        <v>62</v>
      </c>
      <c r="AC595" t="s">
        <v>77</v>
      </c>
      <c r="AD595">
        <v>1</v>
      </c>
      <c r="AE595">
        <v>2</v>
      </c>
      <c r="AF595">
        <v>0</v>
      </c>
      <c r="AG595">
        <v>0</v>
      </c>
      <c r="AH595">
        <v>0</v>
      </c>
      <c r="AI595">
        <v>0</v>
      </c>
      <c r="AJ595">
        <v>1</v>
      </c>
      <c r="AK595">
        <v>0</v>
      </c>
      <c r="AL595">
        <v>0</v>
      </c>
      <c r="AM595">
        <v>0</v>
      </c>
      <c r="AN595">
        <v>0</v>
      </c>
      <c r="AO595">
        <v>0</v>
      </c>
      <c r="AP595">
        <v>0</v>
      </c>
      <c r="AQ595">
        <v>0</v>
      </c>
      <c r="AR595">
        <v>0</v>
      </c>
      <c r="AS595">
        <v>0</v>
      </c>
      <c r="AT595">
        <v>0</v>
      </c>
      <c r="AU595">
        <v>0</v>
      </c>
      <c r="AV595">
        <v>0</v>
      </c>
      <c r="AW595">
        <v>3</v>
      </c>
      <c r="AX595">
        <v>2</v>
      </c>
      <c r="AY595">
        <v>0</v>
      </c>
      <c r="AZ595">
        <v>0</v>
      </c>
      <c r="BA595" t="s">
        <v>63</v>
      </c>
      <c r="BB595" t="s">
        <v>63</v>
      </c>
      <c r="BC595" t="s">
        <v>64</v>
      </c>
    </row>
    <row r="596" spans="1:55" x14ac:dyDescent="0.3">
      <c r="A596" t="s">
        <v>55</v>
      </c>
      <c r="B596" t="s">
        <v>80</v>
      </c>
      <c r="C596" t="s">
        <v>131</v>
      </c>
      <c r="D596">
        <v>22110401301</v>
      </c>
      <c r="E596" t="s">
        <v>124</v>
      </c>
      <c r="F596" t="s">
        <v>106</v>
      </c>
      <c r="G596" t="s">
        <v>57</v>
      </c>
      <c r="H596">
        <v>1</v>
      </c>
      <c r="I596" t="s">
        <v>58</v>
      </c>
      <c r="J596" t="s">
        <v>59</v>
      </c>
      <c r="K596" t="s">
        <v>138</v>
      </c>
      <c r="L596">
        <v>1</v>
      </c>
      <c r="N596">
        <v>2</v>
      </c>
      <c r="O596" t="s">
        <v>66</v>
      </c>
      <c r="P596">
        <v>7</v>
      </c>
      <c r="Q596" t="s">
        <v>102</v>
      </c>
      <c r="R596">
        <v>24</v>
      </c>
      <c r="S596">
        <v>0</v>
      </c>
      <c r="T596" t="s">
        <v>61</v>
      </c>
      <c r="V596">
        <v>0</v>
      </c>
      <c r="W596">
        <v>0</v>
      </c>
      <c r="X596">
        <v>0</v>
      </c>
      <c r="Y596" t="s">
        <v>71</v>
      </c>
      <c r="Z596" t="s">
        <v>62</v>
      </c>
      <c r="AB596" t="s">
        <v>62</v>
      </c>
      <c r="AC596" t="s">
        <v>77</v>
      </c>
      <c r="AD596">
        <v>0</v>
      </c>
      <c r="AE596">
        <v>1</v>
      </c>
      <c r="AF596">
        <v>0</v>
      </c>
      <c r="AG596">
        <v>0</v>
      </c>
      <c r="AH596">
        <v>0</v>
      </c>
      <c r="AI596">
        <v>0</v>
      </c>
      <c r="AJ596">
        <v>0</v>
      </c>
      <c r="AK596">
        <v>1</v>
      </c>
      <c r="AL596">
        <v>0</v>
      </c>
      <c r="AM596">
        <v>0</v>
      </c>
      <c r="AN596">
        <v>0</v>
      </c>
      <c r="AO596">
        <v>0</v>
      </c>
      <c r="AP596">
        <v>0</v>
      </c>
      <c r="AQ596">
        <v>0</v>
      </c>
      <c r="AR596">
        <v>0</v>
      </c>
      <c r="AS596">
        <v>0</v>
      </c>
      <c r="AT596">
        <v>0</v>
      </c>
      <c r="AU596">
        <v>0</v>
      </c>
      <c r="AV596">
        <v>0</v>
      </c>
      <c r="AW596">
        <v>3</v>
      </c>
      <c r="AX596">
        <v>3</v>
      </c>
      <c r="AY596">
        <v>0</v>
      </c>
      <c r="AZ596">
        <v>0</v>
      </c>
      <c r="BA596" t="s">
        <v>63</v>
      </c>
      <c r="BB596" t="s">
        <v>63</v>
      </c>
      <c r="BC596" t="s">
        <v>84</v>
      </c>
    </row>
    <row r="597" spans="1:55" x14ac:dyDescent="0.3">
      <c r="A597" t="s">
        <v>55</v>
      </c>
      <c r="B597" t="s">
        <v>80</v>
      </c>
      <c r="C597" t="s">
        <v>131</v>
      </c>
      <c r="D597">
        <v>22110401301</v>
      </c>
      <c r="E597" t="s">
        <v>124</v>
      </c>
      <c r="F597" t="s">
        <v>106</v>
      </c>
      <c r="G597" t="s">
        <v>57</v>
      </c>
      <c r="H597">
        <v>1</v>
      </c>
      <c r="I597" t="s">
        <v>58</v>
      </c>
      <c r="J597" t="s">
        <v>59</v>
      </c>
      <c r="K597" t="s">
        <v>138</v>
      </c>
      <c r="L597">
        <v>1</v>
      </c>
      <c r="N597">
        <v>3</v>
      </c>
      <c r="O597" t="s">
        <v>66</v>
      </c>
      <c r="P597">
        <v>6</v>
      </c>
      <c r="Q597" t="s">
        <v>100</v>
      </c>
      <c r="R597">
        <v>25</v>
      </c>
      <c r="S597">
        <v>0</v>
      </c>
      <c r="T597" t="s">
        <v>61</v>
      </c>
      <c r="V597">
        <v>0</v>
      </c>
      <c r="W597">
        <v>0</v>
      </c>
      <c r="X597">
        <v>0</v>
      </c>
      <c r="Y597" t="s">
        <v>71</v>
      </c>
      <c r="Z597" t="s">
        <v>62</v>
      </c>
      <c r="AB597" t="s">
        <v>62</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2</v>
      </c>
      <c r="AX597">
        <v>3</v>
      </c>
      <c r="AY597">
        <v>0</v>
      </c>
      <c r="AZ597">
        <v>0</v>
      </c>
      <c r="BA597" t="s">
        <v>63</v>
      </c>
      <c r="BB597" t="s">
        <v>63</v>
      </c>
      <c r="BC597" t="s">
        <v>64</v>
      </c>
    </row>
    <row r="598" spans="1:55" x14ac:dyDescent="0.3">
      <c r="A598" t="s">
        <v>55</v>
      </c>
      <c r="B598" t="s">
        <v>80</v>
      </c>
      <c r="C598" t="s">
        <v>131</v>
      </c>
      <c r="D598">
        <v>22110401301</v>
      </c>
      <c r="E598" t="s">
        <v>124</v>
      </c>
      <c r="F598" t="s">
        <v>106</v>
      </c>
      <c r="G598" t="s">
        <v>57</v>
      </c>
      <c r="H598">
        <v>1</v>
      </c>
      <c r="I598" t="s">
        <v>58</v>
      </c>
      <c r="J598" t="s">
        <v>59</v>
      </c>
      <c r="K598" t="s">
        <v>138</v>
      </c>
      <c r="L598">
        <v>1</v>
      </c>
      <c r="N598">
        <v>4</v>
      </c>
      <c r="O598" t="s">
        <v>65</v>
      </c>
      <c r="R598">
        <v>0</v>
      </c>
      <c r="S598">
        <v>0</v>
      </c>
      <c r="T598" t="s">
        <v>61</v>
      </c>
      <c r="V598">
        <v>0</v>
      </c>
      <c r="W598">
        <v>0</v>
      </c>
      <c r="X598">
        <v>0</v>
      </c>
      <c r="Y598" t="s">
        <v>71</v>
      </c>
      <c r="Z598" t="s">
        <v>62</v>
      </c>
      <c r="AB598" t="s">
        <v>62</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3</v>
      </c>
      <c r="AX598">
        <v>3</v>
      </c>
      <c r="AY598">
        <v>0</v>
      </c>
      <c r="AZ598">
        <v>0</v>
      </c>
      <c r="BA598" t="s">
        <v>63</v>
      </c>
      <c r="BB598" t="s">
        <v>63</v>
      </c>
      <c r="BC598" t="s">
        <v>64</v>
      </c>
    </row>
    <row r="599" spans="1:55" x14ac:dyDescent="0.3">
      <c r="A599" t="s">
        <v>55</v>
      </c>
      <c r="B599" t="s">
        <v>80</v>
      </c>
      <c r="C599" t="s">
        <v>131</v>
      </c>
      <c r="D599">
        <v>22110401301</v>
      </c>
      <c r="E599" t="s">
        <v>124</v>
      </c>
      <c r="F599" t="s">
        <v>106</v>
      </c>
      <c r="G599" t="s">
        <v>57</v>
      </c>
      <c r="H599">
        <v>1</v>
      </c>
      <c r="I599" t="s">
        <v>58</v>
      </c>
      <c r="J599" t="s">
        <v>59</v>
      </c>
      <c r="K599" t="s">
        <v>138</v>
      </c>
      <c r="L599">
        <v>1</v>
      </c>
      <c r="N599">
        <v>5</v>
      </c>
      <c r="O599" t="s">
        <v>60</v>
      </c>
      <c r="R599">
        <v>0</v>
      </c>
      <c r="S599">
        <v>0</v>
      </c>
      <c r="T599" t="s">
        <v>61</v>
      </c>
      <c r="U599" t="s">
        <v>139</v>
      </c>
      <c r="V599">
        <v>0</v>
      </c>
      <c r="W599">
        <v>0</v>
      </c>
      <c r="X599">
        <v>0</v>
      </c>
      <c r="Y599" t="s">
        <v>71</v>
      </c>
      <c r="Z599" t="s">
        <v>62</v>
      </c>
      <c r="AA599" t="s">
        <v>62</v>
      </c>
      <c r="AB599" t="s">
        <v>62</v>
      </c>
      <c r="AD599">
        <v>1</v>
      </c>
      <c r="AE599">
        <v>0</v>
      </c>
      <c r="AF599">
        <v>0</v>
      </c>
      <c r="AG599">
        <v>0</v>
      </c>
      <c r="AH599">
        <v>0</v>
      </c>
      <c r="AI599">
        <v>3</v>
      </c>
      <c r="AJ599">
        <v>0</v>
      </c>
      <c r="AK599">
        <v>0</v>
      </c>
      <c r="AL599">
        <v>0</v>
      </c>
      <c r="AM599">
        <v>0</v>
      </c>
      <c r="AN599">
        <v>0</v>
      </c>
      <c r="AO599">
        <v>0</v>
      </c>
      <c r="AP599">
        <v>0</v>
      </c>
      <c r="AQ599">
        <v>0</v>
      </c>
      <c r="AR599">
        <v>0</v>
      </c>
      <c r="AS599">
        <v>0</v>
      </c>
      <c r="AT599">
        <v>0</v>
      </c>
      <c r="AU599">
        <v>0</v>
      </c>
      <c r="AV599">
        <v>0</v>
      </c>
      <c r="AW599">
        <v>3</v>
      </c>
      <c r="AX599">
        <v>1</v>
      </c>
      <c r="AY599">
        <v>0</v>
      </c>
      <c r="AZ599">
        <v>0</v>
      </c>
      <c r="BA599" t="s">
        <v>63</v>
      </c>
      <c r="BB599" t="s">
        <v>63</v>
      </c>
      <c r="BC599" t="s">
        <v>64</v>
      </c>
    </row>
    <row r="600" spans="1:55" x14ac:dyDescent="0.3">
      <c r="A600" t="s">
        <v>55</v>
      </c>
      <c r="B600" t="s">
        <v>80</v>
      </c>
      <c r="C600" t="s">
        <v>131</v>
      </c>
      <c r="D600">
        <v>22110401301</v>
      </c>
      <c r="E600" t="s">
        <v>124</v>
      </c>
      <c r="F600" t="s">
        <v>106</v>
      </c>
      <c r="G600" t="s">
        <v>57</v>
      </c>
      <c r="H600">
        <v>1</v>
      </c>
      <c r="I600" t="s">
        <v>58</v>
      </c>
      <c r="J600" t="s">
        <v>59</v>
      </c>
      <c r="K600" t="s">
        <v>138</v>
      </c>
      <c r="L600">
        <v>1</v>
      </c>
      <c r="N600">
        <v>6</v>
      </c>
      <c r="O600" t="s">
        <v>136</v>
      </c>
      <c r="R600">
        <v>0</v>
      </c>
      <c r="S600">
        <v>0</v>
      </c>
      <c r="T600" t="s">
        <v>61</v>
      </c>
      <c r="U600" t="s">
        <v>140</v>
      </c>
      <c r="V600">
        <v>0</v>
      </c>
      <c r="W600">
        <v>0</v>
      </c>
      <c r="X600">
        <v>0</v>
      </c>
      <c r="Y600" t="s">
        <v>71</v>
      </c>
      <c r="Z600" t="s">
        <v>62</v>
      </c>
      <c r="AB600" t="s">
        <v>62</v>
      </c>
      <c r="AD600">
        <v>1</v>
      </c>
      <c r="AE600">
        <v>0</v>
      </c>
      <c r="AF600">
        <v>0</v>
      </c>
      <c r="AG600">
        <v>0</v>
      </c>
      <c r="AH600">
        <v>0</v>
      </c>
      <c r="AI600">
        <v>0</v>
      </c>
      <c r="AJ600">
        <v>0</v>
      </c>
      <c r="AK600">
        <v>0</v>
      </c>
      <c r="AL600">
        <v>0</v>
      </c>
      <c r="AM600">
        <v>0</v>
      </c>
      <c r="AN600">
        <v>0</v>
      </c>
      <c r="AO600">
        <v>0</v>
      </c>
      <c r="AP600">
        <v>0</v>
      </c>
      <c r="AQ600">
        <v>0</v>
      </c>
      <c r="AR600">
        <v>36</v>
      </c>
      <c r="AS600">
        <v>36</v>
      </c>
      <c r="AT600">
        <v>3</v>
      </c>
      <c r="AU600">
        <v>4</v>
      </c>
      <c r="AV600">
        <v>0</v>
      </c>
      <c r="AW600">
        <v>1</v>
      </c>
      <c r="AX600">
        <v>2</v>
      </c>
      <c r="AY600">
        <v>0</v>
      </c>
      <c r="AZ600">
        <v>0</v>
      </c>
      <c r="BA600" t="s">
        <v>63</v>
      </c>
      <c r="BC600" t="s">
        <v>64</v>
      </c>
    </row>
    <row r="601" spans="1:55" x14ac:dyDescent="0.3">
      <c r="A601" t="s">
        <v>55</v>
      </c>
      <c r="B601" t="s">
        <v>80</v>
      </c>
      <c r="C601" t="s">
        <v>131</v>
      </c>
      <c r="D601">
        <v>22110401301</v>
      </c>
      <c r="E601" t="s">
        <v>124</v>
      </c>
      <c r="F601" t="s">
        <v>106</v>
      </c>
      <c r="G601" t="s">
        <v>57</v>
      </c>
      <c r="H601">
        <v>1</v>
      </c>
      <c r="I601" t="s">
        <v>58</v>
      </c>
      <c r="J601" t="s">
        <v>59</v>
      </c>
      <c r="K601" t="s">
        <v>138</v>
      </c>
      <c r="L601">
        <v>1</v>
      </c>
      <c r="N601">
        <v>7</v>
      </c>
      <c r="O601" t="s">
        <v>70</v>
      </c>
      <c r="R601">
        <v>0</v>
      </c>
      <c r="S601">
        <v>0</v>
      </c>
      <c r="T601" t="s">
        <v>61</v>
      </c>
      <c r="U601" t="s">
        <v>141</v>
      </c>
      <c r="V601">
        <v>0</v>
      </c>
      <c r="W601">
        <v>0</v>
      </c>
      <c r="X601">
        <v>0</v>
      </c>
      <c r="Y601" t="s">
        <v>71</v>
      </c>
      <c r="Z601" t="s">
        <v>71</v>
      </c>
      <c r="AD601">
        <v>0</v>
      </c>
      <c r="AE601">
        <v>0</v>
      </c>
      <c r="AF601">
        <v>0</v>
      </c>
      <c r="AG601">
        <v>0</v>
      </c>
      <c r="AH601">
        <v>0</v>
      </c>
      <c r="AI601">
        <v>0</v>
      </c>
      <c r="AJ601">
        <v>0</v>
      </c>
      <c r="AK601">
        <v>0</v>
      </c>
      <c r="AL601">
        <v>0</v>
      </c>
      <c r="AM601">
        <v>0</v>
      </c>
      <c r="AN601">
        <v>0</v>
      </c>
      <c r="AO601">
        <v>0</v>
      </c>
      <c r="AP601">
        <v>0</v>
      </c>
      <c r="AQ601">
        <v>0</v>
      </c>
      <c r="AR601">
        <v>0</v>
      </c>
      <c r="AS601">
        <v>0</v>
      </c>
      <c r="AT601">
        <v>0</v>
      </c>
      <c r="AU601">
        <v>0</v>
      </c>
      <c r="AV601">
        <v>0</v>
      </c>
      <c r="AW601">
        <v>2</v>
      </c>
      <c r="AX601">
        <v>2</v>
      </c>
      <c r="AY601">
        <v>0</v>
      </c>
      <c r="AZ601">
        <v>0</v>
      </c>
      <c r="BA601" t="s">
        <v>63</v>
      </c>
      <c r="BB601" t="s">
        <v>63</v>
      </c>
      <c r="BC601" t="s">
        <v>64</v>
      </c>
    </row>
    <row r="602" spans="1:55" x14ac:dyDescent="0.3">
      <c r="A602" t="s">
        <v>55</v>
      </c>
      <c r="B602" t="s">
        <v>80</v>
      </c>
      <c r="C602" t="s">
        <v>131</v>
      </c>
      <c r="D602">
        <v>22110401301</v>
      </c>
      <c r="E602" t="s">
        <v>124</v>
      </c>
      <c r="F602" t="s">
        <v>106</v>
      </c>
      <c r="G602" t="s">
        <v>57</v>
      </c>
      <c r="H602">
        <v>1</v>
      </c>
      <c r="I602" t="s">
        <v>58</v>
      </c>
      <c r="J602" t="s">
        <v>59</v>
      </c>
      <c r="K602" t="s">
        <v>138</v>
      </c>
      <c r="L602">
        <v>2</v>
      </c>
      <c r="M602" t="s">
        <v>142</v>
      </c>
      <c r="N602">
        <v>1</v>
      </c>
      <c r="O602" t="s">
        <v>70</v>
      </c>
      <c r="R602">
        <v>0</v>
      </c>
      <c r="S602">
        <v>0</v>
      </c>
      <c r="T602" t="s">
        <v>1772</v>
      </c>
      <c r="V602">
        <v>0</v>
      </c>
      <c r="W602">
        <v>0</v>
      </c>
      <c r="X602">
        <v>0</v>
      </c>
      <c r="Y602" t="s">
        <v>71</v>
      </c>
      <c r="Z602" t="s">
        <v>62</v>
      </c>
      <c r="AB602" t="s">
        <v>71</v>
      </c>
      <c r="AD602">
        <v>0</v>
      </c>
      <c r="AE602">
        <v>0</v>
      </c>
      <c r="AF602">
        <v>0</v>
      </c>
      <c r="AG602">
        <v>0</v>
      </c>
      <c r="AH602">
        <v>0</v>
      </c>
      <c r="AI602">
        <v>0</v>
      </c>
      <c r="AJ602">
        <v>0</v>
      </c>
      <c r="AK602">
        <v>0</v>
      </c>
      <c r="AL602">
        <v>0</v>
      </c>
      <c r="AM602">
        <v>0</v>
      </c>
      <c r="AN602">
        <v>0</v>
      </c>
      <c r="AO602">
        <v>0</v>
      </c>
      <c r="AP602">
        <v>0</v>
      </c>
      <c r="AQ602">
        <v>0</v>
      </c>
      <c r="AR602">
        <v>0</v>
      </c>
      <c r="AS602">
        <v>0</v>
      </c>
      <c r="AT602">
        <v>0</v>
      </c>
      <c r="AU602">
        <v>0</v>
      </c>
      <c r="AV602">
        <v>0</v>
      </c>
      <c r="AW602">
        <v>4</v>
      </c>
      <c r="AX602">
        <v>0</v>
      </c>
      <c r="AY602">
        <v>0</v>
      </c>
      <c r="AZ602">
        <v>0</v>
      </c>
      <c r="BA602" t="s">
        <v>63</v>
      </c>
      <c r="BB602" t="s">
        <v>63</v>
      </c>
      <c r="BC602" t="s">
        <v>64</v>
      </c>
    </row>
    <row r="603" spans="1:55" x14ac:dyDescent="0.3">
      <c r="A603" t="s">
        <v>55</v>
      </c>
      <c r="B603" t="s">
        <v>55</v>
      </c>
      <c r="C603" t="s">
        <v>391</v>
      </c>
      <c r="D603">
        <v>22110407401</v>
      </c>
      <c r="E603" t="s">
        <v>534</v>
      </c>
      <c r="F603" t="s">
        <v>56</v>
      </c>
      <c r="G603" t="s">
        <v>57</v>
      </c>
      <c r="H603">
        <v>1</v>
      </c>
      <c r="I603" t="s">
        <v>96</v>
      </c>
      <c r="J603" t="s">
        <v>59</v>
      </c>
      <c r="L603">
        <v>1</v>
      </c>
      <c r="N603">
        <v>1</v>
      </c>
      <c r="O603" t="s">
        <v>60</v>
      </c>
      <c r="R603">
        <v>0</v>
      </c>
      <c r="S603">
        <v>0</v>
      </c>
      <c r="T603" t="s">
        <v>61</v>
      </c>
      <c r="V603" t="s">
        <v>80</v>
      </c>
      <c r="W603" t="s">
        <v>80</v>
      </c>
      <c r="X603" t="s">
        <v>80</v>
      </c>
      <c r="Y603" t="s">
        <v>62</v>
      </c>
      <c r="Z603" t="s">
        <v>62</v>
      </c>
      <c r="AA603" t="s">
        <v>62</v>
      </c>
      <c r="AB603" t="s">
        <v>62</v>
      </c>
      <c r="AD603">
        <v>1</v>
      </c>
      <c r="AE603">
        <v>0</v>
      </c>
      <c r="AF603">
        <v>0</v>
      </c>
      <c r="AG603">
        <v>0</v>
      </c>
      <c r="AH603">
        <v>1</v>
      </c>
      <c r="AI603">
        <v>5</v>
      </c>
      <c r="AJ603">
        <v>2</v>
      </c>
      <c r="AK603">
        <v>0</v>
      </c>
      <c r="AL603">
        <v>0</v>
      </c>
      <c r="AM603">
        <v>0</v>
      </c>
      <c r="AN603">
        <v>0</v>
      </c>
      <c r="AO603">
        <v>0</v>
      </c>
      <c r="AP603">
        <v>0</v>
      </c>
      <c r="AQ603">
        <v>0</v>
      </c>
      <c r="AR603">
        <v>0</v>
      </c>
      <c r="AS603">
        <v>0</v>
      </c>
      <c r="AT603">
        <v>0</v>
      </c>
      <c r="AU603">
        <v>0</v>
      </c>
      <c r="AV603">
        <v>0</v>
      </c>
      <c r="AW603">
        <v>5</v>
      </c>
      <c r="AX603">
        <v>2</v>
      </c>
      <c r="AY603">
        <v>0</v>
      </c>
      <c r="AZ603">
        <v>0</v>
      </c>
      <c r="BA603" t="s">
        <v>63</v>
      </c>
      <c r="BB603" t="s">
        <v>63</v>
      </c>
      <c r="BC603" t="s">
        <v>64</v>
      </c>
    </row>
    <row r="604" spans="1:55" x14ac:dyDescent="0.3">
      <c r="A604" t="s">
        <v>55</v>
      </c>
      <c r="B604" t="s">
        <v>55</v>
      </c>
      <c r="C604" t="s">
        <v>391</v>
      </c>
      <c r="D604">
        <v>22110407401</v>
      </c>
      <c r="E604" t="s">
        <v>534</v>
      </c>
      <c r="F604" t="s">
        <v>56</v>
      </c>
      <c r="G604" t="s">
        <v>57</v>
      </c>
      <c r="H604">
        <v>1</v>
      </c>
      <c r="I604" t="s">
        <v>96</v>
      </c>
      <c r="J604" t="s">
        <v>59</v>
      </c>
      <c r="L604">
        <v>1</v>
      </c>
      <c r="N604">
        <v>2</v>
      </c>
      <c r="O604" t="s">
        <v>70</v>
      </c>
      <c r="R604">
        <v>0</v>
      </c>
      <c r="S604">
        <v>0</v>
      </c>
      <c r="T604" t="s">
        <v>61</v>
      </c>
      <c r="V604" t="s">
        <v>80</v>
      </c>
      <c r="W604" t="s">
        <v>80</v>
      </c>
      <c r="X604" t="s">
        <v>80</v>
      </c>
      <c r="Y604" t="s">
        <v>62</v>
      </c>
      <c r="Z604" t="s">
        <v>62</v>
      </c>
      <c r="AA604" t="s">
        <v>62</v>
      </c>
      <c r="AB604" t="s">
        <v>62</v>
      </c>
      <c r="AD604">
        <v>1</v>
      </c>
      <c r="AE604">
        <v>0</v>
      </c>
      <c r="AF604">
        <v>0</v>
      </c>
      <c r="AG604">
        <v>0</v>
      </c>
      <c r="AH604">
        <v>1</v>
      </c>
      <c r="AI604">
        <v>0</v>
      </c>
      <c r="AJ604">
        <v>2</v>
      </c>
      <c r="AK604">
        <v>0</v>
      </c>
      <c r="AL604">
        <v>0</v>
      </c>
      <c r="AM604">
        <v>0</v>
      </c>
      <c r="AN604">
        <v>0</v>
      </c>
      <c r="AO604">
        <v>0</v>
      </c>
      <c r="AP604">
        <v>0</v>
      </c>
      <c r="AQ604">
        <v>0</v>
      </c>
      <c r="AR604">
        <v>0</v>
      </c>
      <c r="AS604">
        <v>0</v>
      </c>
      <c r="AT604">
        <v>0</v>
      </c>
      <c r="AU604">
        <v>0</v>
      </c>
      <c r="AV604">
        <v>0</v>
      </c>
      <c r="AW604">
        <v>3</v>
      </c>
      <c r="AX604">
        <v>2</v>
      </c>
      <c r="AY604">
        <v>0</v>
      </c>
      <c r="AZ604">
        <v>0</v>
      </c>
      <c r="BA604" t="s">
        <v>63</v>
      </c>
      <c r="BB604" t="s">
        <v>63</v>
      </c>
      <c r="BC604" t="s">
        <v>64</v>
      </c>
    </row>
    <row r="605" spans="1:55" ht="28.8" x14ac:dyDescent="0.3">
      <c r="A605" t="s">
        <v>55</v>
      </c>
      <c r="B605" t="s">
        <v>55</v>
      </c>
      <c r="C605" t="s">
        <v>1347</v>
      </c>
      <c r="D605">
        <v>22110436402</v>
      </c>
      <c r="E605" t="s">
        <v>1354</v>
      </c>
      <c r="F605" t="s">
        <v>98</v>
      </c>
      <c r="G605" t="s">
        <v>57</v>
      </c>
      <c r="H605">
        <v>1</v>
      </c>
      <c r="I605" t="s">
        <v>58</v>
      </c>
      <c r="J605" t="s">
        <v>59</v>
      </c>
      <c r="L605">
        <v>1</v>
      </c>
      <c r="N605">
        <v>1</v>
      </c>
      <c r="O605" t="s">
        <v>107</v>
      </c>
      <c r="R605">
        <v>0</v>
      </c>
      <c r="S605">
        <v>0</v>
      </c>
      <c r="T605" t="s">
        <v>61</v>
      </c>
      <c r="U605" s="40" t="s">
        <v>1355</v>
      </c>
      <c r="V605">
        <v>0</v>
      </c>
      <c r="W605">
        <v>1</v>
      </c>
      <c r="X605">
        <v>1</v>
      </c>
      <c r="AD605">
        <v>0</v>
      </c>
      <c r="AE605">
        <v>0</v>
      </c>
      <c r="AF605">
        <v>0</v>
      </c>
      <c r="AG605">
        <v>0</v>
      </c>
      <c r="AH605">
        <v>0</v>
      </c>
      <c r="AI605">
        <v>0</v>
      </c>
      <c r="AJ605">
        <v>0</v>
      </c>
      <c r="AK605">
        <v>0</v>
      </c>
      <c r="AL605">
        <v>0</v>
      </c>
      <c r="AM605">
        <v>0</v>
      </c>
      <c r="AN605">
        <v>0</v>
      </c>
      <c r="AO605">
        <v>0</v>
      </c>
      <c r="AP605">
        <v>0</v>
      </c>
      <c r="AQ605">
        <v>0</v>
      </c>
      <c r="AR605">
        <v>0</v>
      </c>
      <c r="AS605">
        <v>0</v>
      </c>
      <c r="AT605">
        <v>0</v>
      </c>
      <c r="AU605">
        <v>0</v>
      </c>
      <c r="AV605">
        <v>0</v>
      </c>
      <c r="AW605">
        <v>0</v>
      </c>
      <c r="AX605">
        <v>0</v>
      </c>
      <c r="AY605">
        <v>0</v>
      </c>
      <c r="AZ605">
        <v>0</v>
      </c>
      <c r="BC605" t="s">
        <v>64</v>
      </c>
    </row>
    <row r="606" spans="1:55" x14ac:dyDescent="0.3">
      <c r="A606" t="s">
        <v>55</v>
      </c>
      <c r="B606" t="s">
        <v>55</v>
      </c>
      <c r="C606" t="s">
        <v>1347</v>
      </c>
      <c r="D606">
        <v>22110436402</v>
      </c>
      <c r="E606" t="s">
        <v>1354</v>
      </c>
      <c r="F606" t="s">
        <v>98</v>
      </c>
      <c r="G606" t="s">
        <v>57</v>
      </c>
      <c r="H606">
        <v>1</v>
      </c>
      <c r="I606" t="s">
        <v>58</v>
      </c>
      <c r="J606" t="s">
        <v>59</v>
      </c>
      <c r="L606">
        <v>1</v>
      </c>
      <c r="N606">
        <v>2</v>
      </c>
      <c r="O606" t="s">
        <v>66</v>
      </c>
      <c r="R606">
        <v>0</v>
      </c>
      <c r="S606">
        <v>0</v>
      </c>
      <c r="T606" t="s">
        <v>61</v>
      </c>
      <c r="V606">
        <v>0</v>
      </c>
      <c r="W606">
        <v>1</v>
      </c>
      <c r="X606">
        <v>1</v>
      </c>
      <c r="Y606" t="s">
        <v>71</v>
      </c>
      <c r="Z606" t="s">
        <v>62</v>
      </c>
      <c r="AA606" t="s">
        <v>62</v>
      </c>
      <c r="AB606" t="s">
        <v>90</v>
      </c>
      <c r="AC606" t="s">
        <v>77</v>
      </c>
      <c r="AD606">
        <v>1</v>
      </c>
      <c r="AE606">
        <v>0</v>
      </c>
      <c r="AF606">
        <v>0</v>
      </c>
      <c r="AG606">
        <v>0</v>
      </c>
      <c r="AH606">
        <v>1</v>
      </c>
      <c r="AI606">
        <v>0</v>
      </c>
      <c r="AJ606">
        <v>0</v>
      </c>
      <c r="AK606">
        <v>0</v>
      </c>
      <c r="AL606">
        <v>0</v>
      </c>
      <c r="AM606">
        <v>0</v>
      </c>
      <c r="AN606">
        <v>0</v>
      </c>
      <c r="AO606">
        <v>0</v>
      </c>
      <c r="AP606">
        <v>0</v>
      </c>
      <c r="AQ606">
        <v>0</v>
      </c>
      <c r="AR606">
        <v>0</v>
      </c>
      <c r="AS606">
        <v>0</v>
      </c>
      <c r="AT606">
        <v>0</v>
      </c>
      <c r="AU606">
        <v>0</v>
      </c>
      <c r="AV606">
        <v>0</v>
      </c>
      <c r="AW606">
        <v>2</v>
      </c>
      <c r="AX606">
        <v>2</v>
      </c>
      <c r="AY606">
        <v>0</v>
      </c>
      <c r="AZ606">
        <v>0</v>
      </c>
      <c r="BA606" t="s">
        <v>63</v>
      </c>
      <c r="BB606" t="s">
        <v>63</v>
      </c>
      <c r="BC606" t="s">
        <v>64</v>
      </c>
    </row>
    <row r="607" spans="1:55" x14ac:dyDescent="0.3">
      <c r="A607" t="s">
        <v>55</v>
      </c>
      <c r="B607" t="s">
        <v>55</v>
      </c>
      <c r="C607" t="s">
        <v>1347</v>
      </c>
      <c r="D607">
        <v>22110436402</v>
      </c>
      <c r="E607" t="s">
        <v>1354</v>
      </c>
      <c r="F607" t="s">
        <v>98</v>
      </c>
      <c r="G607" t="s">
        <v>57</v>
      </c>
      <c r="H607">
        <v>1</v>
      </c>
      <c r="I607" t="s">
        <v>58</v>
      </c>
      <c r="J607" t="s">
        <v>59</v>
      </c>
      <c r="L607">
        <v>1</v>
      </c>
      <c r="N607">
        <v>3</v>
      </c>
      <c r="O607" t="s">
        <v>66</v>
      </c>
      <c r="P607">
        <v>8</v>
      </c>
      <c r="Q607" t="s">
        <v>82</v>
      </c>
      <c r="R607">
        <v>4</v>
      </c>
      <c r="S607">
        <v>10</v>
      </c>
      <c r="T607" t="s">
        <v>61</v>
      </c>
      <c r="V607">
        <v>0</v>
      </c>
      <c r="W607">
        <v>1</v>
      </c>
      <c r="X607">
        <v>1</v>
      </c>
      <c r="Y607" t="s">
        <v>62</v>
      </c>
      <c r="Z607" t="s">
        <v>62</v>
      </c>
      <c r="AA607" t="s">
        <v>62</v>
      </c>
      <c r="AB607" t="s">
        <v>62</v>
      </c>
      <c r="AC607" t="s">
        <v>77</v>
      </c>
      <c r="AD607">
        <v>1</v>
      </c>
      <c r="AE607">
        <v>1</v>
      </c>
      <c r="AF607">
        <v>0</v>
      </c>
      <c r="AG607">
        <v>0</v>
      </c>
      <c r="AH607">
        <v>0</v>
      </c>
      <c r="AI607">
        <v>0</v>
      </c>
      <c r="AJ607">
        <v>0</v>
      </c>
      <c r="AK607">
        <v>0</v>
      </c>
      <c r="AL607">
        <v>0</v>
      </c>
      <c r="AM607">
        <v>0</v>
      </c>
      <c r="AN607">
        <v>0</v>
      </c>
      <c r="AO607">
        <v>0</v>
      </c>
      <c r="AP607">
        <v>0</v>
      </c>
      <c r="AQ607">
        <v>0</v>
      </c>
      <c r="AR607">
        <v>0</v>
      </c>
      <c r="AS607">
        <v>0</v>
      </c>
      <c r="AT607">
        <v>0</v>
      </c>
      <c r="AU607">
        <v>0</v>
      </c>
      <c r="AV607">
        <v>0</v>
      </c>
      <c r="AW607">
        <v>3</v>
      </c>
      <c r="AX607">
        <v>2</v>
      </c>
      <c r="AY607">
        <v>0</v>
      </c>
      <c r="AZ607">
        <v>0</v>
      </c>
      <c r="BA607" t="s">
        <v>63</v>
      </c>
      <c r="BB607" t="s">
        <v>63</v>
      </c>
      <c r="BC607" t="s">
        <v>64</v>
      </c>
    </row>
    <row r="608" spans="1:55" x14ac:dyDescent="0.3">
      <c r="A608" t="s">
        <v>55</v>
      </c>
      <c r="B608" t="s">
        <v>55</v>
      </c>
      <c r="C608" t="s">
        <v>1347</v>
      </c>
      <c r="D608">
        <v>22110436402</v>
      </c>
      <c r="E608" t="s">
        <v>1354</v>
      </c>
      <c r="F608" t="s">
        <v>98</v>
      </c>
      <c r="G608" t="s">
        <v>57</v>
      </c>
      <c r="H608">
        <v>1</v>
      </c>
      <c r="I608" t="s">
        <v>58</v>
      </c>
      <c r="J608" t="s">
        <v>59</v>
      </c>
      <c r="L608">
        <v>1</v>
      </c>
      <c r="N608">
        <v>4</v>
      </c>
      <c r="O608" t="s">
        <v>66</v>
      </c>
      <c r="P608">
        <v>7</v>
      </c>
      <c r="Q608" t="s">
        <v>102</v>
      </c>
      <c r="R608">
        <v>6</v>
      </c>
      <c r="S608">
        <v>14</v>
      </c>
      <c r="T608" t="s">
        <v>61</v>
      </c>
      <c r="V608">
        <v>0</v>
      </c>
      <c r="W608">
        <v>1</v>
      </c>
      <c r="X608">
        <v>1</v>
      </c>
      <c r="Y608" t="s">
        <v>62</v>
      </c>
      <c r="Z608" t="s">
        <v>62</v>
      </c>
      <c r="AA608" t="s">
        <v>62</v>
      </c>
      <c r="AB608" t="s">
        <v>62</v>
      </c>
      <c r="AC608" t="s">
        <v>68</v>
      </c>
      <c r="AD608">
        <v>1</v>
      </c>
      <c r="AE608">
        <v>1</v>
      </c>
      <c r="AF608">
        <v>0</v>
      </c>
      <c r="AG608">
        <v>0</v>
      </c>
      <c r="AH608">
        <v>0</v>
      </c>
      <c r="AI608">
        <v>0</v>
      </c>
      <c r="AJ608">
        <v>0</v>
      </c>
      <c r="AK608">
        <v>0</v>
      </c>
      <c r="AL608">
        <v>0</v>
      </c>
      <c r="AM608">
        <v>0</v>
      </c>
      <c r="AN608">
        <v>0</v>
      </c>
      <c r="AO608">
        <v>0</v>
      </c>
      <c r="AP608">
        <v>0</v>
      </c>
      <c r="AQ608">
        <v>0</v>
      </c>
      <c r="AR608">
        <v>0</v>
      </c>
      <c r="AS608">
        <v>0</v>
      </c>
      <c r="AT608">
        <v>0</v>
      </c>
      <c r="AU608">
        <v>0</v>
      </c>
      <c r="AV608">
        <v>0</v>
      </c>
      <c r="AW608">
        <v>3</v>
      </c>
      <c r="AX608">
        <v>2</v>
      </c>
      <c r="AY608">
        <v>0</v>
      </c>
      <c r="AZ608">
        <v>0</v>
      </c>
      <c r="BA608" t="s">
        <v>63</v>
      </c>
      <c r="BB608" t="s">
        <v>63</v>
      </c>
      <c r="BC608" t="s">
        <v>64</v>
      </c>
    </row>
    <row r="609" spans="1:55" x14ac:dyDescent="0.3">
      <c r="A609" t="s">
        <v>55</v>
      </c>
      <c r="B609" t="s">
        <v>55</v>
      </c>
      <c r="C609" t="s">
        <v>1347</v>
      </c>
      <c r="D609">
        <v>22110436402</v>
      </c>
      <c r="E609" t="s">
        <v>1354</v>
      </c>
      <c r="F609" t="s">
        <v>98</v>
      </c>
      <c r="G609" t="s">
        <v>57</v>
      </c>
      <c r="H609">
        <v>1</v>
      </c>
      <c r="I609" t="s">
        <v>58</v>
      </c>
      <c r="J609" t="s">
        <v>59</v>
      </c>
      <c r="L609">
        <v>1</v>
      </c>
      <c r="N609">
        <v>5</v>
      </c>
      <c r="O609" t="s">
        <v>66</v>
      </c>
      <c r="P609">
        <v>6</v>
      </c>
      <c r="Q609" t="s">
        <v>100</v>
      </c>
      <c r="R609">
        <v>8</v>
      </c>
      <c r="S609">
        <v>7</v>
      </c>
      <c r="T609" t="s">
        <v>61</v>
      </c>
      <c r="V609">
        <v>0</v>
      </c>
      <c r="W609">
        <v>1</v>
      </c>
      <c r="X609">
        <v>1</v>
      </c>
      <c r="Y609" t="s">
        <v>62</v>
      </c>
      <c r="Z609" t="s">
        <v>62</v>
      </c>
      <c r="AA609" t="s">
        <v>62</v>
      </c>
      <c r="AB609" t="s">
        <v>62</v>
      </c>
      <c r="AC609" t="s">
        <v>68</v>
      </c>
      <c r="AD609">
        <v>1</v>
      </c>
      <c r="AE609">
        <v>0</v>
      </c>
      <c r="AF609">
        <v>0</v>
      </c>
      <c r="AG609">
        <v>0</v>
      </c>
      <c r="AH609">
        <v>0</v>
      </c>
      <c r="AI609">
        <v>0</v>
      </c>
      <c r="AJ609">
        <v>0</v>
      </c>
      <c r="AK609">
        <v>0</v>
      </c>
      <c r="AL609">
        <v>0</v>
      </c>
      <c r="AM609">
        <v>0</v>
      </c>
      <c r="AN609">
        <v>0</v>
      </c>
      <c r="AO609">
        <v>0</v>
      </c>
      <c r="AP609">
        <v>0</v>
      </c>
      <c r="AQ609">
        <v>0</v>
      </c>
      <c r="AR609">
        <v>0</v>
      </c>
      <c r="AS609">
        <v>0</v>
      </c>
      <c r="AT609">
        <v>0</v>
      </c>
      <c r="AU609">
        <v>0</v>
      </c>
      <c r="AV609">
        <v>0</v>
      </c>
      <c r="AW609">
        <v>2</v>
      </c>
      <c r="AX609">
        <v>2</v>
      </c>
      <c r="AY609">
        <v>0</v>
      </c>
      <c r="AZ609">
        <v>0</v>
      </c>
      <c r="BA609" t="s">
        <v>63</v>
      </c>
      <c r="BB609" t="s">
        <v>63</v>
      </c>
      <c r="BC609" t="s">
        <v>64</v>
      </c>
    </row>
    <row r="610" spans="1:55" ht="28.8" x14ac:dyDescent="0.3">
      <c r="A610" t="s">
        <v>55</v>
      </c>
      <c r="B610" t="s">
        <v>55</v>
      </c>
      <c r="C610" t="s">
        <v>1347</v>
      </c>
      <c r="D610">
        <v>22110436402</v>
      </c>
      <c r="E610" t="s">
        <v>1354</v>
      </c>
      <c r="F610" t="s">
        <v>98</v>
      </c>
      <c r="G610" t="s">
        <v>57</v>
      </c>
      <c r="H610">
        <v>1</v>
      </c>
      <c r="I610" t="s">
        <v>58</v>
      </c>
      <c r="J610" t="s">
        <v>59</v>
      </c>
      <c r="L610">
        <v>1</v>
      </c>
      <c r="N610">
        <v>6</v>
      </c>
      <c r="O610" t="s">
        <v>70</v>
      </c>
      <c r="R610">
        <v>0</v>
      </c>
      <c r="S610">
        <v>0</v>
      </c>
      <c r="U610" s="40" t="s">
        <v>1356</v>
      </c>
      <c r="V610">
        <v>0</v>
      </c>
      <c r="W610">
        <v>1</v>
      </c>
      <c r="X610">
        <v>1</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row>
    <row r="611" spans="1:55" ht="28.8" x14ac:dyDescent="0.3">
      <c r="A611" t="s">
        <v>55</v>
      </c>
      <c r="B611" t="s">
        <v>55</v>
      </c>
      <c r="C611" t="s">
        <v>1347</v>
      </c>
      <c r="D611">
        <v>22110436402</v>
      </c>
      <c r="E611" t="s">
        <v>1354</v>
      </c>
      <c r="F611" t="s">
        <v>98</v>
      </c>
      <c r="G611" t="s">
        <v>57</v>
      </c>
      <c r="H611">
        <v>2</v>
      </c>
      <c r="I611" t="s">
        <v>96</v>
      </c>
      <c r="J611" t="s">
        <v>59</v>
      </c>
      <c r="L611">
        <v>1</v>
      </c>
      <c r="M611" s="40" t="s">
        <v>1357</v>
      </c>
      <c r="N611">
        <v>1</v>
      </c>
      <c r="O611" t="s">
        <v>60</v>
      </c>
      <c r="R611">
        <v>0</v>
      </c>
      <c r="S611">
        <v>0</v>
      </c>
      <c r="T611" t="s">
        <v>61</v>
      </c>
      <c r="U611" t="s">
        <v>1358</v>
      </c>
      <c r="V611">
        <v>0</v>
      </c>
      <c r="W611">
        <v>0</v>
      </c>
      <c r="X611">
        <v>0</v>
      </c>
      <c r="Y611" t="s">
        <v>71</v>
      </c>
      <c r="Z611" t="s">
        <v>62</v>
      </c>
      <c r="AA611" t="s">
        <v>90</v>
      </c>
      <c r="AB611" t="s">
        <v>62</v>
      </c>
      <c r="AD611">
        <v>0</v>
      </c>
      <c r="AE611">
        <v>0</v>
      </c>
      <c r="AF611">
        <v>0</v>
      </c>
      <c r="AG611">
        <v>0</v>
      </c>
      <c r="AH611">
        <v>0</v>
      </c>
      <c r="AI611">
        <v>4</v>
      </c>
      <c r="AJ611">
        <v>3</v>
      </c>
      <c r="AK611">
        <v>0</v>
      </c>
      <c r="AL611">
        <v>0</v>
      </c>
      <c r="AM611">
        <v>0</v>
      </c>
      <c r="AN611">
        <v>0</v>
      </c>
      <c r="AO611">
        <v>0</v>
      </c>
      <c r="AP611">
        <v>0</v>
      </c>
      <c r="AQ611">
        <v>0</v>
      </c>
      <c r="AR611">
        <v>0</v>
      </c>
      <c r="AS611">
        <v>0</v>
      </c>
      <c r="AT611">
        <v>0</v>
      </c>
      <c r="AU611">
        <v>0</v>
      </c>
      <c r="AV611">
        <v>0</v>
      </c>
      <c r="AW611">
        <v>2</v>
      </c>
      <c r="AX611">
        <v>2</v>
      </c>
      <c r="AY611">
        <v>0</v>
      </c>
      <c r="AZ611">
        <v>0</v>
      </c>
      <c r="BA611" t="s">
        <v>63</v>
      </c>
      <c r="BB611" t="s">
        <v>63</v>
      </c>
    </row>
    <row r="612" spans="1:55" x14ac:dyDescent="0.3">
      <c r="A612" t="s">
        <v>55</v>
      </c>
      <c r="B612" t="s">
        <v>55</v>
      </c>
      <c r="C612" t="s">
        <v>1347</v>
      </c>
      <c r="D612">
        <v>22110436402</v>
      </c>
      <c r="E612" t="s">
        <v>1354</v>
      </c>
      <c r="F612" t="s">
        <v>98</v>
      </c>
      <c r="G612" t="s">
        <v>57</v>
      </c>
      <c r="H612">
        <v>4</v>
      </c>
      <c r="I612" t="s">
        <v>58</v>
      </c>
      <c r="J612" t="s">
        <v>59</v>
      </c>
      <c r="L612">
        <v>1</v>
      </c>
      <c r="M612" t="s">
        <v>1359</v>
      </c>
      <c r="N612">
        <v>1</v>
      </c>
      <c r="O612" t="s">
        <v>105</v>
      </c>
      <c r="R612">
        <v>0</v>
      </c>
      <c r="S612">
        <v>0</v>
      </c>
      <c r="T612" t="s">
        <v>1773</v>
      </c>
      <c r="U612" t="s">
        <v>1360</v>
      </c>
      <c r="V612">
        <v>0</v>
      </c>
      <c r="W612">
        <v>0</v>
      </c>
      <c r="X612">
        <v>1</v>
      </c>
      <c r="Y612" t="s">
        <v>71</v>
      </c>
      <c r="Z612" t="s">
        <v>62</v>
      </c>
      <c r="AA612" t="s">
        <v>62</v>
      </c>
      <c r="AB612" t="s">
        <v>62</v>
      </c>
      <c r="AC612" t="s">
        <v>77</v>
      </c>
      <c r="AD612">
        <v>2</v>
      </c>
      <c r="AE612">
        <v>0</v>
      </c>
      <c r="AF612">
        <v>0</v>
      </c>
      <c r="AG612">
        <v>0</v>
      </c>
      <c r="AH612">
        <v>0</v>
      </c>
      <c r="AI612">
        <v>0</v>
      </c>
      <c r="AJ612">
        <v>1</v>
      </c>
      <c r="AK612">
        <v>0</v>
      </c>
      <c r="AL612">
        <v>0</v>
      </c>
      <c r="AM612">
        <v>0</v>
      </c>
      <c r="AN612">
        <v>0</v>
      </c>
      <c r="AO612">
        <v>0</v>
      </c>
      <c r="AP612">
        <v>0</v>
      </c>
      <c r="AQ612">
        <v>0</v>
      </c>
      <c r="AR612">
        <v>0</v>
      </c>
      <c r="AS612">
        <v>0</v>
      </c>
      <c r="AT612">
        <v>0</v>
      </c>
      <c r="AU612">
        <v>0</v>
      </c>
      <c r="AV612">
        <v>0</v>
      </c>
      <c r="AW612">
        <v>1</v>
      </c>
      <c r="AX612">
        <v>3</v>
      </c>
      <c r="AY612">
        <v>0</v>
      </c>
      <c r="AZ612">
        <v>0</v>
      </c>
      <c r="BA612" t="s">
        <v>63</v>
      </c>
      <c r="BB612" t="s">
        <v>63</v>
      </c>
    </row>
    <row r="613" spans="1:55" x14ac:dyDescent="0.3">
      <c r="A613" t="s">
        <v>55</v>
      </c>
      <c r="B613" t="s">
        <v>55</v>
      </c>
      <c r="C613" t="s">
        <v>391</v>
      </c>
      <c r="D613">
        <v>22110407401</v>
      </c>
      <c r="E613" t="s">
        <v>534</v>
      </c>
      <c r="F613" t="s">
        <v>56</v>
      </c>
      <c r="G613" t="s">
        <v>57</v>
      </c>
      <c r="H613">
        <v>2</v>
      </c>
      <c r="I613" t="s">
        <v>58</v>
      </c>
      <c r="J613" t="s">
        <v>59</v>
      </c>
      <c r="L613">
        <v>1</v>
      </c>
      <c r="M613" t="s">
        <v>535</v>
      </c>
      <c r="N613">
        <v>1</v>
      </c>
      <c r="O613" t="s">
        <v>66</v>
      </c>
      <c r="P613">
        <v>1</v>
      </c>
      <c r="Q613" t="s">
        <v>67</v>
      </c>
      <c r="R613">
        <v>22</v>
      </c>
      <c r="S613">
        <v>26</v>
      </c>
      <c r="T613" t="s">
        <v>61</v>
      </c>
      <c r="V613">
        <v>2</v>
      </c>
      <c r="W613">
        <v>0</v>
      </c>
      <c r="X613">
        <v>1</v>
      </c>
      <c r="Y613" t="s">
        <v>62</v>
      </c>
      <c r="Z613" t="s">
        <v>62</v>
      </c>
      <c r="AA613" t="s">
        <v>62</v>
      </c>
      <c r="AB613" t="s">
        <v>62</v>
      </c>
      <c r="AC613" t="s">
        <v>77</v>
      </c>
      <c r="AD613">
        <v>0</v>
      </c>
      <c r="AE613">
        <v>1</v>
      </c>
      <c r="AF613">
        <v>0</v>
      </c>
      <c r="AG613">
        <v>0</v>
      </c>
      <c r="AH613">
        <v>0</v>
      </c>
      <c r="AI613">
        <v>1</v>
      </c>
      <c r="AJ613">
        <v>0</v>
      </c>
      <c r="AK613">
        <v>0</v>
      </c>
      <c r="AL613">
        <v>0</v>
      </c>
      <c r="AM613">
        <v>0</v>
      </c>
      <c r="AN613">
        <v>0</v>
      </c>
      <c r="AO613">
        <v>0</v>
      </c>
      <c r="AP613">
        <v>0</v>
      </c>
      <c r="AQ613">
        <v>0</v>
      </c>
      <c r="AR613">
        <v>0</v>
      </c>
      <c r="AS613">
        <v>0</v>
      </c>
      <c r="AT613">
        <v>0</v>
      </c>
      <c r="AU613">
        <v>0</v>
      </c>
      <c r="AV613">
        <v>0</v>
      </c>
      <c r="AW613">
        <v>2</v>
      </c>
      <c r="AX613">
        <v>2</v>
      </c>
      <c r="AY613">
        <v>0</v>
      </c>
      <c r="AZ613">
        <v>0</v>
      </c>
      <c r="BA613" t="s">
        <v>63</v>
      </c>
      <c r="BB613" t="s">
        <v>63</v>
      </c>
    </row>
    <row r="614" spans="1:55" x14ac:dyDescent="0.3">
      <c r="A614" t="s">
        <v>55</v>
      </c>
      <c r="B614" t="s">
        <v>55</v>
      </c>
      <c r="C614" t="s">
        <v>391</v>
      </c>
      <c r="D614">
        <v>22110407401</v>
      </c>
      <c r="E614" t="s">
        <v>534</v>
      </c>
      <c r="F614" t="s">
        <v>56</v>
      </c>
      <c r="G614" t="s">
        <v>57</v>
      </c>
      <c r="H614">
        <v>2</v>
      </c>
      <c r="I614" t="s">
        <v>58</v>
      </c>
      <c r="J614" t="s">
        <v>59</v>
      </c>
      <c r="L614">
        <v>1</v>
      </c>
      <c r="M614" t="s">
        <v>535</v>
      </c>
      <c r="N614">
        <v>2</v>
      </c>
      <c r="O614" t="s">
        <v>66</v>
      </c>
      <c r="P614">
        <v>2</v>
      </c>
      <c r="Q614" t="s">
        <v>69</v>
      </c>
      <c r="R614">
        <v>30</v>
      </c>
      <c r="S614">
        <v>37</v>
      </c>
      <c r="T614" t="s">
        <v>61</v>
      </c>
      <c r="V614">
        <v>2</v>
      </c>
      <c r="W614">
        <v>0</v>
      </c>
      <c r="X614">
        <v>1</v>
      </c>
      <c r="Y614" t="s">
        <v>71</v>
      </c>
      <c r="Z614" t="s">
        <v>62</v>
      </c>
      <c r="AA614" t="s">
        <v>62</v>
      </c>
      <c r="AB614" t="s">
        <v>62</v>
      </c>
      <c r="AC614" t="s">
        <v>68</v>
      </c>
      <c r="AD614">
        <v>0</v>
      </c>
      <c r="AE614">
        <v>0</v>
      </c>
      <c r="AF614">
        <v>0</v>
      </c>
      <c r="AG614">
        <v>0</v>
      </c>
      <c r="AH614">
        <v>0</v>
      </c>
      <c r="AI614">
        <v>0</v>
      </c>
      <c r="AJ614">
        <v>0</v>
      </c>
      <c r="AK614">
        <v>0</v>
      </c>
      <c r="AL614">
        <v>0</v>
      </c>
      <c r="AM614">
        <v>0</v>
      </c>
      <c r="AN614">
        <v>0</v>
      </c>
      <c r="AO614">
        <v>0</v>
      </c>
      <c r="AP614">
        <v>0</v>
      </c>
      <c r="AQ614">
        <v>0</v>
      </c>
      <c r="AR614">
        <v>0</v>
      </c>
      <c r="AS614">
        <v>0</v>
      </c>
      <c r="AT614">
        <v>0</v>
      </c>
      <c r="AU614">
        <v>0</v>
      </c>
      <c r="AV614">
        <v>0</v>
      </c>
      <c r="AW614">
        <v>2</v>
      </c>
      <c r="AX614">
        <v>2</v>
      </c>
      <c r="AY614">
        <v>0</v>
      </c>
      <c r="AZ614">
        <v>0</v>
      </c>
      <c r="BA614" t="s">
        <v>63</v>
      </c>
      <c r="BB614" t="s">
        <v>63</v>
      </c>
    </row>
    <row r="615" spans="1:55" x14ac:dyDescent="0.3">
      <c r="A615" t="s">
        <v>55</v>
      </c>
      <c r="B615" t="s">
        <v>55</v>
      </c>
      <c r="C615" t="s">
        <v>391</v>
      </c>
      <c r="D615">
        <v>22110407401</v>
      </c>
      <c r="E615" t="s">
        <v>534</v>
      </c>
      <c r="F615" t="s">
        <v>56</v>
      </c>
      <c r="G615" t="s">
        <v>57</v>
      </c>
      <c r="H615">
        <v>2</v>
      </c>
      <c r="I615" t="s">
        <v>58</v>
      </c>
      <c r="J615" t="s">
        <v>59</v>
      </c>
      <c r="L615">
        <v>1</v>
      </c>
      <c r="M615" t="s">
        <v>535</v>
      </c>
      <c r="N615">
        <v>3</v>
      </c>
      <c r="O615" t="s">
        <v>70</v>
      </c>
      <c r="R615">
        <v>0</v>
      </c>
      <c r="S615">
        <v>0</v>
      </c>
      <c r="T615" t="s">
        <v>61</v>
      </c>
      <c r="V615">
        <v>2</v>
      </c>
      <c r="W615">
        <v>0</v>
      </c>
      <c r="X615">
        <v>1</v>
      </c>
      <c r="Y615" t="s">
        <v>62</v>
      </c>
      <c r="Z615" t="s">
        <v>62</v>
      </c>
      <c r="AA615" t="s">
        <v>62</v>
      </c>
      <c r="AB615" t="s">
        <v>62</v>
      </c>
      <c r="AD615">
        <v>0</v>
      </c>
      <c r="AE615">
        <v>0</v>
      </c>
      <c r="AF615">
        <v>0</v>
      </c>
      <c r="AG615">
        <v>0</v>
      </c>
      <c r="AH615">
        <v>0</v>
      </c>
      <c r="AI615">
        <v>0</v>
      </c>
      <c r="AJ615">
        <v>0</v>
      </c>
      <c r="AK615">
        <v>0</v>
      </c>
      <c r="AL615">
        <v>0</v>
      </c>
      <c r="AM615">
        <v>0</v>
      </c>
      <c r="AN615">
        <v>0</v>
      </c>
      <c r="AO615">
        <v>0</v>
      </c>
      <c r="AP615">
        <v>0</v>
      </c>
      <c r="AQ615">
        <v>0</v>
      </c>
      <c r="AR615">
        <v>0</v>
      </c>
      <c r="AS615">
        <v>0</v>
      </c>
      <c r="AT615">
        <v>0</v>
      </c>
      <c r="AU615">
        <v>0</v>
      </c>
      <c r="AV615">
        <v>0</v>
      </c>
      <c r="AW615">
        <v>1</v>
      </c>
      <c r="AX615">
        <v>1</v>
      </c>
      <c r="AY615">
        <v>0</v>
      </c>
      <c r="AZ615">
        <v>0</v>
      </c>
      <c r="BA615" t="s">
        <v>63</v>
      </c>
      <c r="BB615" t="s">
        <v>63</v>
      </c>
    </row>
    <row r="616" spans="1:55" x14ac:dyDescent="0.3">
      <c r="A616" t="s">
        <v>55</v>
      </c>
      <c r="B616" t="s">
        <v>55</v>
      </c>
      <c r="C616" t="s">
        <v>391</v>
      </c>
      <c r="D616">
        <v>22110407401</v>
      </c>
      <c r="E616" t="s">
        <v>534</v>
      </c>
      <c r="F616" t="s">
        <v>56</v>
      </c>
      <c r="G616" t="s">
        <v>57</v>
      </c>
      <c r="H616">
        <v>2</v>
      </c>
      <c r="I616" t="s">
        <v>58</v>
      </c>
      <c r="J616" t="s">
        <v>59</v>
      </c>
      <c r="L616">
        <v>1</v>
      </c>
      <c r="M616" t="s">
        <v>535</v>
      </c>
      <c r="N616">
        <v>4</v>
      </c>
      <c r="O616" t="s">
        <v>60</v>
      </c>
      <c r="R616">
        <v>0</v>
      </c>
      <c r="S616">
        <v>0</v>
      </c>
      <c r="T616" t="s">
        <v>61</v>
      </c>
      <c r="U616" t="s">
        <v>536</v>
      </c>
      <c r="V616">
        <v>2</v>
      </c>
      <c r="W616">
        <v>0</v>
      </c>
      <c r="X616">
        <v>1</v>
      </c>
      <c r="Y616" t="s">
        <v>71</v>
      </c>
      <c r="Z616" t="s">
        <v>71</v>
      </c>
      <c r="AA616" t="s">
        <v>71</v>
      </c>
      <c r="AB616" t="s">
        <v>71</v>
      </c>
      <c r="AD616">
        <v>1</v>
      </c>
      <c r="AE616">
        <v>0</v>
      </c>
      <c r="AF616">
        <v>0</v>
      </c>
      <c r="AG616">
        <v>0</v>
      </c>
      <c r="AH616">
        <v>2</v>
      </c>
      <c r="AI616">
        <v>3</v>
      </c>
      <c r="AJ616">
        <v>1</v>
      </c>
      <c r="AK616">
        <v>0</v>
      </c>
      <c r="AL616">
        <v>0</v>
      </c>
      <c r="AM616">
        <v>0</v>
      </c>
      <c r="AN616">
        <v>0</v>
      </c>
      <c r="AO616">
        <v>0</v>
      </c>
      <c r="AP616">
        <v>0</v>
      </c>
      <c r="AQ616">
        <v>0</v>
      </c>
      <c r="AR616">
        <v>0</v>
      </c>
      <c r="AS616">
        <v>0</v>
      </c>
      <c r="AT616">
        <v>0</v>
      </c>
      <c r="AU616">
        <v>0</v>
      </c>
      <c r="AV616">
        <v>0</v>
      </c>
      <c r="AW616">
        <v>3</v>
      </c>
      <c r="AX616">
        <v>2</v>
      </c>
      <c r="AY616">
        <v>0</v>
      </c>
      <c r="AZ616">
        <v>0</v>
      </c>
      <c r="BA616" t="s">
        <v>63</v>
      </c>
      <c r="BB616" t="s">
        <v>63</v>
      </c>
      <c r="BC616" t="s">
        <v>64</v>
      </c>
    </row>
    <row r="617" spans="1:55" x14ac:dyDescent="0.3">
      <c r="A617" t="s">
        <v>55</v>
      </c>
      <c r="B617" t="s">
        <v>55</v>
      </c>
      <c r="C617" t="s">
        <v>1347</v>
      </c>
      <c r="D617">
        <v>22110436401</v>
      </c>
      <c r="E617" t="s">
        <v>1348</v>
      </c>
      <c r="F617" t="s">
        <v>56</v>
      </c>
      <c r="G617" t="s">
        <v>57</v>
      </c>
      <c r="H617">
        <v>1</v>
      </c>
      <c r="I617" t="s">
        <v>74</v>
      </c>
      <c r="J617" t="s">
        <v>59</v>
      </c>
      <c r="L617">
        <v>2</v>
      </c>
      <c r="M617" t="s">
        <v>80</v>
      </c>
      <c r="N617">
        <v>1</v>
      </c>
      <c r="O617" t="s">
        <v>60</v>
      </c>
      <c r="R617">
        <v>0</v>
      </c>
      <c r="S617">
        <v>0</v>
      </c>
      <c r="T617" t="s">
        <v>61</v>
      </c>
      <c r="V617">
        <v>3</v>
      </c>
      <c r="W617">
        <v>3</v>
      </c>
      <c r="X617">
        <v>1</v>
      </c>
      <c r="Y617" t="s">
        <v>62</v>
      </c>
      <c r="Z617" t="s">
        <v>62</v>
      </c>
      <c r="AA617" t="s">
        <v>62</v>
      </c>
      <c r="AB617" t="s">
        <v>62</v>
      </c>
      <c r="AD617">
        <v>0</v>
      </c>
      <c r="AE617">
        <v>0</v>
      </c>
      <c r="AF617">
        <v>0</v>
      </c>
      <c r="AG617">
        <v>0</v>
      </c>
      <c r="AH617">
        <v>1</v>
      </c>
      <c r="AI617">
        <v>1</v>
      </c>
      <c r="AJ617">
        <v>2</v>
      </c>
      <c r="AK617">
        <v>0</v>
      </c>
      <c r="AL617">
        <v>0</v>
      </c>
      <c r="AM617">
        <v>0</v>
      </c>
      <c r="AN617">
        <v>0</v>
      </c>
      <c r="AO617">
        <v>0</v>
      </c>
      <c r="AP617">
        <v>0</v>
      </c>
      <c r="AQ617">
        <v>0</v>
      </c>
      <c r="AR617">
        <v>0</v>
      </c>
      <c r="AS617">
        <v>0</v>
      </c>
      <c r="AT617">
        <v>0</v>
      </c>
      <c r="AU617">
        <v>0</v>
      </c>
      <c r="AV617">
        <v>0</v>
      </c>
      <c r="AW617">
        <v>2</v>
      </c>
      <c r="AX617">
        <v>1</v>
      </c>
      <c r="AY617">
        <v>0</v>
      </c>
      <c r="AZ617">
        <v>0</v>
      </c>
      <c r="BA617" t="s">
        <v>63</v>
      </c>
      <c r="BB617" t="s">
        <v>63</v>
      </c>
    </row>
    <row r="618" spans="1:55" x14ac:dyDescent="0.3">
      <c r="A618" t="s">
        <v>55</v>
      </c>
      <c r="B618" t="s">
        <v>55</v>
      </c>
      <c r="C618" t="s">
        <v>1347</v>
      </c>
      <c r="D618">
        <v>22110436401</v>
      </c>
      <c r="E618" t="s">
        <v>1348</v>
      </c>
      <c r="F618" t="s">
        <v>56</v>
      </c>
      <c r="G618" t="s">
        <v>57</v>
      </c>
      <c r="H618">
        <v>1</v>
      </c>
      <c r="I618" t="s">
        <v>74</v>
      </c>
      <c r="J618" t="s">
        <v>59</v>
      </c>
      <c r="L618">
        <v>2</v>
      </c>
      <c r="M618" t="s">
        <v>80</v>
      </c>
      <c r="N618">
        <v>2</v>
      </c>
      <c r="O618" t="s">
        <v>66</v>
      </c>
      <c r="P618">
        <v>2</v>
      </c>
      <c r="Q618" t="s">
        <v>69</v>
      </c>
      <c r="R618">
        <v>7</v>
      </c>
      <c r="S618">
        <v>12</v>
      </c>
      <c r="T618" t="s">
        <v>61</v>
      </c>
      <c r="V618">
        <v>3</v>
      </c>
      <c r="W618">
        <v>3</v>
      </c>
      <c r="X618">
        <v>1</v>
      </c>
      <c r="Y618" t="s">
        <v>71</v>
      </c>
      <c r="Z618" t="s">
        <v>62</v>
      </c>
      <c r="AA618" t="s">
        <v>62</v>
      </c>
      <c r="AC618" t="s">
        <v>77</v>
      </c>
      <c r="AD618">
        <v>1</v>
      </c>
      <c r="AE618">
        <v>0</v>
      </c>
      <c r="AF618">
        <v>0</v>
      </c>
      <c r="AG618">
        <v>0</v>
      </c>
      <c r="AH618">
        <v>1</v>
      </c>
      <c r="AI618">
        <v>0</v>
      </c>
      <c r="AJ618">
        <v>0</v>
      </c>
      <c r="AK618">
        <v>0</v>
      </c>
      <c r="AL618">
        <v>0</v>
      </c>
      <c r="AM618">
        <v>0</v>
      </c>
      <c r="AN618">
        <v>0</v>
      </c>
      <c r="AO618">
        <v>0</v>
      </c>
      <c r="AP618">
        <v>0</v>
      </c>
      <c r="AQ618">
        <v>0</v>
      </c>
      <c r="AR618">
        <v>0</v>
      </c>
      <c r="AS618">
        <v>0</v>
      </c>
      <c r="AT618">
        <v>0</v>
      </c>
      <c r="AU618">
        <v>0</v>
      </c>
      <c r="AV618">
        <v>0</v>
      </c>
      <c r="AW618">
        <v>2</v>
      </c>
      <c r="AX618">
        <v>2</v>
      </c>
      <c r="AY618">
        <v>0</v>
      </c>
      <c r="AZ618">
        <v>0</v>
      </c>
      <c r="BA618" t="s">
        <v>63</v>
      </c>
      <c r="BB618" t="s">
        <v>63</v>
      </c>
      <c r="BC618" t="s">
        <v>64</v>
      </c>
    </row>
    <row r="619" spans="1:55" x14ac:dyDescent="0.3">
      <c r="A619" t="s">
        <v>55</v>
      </c>
      <c r="B619" t="s">
        <v>55</v>
      </c>
      <c r="C619" t="s">
        <v>1347</v>
      </c>
      <c r="D619">
        <v>22110436401</v>
      </c>
      <c r="E619" t="s">
        <v>1348</v>
      </c>
      <c r="F619" t="s">
        <v>56</v>
      </c>
      <c r="G619" t="s">
        <v>57</v>
      </c>
      <c r="H619">
        <v>1</v>
      </c>
      <c r="I619" t="s">
        <v>74</v>
      </c>
      <c r="J619" t="s">
        <v>59</v>
      </c>
      <c r="L619">
        <v>2</v>
      </c>
      <c r="M619" t="s">
        <v>80</v>
      </c>
      <c r="N619">
        <v>3</v>
      </c>
      <c r="O619" t="s">
        <v>66</v>
      </c>
      <c r="P619">
        <v>4</v>
      </c>
      <c r="Q619" t="s">
        <v>76</v>
      </c>
      <c r="R619">
        <v>20</v>
      </c>
      <c r="S619">
        <v>10</v>
      </c>
      <c r="T619" t="s">
        <v>61</v>
      </c>
      <c r="V619">
        <v>3</v>
      </c>
      <c r="W619">
        <v>3</v>
      </c>
      <c r="X619">
        <v>1</v>
      </c>
      <c r="Y619" t="s">
        <v>62</v>
      </c>
      <c r="Z619" t="s">
        <v>62</v>
      </c>
      <c r="AA619" t="s">
        <v>62</v>
      </c>
      <c r="AB619" t="s">
        <v>62</v>
      </c>
      <c r="AC619" t="s">
        <v>77</v>
      </c>
      <c r="AD619">
        <v>1</v>
      </c>
      <c r="AE619">
        <v>1</v>
      </c>
      <c r="AF619">
        <v>0</v>
      </c>
      <c r="AG619">
        <v>0</v>
      </c>
      <c r="AH619">
        <v>0</v>
      </c>
      <c r="AI619">
        <v>0</v>
      </c>
      <c r="AJ619">
        <v>0</v>
      </c>
      <c r="AK619">
        <v>0</v>
      </c>
      <c r="AL619">
        <v>0</v>
      </c>
      <c r="AM619">
        <v>0</v>
      </c>
      <c r="AN619">
        <v>0</v>
      </c>
      <c r="AO619">
        <v>0</v>
      </c>
      <c r="AP619">
        <v>0</v>
      </c>
      <c r="AQ619">
        <v>0</v>
      </c>
      <c r="AR619">
        <v>0</v>
      </c>
      <c r="AS619">
        <v>0</v>
      </c>
      <c r="AT619">
        <v>0</v>
      </c>
      <c r="AU619">
        <v>0</v>
      </c>
      <c r="AV619">
        <v>0</v>
      </c>
      <c r="AW619">
        <v>3</v>
      </c>
      <c r="AX619">
        <v>2</v>
      </c>
      <c r="AY619">
        <v>0</v>
      </c>
      <c r="AZ619">
        <v>0</v>
      </c>
      <c r="BA619" t="s">
        <v>63</v>
      </c>
      <c r="BB619" t="s">
        <v>63</v>
      </c>
      <c r="BC619" t="s">
        <v>84</v>
      </c>
    </row>
    <row r="620" spans="1:55" x14ac:dyDescent="0.3">
      <c r="A620" t="s">
        <v>55</v>
      </c>
      <c r="B620" t="s">
        <v>55</v>
      </c>
      <c r="C620" t="s">
        <v>1347</v>
      </c>
      <c r="D620">
        <v>22110436401</v>
      </c>
      <c r="E620" t="s">
        <v>1348</v>
      </c>
      <c r="F620" t="s">
        <v>56</v>
      </c>
      <c r="G620" t="s">
        <v>57</v>
      </c>
      <c r="H620">
        <v>1</v>
      </c>
      <c r="I620" t="s">
        <v>74</v>
      </c>
      <c r="J620" t="s">
        <v>59</v>
      </c>
      <c r="L620">
        <v>2</v>
      </c>
      <c r="M620" t="s">
        <v>80</v>
      </c>
      <c r="N620">
        <v>4</v>
      </c>
      <c r="O620" t="s">
        <v>66</v>
      </c>
      <c r="P620">
        <v>3</v>
      </c>
      <c r="Q620" t="s">
        <v>78</v>
      </c>
      <c r="R620">
        <v>11</v>
      </c>
      <c r="S620">
        <v>18</v>
      </c>
      <c r="T620" t="s">
        <v>61</v>
      </c>
      <c r="V620">
        <v>3</v>
      </c>
      <c r="W620">
        <v>3</v>
      </c>
      <c r="X620">
        <v>1</v>
      </c>
      <c r="Y620" t="s">
        <v>62</v>
      </c>
      <c r="Z620" t="s">
        <v>62</v>
      </c>
      <c r="AA620" t="s">
        <v>62</v>
      </c>
      <c r="AB620" t="s">
        <v>62</v>
      </c>
      <c r="AC620" t="s">
        <v>68</v>
      </c>
      <c r="AD620">
        <v>1</v>
      </c>
      <c r="AE620">
        <v>1</v>
      </c>
      <c r="AF620">
        <v>0</v>
      </c>
      <c r="AG620">
        <v>0</v>
      </c>
      <c r="AH620">
        <v>0</v>
      </c>
      <c r="AI620">
        <v>0</v>
      </c>
      <c r="AJ620">
        <v>0</v>
      </c>
      <c r="AK620">
        <v>0</v>
      </c>
      <c r="AL620">
        <v>0</v>
      </c>
      <c r="AM620">
        <v>0</v>
      </c>
      <c r="AN620">
        <v>0</v>
      </c>
      <c r="AO620">
        <v>0</v>
      </c>
      <c r="AP620">
        <v>0</v>
      </c>
      <c r="AQ620">
        <v>0</v>
      </c>
      <c r="AR620">
        <v>0</v>
      </c>
      <c r="AS620">
        <v>0</v>
      </c>
      <c r="AT620">
        <v>0</v>
      </c>
      <c r="AU620">
        <v>0</v>
      </c>
      <c r="AV620">
        <v>0</v>
      </c>
      <c r="AW620">
        <v>3</v>
      </c>
      <c r="AX620">
        <v>2</v>
      </c>
      <c r="AY620">
        <v>0</v>
      </c>
      <c r="AZ620">
        <v>0</v>
      </c>
      <c r="BA620" t="s">
        <v>63</v>
      </c>
      <c r="BB620" t="s">
        <v>63</v>
      </c>
      <c r="BC620" t="s">
        <v>64</v>
      </c>
    </row>
    <row r="621" spans="1:55" x14ac:dyDescent="0.3">
      <c r="A621" t="s">
        <v>55</v>
      </c>
      <c r="B621" t="s">
        <v>55</v>
      </c>
      <c r="C621" t="s">
        <v>1347</v>
      </c>
      <c r="D621">
        <v>22110436401</v>
      </c>
      <c r="E621" t="s">
        <v>1348</v>
      </c>
      <c r="F621" t="s">
        <v>56</v>
      </c>
      <c r="G621" t="s">
        <v>57</v>
      </c>
      <c r="H621">
        <v>1</v>
      </c>
      <c r="I621" t="s">
        <v>74</v>
      </c>
      <c r="J621" t="s">
        <v>59</v>
      </c>
      <c r="L621">
        <v>2</v>
      </c>
      <c r="M621" t="s">
        <v>80</v>
      </c>
      <c r="N621">
        <v>5</v>
      </c>
      <c r="O621" t="s">
        <v>66</v>
      </c>
      <c r="P621">
        <v>1</v>
      </c>
      <c r="Q621" t="s">
        <v>67</v>
      </c>
      <c r="R621">
        <v>8</v>
      </c>
      <c r="S621">
        <v>10</v>
      </c>
      <c r="T621" t="s">
        <v>61</v>
      </c>
      <c r="V621">
        <v>3</v>
      </c>
      <c r="W621">
        <v>3</v>
      </c>
      <c r="X621">
        <v>1</v>
      </c>
      <c r="Y621" t="s">
        <v>62</v>
      </c>
      <c r="Z621" t="s">
        <v>62</v>
      </c>
      <c r="AA621" t="s">
        <v>62</v>
      </c>
      <c r="AB621" t="s">
        <v>62</v>
      </c>
      <c r="AC621" t="s">
        <v>68</v>
      </c>
      <c r="AD621">
        <v>1</v>
      </c>
      <c r="AE621">
        <v>0</v>
      </c>
      <c r="AF621">
        <v>0</v>
      </c>
      <c r="AG621">
        <v>0</v>
      </c>
      <c r="AH621">
        <v>0</v>
      </c>
      <c r="AI621">
        <v>0</v>
      </c>
      <c r="AJ621">
        <v>0</v>
      </c>
      <c r="AK621">
        <v>0</v>
      </c>
      <c r="AL621">
        <v>0</v>
      </c>
      <c r="AM621">
        <v>0</v>
      </c>
      <c r="AN621">
        <v>0</v>
      </c>
      <c r="AO621">
        <v>0</v>
      </c>
      <c r="AP621">
        <v>0</v>
      </c>
      <c r="AQ621">
        <v>0</v>
      </c>
      <c r="AR621">
        <v>0</v>
      </c>
      <c r="AS621">
        <v>0</v>
      </c>
      <c r="AT621">
        <v>0</v>
      </c>
      <c r="AU621">
        <v>0</v>
      </c>
      <c r="AV621">
        <v>0</v>
      </c>
      <c r="AW621">
        <v>2</v>
      </c>
      <c r="AX621">
        <v>2</v>
      </c>
      <c r="AY621">
        <v>0</v>
      </c>
      <c r="AZ621">
        <v>0</v>
      </c>
      <c r="BA621" t="s">
        <v>63</v>
      </c>
      <c r="BB621" t="s">
        <v>63</v>
      </c>
      <c r="BC621" t="s">
        <v>64</v>
      </c>
    </row>
    <row r="622" spans="1:55" x14ac:dyDescent="0.3">
      <c r="A622" t="s">
        <v>55</v>
      </c>
      <c r="B622" t="s">
        <v>55</v>
      </c>
      <c r="C622" t="s">
        <v>1347</v>
      </c>
      <c r="D622">
        <v>22110436401</v>
      </c>
      <c r="E622" t="s">
        <v>1348</v>
      </c>
      <c r="F622" t="s">
        <v>56</v>
      </c>
      <c r="G622" t="s">
        <v>57</v>
      </c>
      <c r="H622">
        <v>1</v>
      </c>
      <c r="I622" t="s">
        <v>74</v>
      </c>
      <c r="J622" t="s">
        <v>59</v>
      </c>
      <c r="L622">
        <v>2</v>
      </c>
      <c r="M622" t="s">
        <v>80</v>
      </c>
      <c r="N622">
        <v>6</v>
      </c>
      <c r="O622" t="s">
        <v>70</v>
      </c>
      <c r="R622">
        <v>0</v>
      </c>
      <c r="S622">
        <v>0</v>
      </c>
      <c r="T622" t="s">
        <v>61</v>
      </c>
      <c r="V622">
        <v>3</v>
      </c>
      <c r="W622">
        <v>3</v>
      </c>
      <c r="X622">
        <v>1</v>
      </c>
      <c r="Y622" t="s">
        <v>62</v>
      </c>
      <c r="Z622" t="s">
        <v>62</v>
      </c>
      <c r="AB622" t="s">
        <v>62</v>
      </c>
      <c r="AD622">
        <v>0</v>
      </c>
      <c r="AE622">
        <v>0</v>
      </c>
      <c r="AF622">
        <v>0</v>
      </c>
      <c r="AG622">
        <v>0</v>
      </c>
      <c r="AH622">
        <v>0</v>
      </c>
      <c r="AI622">
        <v>0</v>
      </c>
      <c r="AJ622">
        <v>0</v>
      </c>
      <c r="AK622">
        <v>0</v>
      </c>
      <c r="AL622">
        <v>0</v>
      </c>
      <c r="AM622">
        <v>0</v>
      </c>
      <c r="AN622">
        <v>0</v>
      </c>
      <c r="AO622">
        <v>0</v>
      </c>
      <c r="AP622">
        <v>0</v>
      </c>
      <c r="AQ622">
        <v>0</v>
      </c>
      <c r="AR622">
        <v>0</v>
      </c>
      <c r="AS622">
        <v>0</v>
      </c>
      <c r="AT622">
        <v>0</v>
      </c>
      <c r="AU622">
        <v>0</v>
      </c>
      <c r="AV622">
        <v>0</v>
      </c>
      <c r="AW622">
        <v>1</v>
      </c>
      <c r="AX622">
        <v>1</v>
      </c>
      <c r="AY622">
        <v>0</v>
      </c>
      <c r="AZ622">
        <v>0</v>
      </c>
      <c r="BA622" t="s">
        <v>63</v>
      </c>
      <c r="BB622" t="s">
        <v>63</v>
      </c>
      <c r="BC622" t="s">
        <v>64</v>
      </c>
    </row>
    <row r="623" spans="1:55" x14ac:dyDescent="0.3">
      <c r="A623" t="s">
        <v>55</v>
      </c>
      <c r="B623" t="s">
        <v>55</v>
      </c>
      <c r="C623" t="s">
        <v>1347</v>
      </c>
      <c r="D623">
        <v>22110436401</v>
      </c>
      <c r="E623" t="s">
        <v>1348</v>
      </c>
      <c r="F623" t="s">
        <v>56</v>
      </c>
      <c r="G623" t="s">
        <v>57</v>
      </c>
      <c r="H623">
        <v>2</v>
      </c>
      <c r="I623" t="s">
        <v>74</v>
      </c>
      <c r="J623" t="s">
        <v>59</v>
      </c>
      <c r="L623">
        <v>2</v>
      </c>
      <c r="M623" t="s">
        <v>80</v>
      </c>
      <c r="N623">
        <v>1</v>
      </c>
      <c r="O623" t="s">
        <v>66</v>
      </c>
      <c r="P623">
        <v>5</v>
      </c>
      <c r="Q623" t="s">
        <v>75</v>
      </c>
      <c r="R623">
        <v>16</v>
      </c>
      <c r="S623">
        <v>23</v>
      </c>
      <c r="T623" t="s">
        <v>61</v>
      </c>
      <c r="V623">
        <v>1</v>
      </c>
      <c r="W623">
        <v>0</v>
      </c>
      <c r="X623">
        <v>1</v>
      </c>
      <c r="Y623" t="s">
        <v>71</v>
      </c>
      <c r="Z623" t="s">
        <v>62</v>
      </c>
      <c r="AB623" t="s">
        <v>62</v>
      </c>
      <c r="AC623" t="s">
        <v>77</v>
      </c>
      <c r="AD623">
        <v>0</v>
      </c>
      <c r="AE623">
        <v>0</v>
      </c>
      <c r="AF623">
        <v>0</v>
      </c>
      <c r="AG623">
        <v>0</v>
      </c>
      <c r="AH623">
        <v>0</v>
      </c>
      <c r="AI623">
        <v>0</v>
      </c>
      <c r="AJ623">
        <v>0</v>
      </c>
      <c r="AK623">
        <v>0</v>
      </c>
      <c r="AL623">
        <v>0</v>
      </c>
      <c r="AM623">
        <v>0</v>
      </c>
      <c r="AN623">
        <v>0</v>
      </c>
      <c r="AO623">
        <v>0</v>
      </c>
      <c r="AP623">
        <v>0</v>
      </c>
      <c r="AQ623">
        <v>0</v>
      </c>
      <c r="AR623">
        <v>0</v>
      </c>
      <c r="AS623">
        <v>0</v>
      </c>
      <c r="AT623">
        <v>0</v>
      </c>
      <c r="AU623">
        <v>0</v>
      </c>
      <c r="AV623">
        <v>0</v>
      </c>
      <c r="AW623">
        <v>2</v>
      </c>
      <c r="AX623">
        <v>2</v>
      </c>
      <c r="AY623">
        <v>0</v>
      </c>
      <c r="AZ623">
        <v>0</v>
      </c>
      <c r="BB623" t="s">
        <v>63</v>
      </c>
      <c r="BC623" t="s">
        <v>64</v>
      </c>
    </row>
    <row r="624" spans="1:55" x14ac:dyDescent="0.3">
      <c r="A624" t="s">
        <v>55</v>
      </c>
      <c r="B624" t="s">
        <v>55</v>
      </c>
      <c r="C624" t="s">
        <v>1347</v>
      </c>
      <c r="D624">
        <v>22110436401</v>
      </c>
      <c r="E624" t="s">
        <v>1348</v>
      </c>
      <c r="F624" t="s">
        <v>56</v>
      </c>
      <c r="G624" t="s">
        <v>57</v>
      </c>
      <c r="H624">
        <v>3</v>
      </c>
      <c r="I624" t="s">
        <v>72</v>
      </c>
      <c r="J624" t="s">
        <v>59</v>
      </c>
      <c r="K624" t="s">
        <v>1349</v>
      </c>
      <c r="L624">
        <v>1</v>
      </c>
      <c r="N624">
        <v>1</v>
      </c>
      <c r="O624" t="s">
        <v>70</v>
      </c>
      <c r="R624">
        <v>0</v>
      </c>
      <c r="S624">
        <v>0</v>
      </c>
      <c r="T624" t="s">
        <v>61</v>
      </c>
      <c r="V624">
        <v>3</v>
      </c>
      <c r="W624">
        <v>0</v>
      </c>
      <c r="X624">
        <v>1</v>
      </c>
      <c r="Y624" t="s">
        <v>62</v>
      </c>
      <c r="AA624" t="s">
        <v>62</v>
      </c>
      <c r="AB624" t="s">
        <v>62</v>
      </c>
      <c r="AD624">
        <v>0</v>
      </c>
      <c r="AE624">
        <v>0</v>
      </c>
      <c r="AF624">
        <v>0</v>
      </c>
      <c r="AG624">
        <v>0</v>
      </c>
      <c r="AH624">
        <v>0</v>
      </c>
      <c r="AI624">
        <v>0</v>
      </c>
      <c r="AJ624">
        <v>0</v>
      </c>
      <c r="AK624">
        <v>0</v>
      </c>
      <c r="AL624">
        <v>0</v>
      </c>
      <c r="AM624">
        <v>0</v>
      </c>
      <c r="AN624">
        <v>0</v>
      </c>
      <c r="AO624">
        <v>0</v>
      </c>
      <c r="AP624">
        <v>0</v>
      </c>
      <c r="AQ624">
        <v>0</v>
      </c>
      <c r="AR624">
        <v>0</v>
      </c>
      <c r="AS624">
        <v>0</v>
      </c>
      <c r="AT624">
        <v>0</v>
      </c>
      <c r="AU624">
        <v>0</v>
      </c>
      <c r="AV624">
        <v>0</v>
      </c>
      <c r="AW624">
        <v>0</v>
      </c>
      <c r="AX624">
        <v>0</v>
      </c>
      <c r="AY624">
        <v>0</v>
      </c>
      <c r="AZ624">
        <v>0</v>
      </c>
      <c r="BA624" t="s">
        <v>63</v>
      </c>
      <c r="BB624" t="s">
        <v>63</v>
      </c>
      <c r="BC624" t="s">
        <v>64</v>
      </c>
    </row>
    <row r="625" spans="1:55" x14ac:dyDescent="0.3">
      <c r="A625" t="s">
        <v>55</v>
      </c>
      <c r="B625" t="s">
        <v>55</v>
      </c>
      <c r="C625" t="s">
        <v>1347</v>
      </c>
      <c r="D625">
        <v>22110436401</v>
      </c>
      <c r="E625" t="s">
        <v>1348</v>
      </c>
      <c r="F625" t="s">
        <v>56</v>
      </c>
      <c r="G625" t="s">
        <v>57</v>
      </c>
      <c r="H625">
        <v>4</v>
      </c>
      <c r="I625" t="s">
        <v>94</v>
      </c>
      <c r="J625" t="s">
        <v>59</v>
      </c>
      <c r="K625" t="s">
        <v>1350</v>
      </c>
      <c r="L625">
        <v>1</v>
      </c>
      <c r="N625">
        <v>1</v>
      </c>
      <c r="O625" t="s">
        <v>95</v>
      </c>
      <c r="R625">
        <v>0</v>
      </c>
      <c r="S625">
        <v>0</v>
      </c>
      <c r="T625" t="s">
        <v>61</v>
      </c>
      <c r="U625" t="s">
        <v>1351</v>
      </c>
      <c r="V625">
        <v>3</v>
      </c>
      <c r="W625">
        <v>0</v>
      </c>
      <c r="X625">
        <v>1</v>
      </c>
      <c r="Y625" t="s">
        <v>62</v>
      </c>
      <c r="AA625" t="s">
        <v>62</v>
      </c>
      <c r="AB625" t="s">
        <v>62</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t="s">
        <v>63</v>
      </c>
      <c r="BB625" t="s">
        <v>63</v>
      </c>
      <c r="BC625" t="s">
        <v>64</v>
      </c>
    </row>
    <row r="626" spans="1:55" x14ac:dyDescent="0.3">
      <c r="A626" t="s">
        <v>55</v>
      </c>
      <c r="B626" t="s">
        <v>55</v>
      </c>
      <c r="C626" t="s">
        <v>1347</v>
      </c>
      <c r="D626">
        <v>22110436401</v>
      </c>
      <c r="E626" t="s">
        <v>1348</v>
      </c>
      <c r="F626" t="s">
        <v>56</v>
      </c>
      <c r="G626" t="s">
        <v>57</v>
      </c>
      <c r="H626">
        <v>5</v>
      </c>
      <c r="I626" t="s">
        <v>94</v>
      </c>
      <c r="J626" t="s">
        <v>59</v>
      </c>
      <c r="K626" t="s">
        <v>1352</v>
      </c>
      <c r="L626">
        <v>1</v>
      </c>
      <c r="N626">
        <v>1</v>
      </c>
      <c r="O626" t="s">
        <v>95</v>
      </c>
      <c r="R626">
        <v>0</v>
      </c>
      <c r="S626">
        <v>0</v>
      </c>
      <c r="T626" t="s">
        <v>61</v>
      </c>
      <c r="U626" t="s">
        <v>1353</v>
      </c>
      <c r="V626">
        <v>2</v>
      </c>
      <c r="W626">
        <v>0</v>
      </c>
      <c r="X626">
        <v>1</v>
      </c>
      <c r="Y626" t="s">
        <v>62</v>
      </c>
      <c r="AB626" t="s">
        <v>62</v>
      </c>
      <c r="AD626">
        <v>0</v>
      </c>
      <c r="AE626">
        <v>0</v>
      </c>
      <c r="AF626">
        <v>0</v>
      </c>
      <c r="AG626">
        <v>0</v>
      </c>
      <c r="AH626">
        <v>0</v>
      </c>
      <c r="AI626">
        <v>0</v>
      </c>
      <c r="AJ626">
        <v>0</v>
      </c>
      <c r="AK626">
        <v>0</v>
      </c>
      <c r="AL626">
        <v>0</v>
      </c>
      <c r="AM626">
        <v>0</v>
      </c>
      <c r="AN626">
        <v>0</v>
      </c>
      <c r="AO626">
        <v>0</v>
      </c>
      <c r="AP626">
        <v>0</v>
      </c>
      <c r="AQ626">
        <v>0</v>
      </c>
      <c r="AR626">
        <v>0</v>
      </c>
      <c r="AS626">
        <v>0</v>
      </c>
      <c r="AT626">
        <v>0</v>
      </c>
      <c r="AU626">
        <v>0</v>
      </c>
      <c r="AV626">
        <v>0</v>
      </c>
      <c r="AW626">
        <v>0</v>
      </c>
      <c r="AX626">
        <v>0</v>
      </c>
      <c r="AY626">
        <v>0</v>
      </c>
      <c r="AZ626">
        <v>0</v>
      </c>
      <c r="BB626" t="s">
        <v>63</v>
      </c>
      <c r="BC626" t="s">
        <v>64</v>
      </c>
    </row>
    <row r="627" spans="1:55" ht="28.8" x14ac:dyDescent="0.3">
      <c r="A627" t="s">
        <v>55</v>
      </c>
      <c r="B627" t="s">
        <v>55</v>
      </c>
      <c r="C627" t="s">
        <v>123</v>
      </c>
      <c r="D627">
        <v>22110401303</v>
      </c>
      <c r="E627" t="s">
        <v>124</v>
      </c>
      <c r="F627" t="s">
        <v>106</v>
      </c>
      <c r="G627" t="s">
        <v>57</v>
      </c>
      <c r="H627">
        <v>1</v>
      </c>
      <c r="I627" t="s">
        <v>58</v>
      </c>
      <c r="J627" t="s">
        <v>59</v>
      </c>
      <c r="K627" s="40" t="s">
        <v>125</v>
      </c>
      <c r="L627">
        <v>1</v>
      </c>
      <c r="N627">
        <v>1</v>
      </c>
      <c r="O627" t="s">
        <v>66</v>
      </c>
      <c r="P627">
        <v>10</v>
      </c>
      <c r="Q627" t="s">
        <v>112</v>
      </c>
      <c r="R627">
        <v>0</v>
      </c>
      <c r="S627">
        <v>0</v>
      </c>
      <c r="T627" t="s">
        <v>61</v>
      </c>
      <c r="V627">
        <v>3</v>
      </c>
      <c r="W627">
        <v>3</v>
      </c>
      <c r="X627">
        <v>1</v>
      </c>
      <c r="Y627" t="s">
        <v>71</v>
      </c>
      <c r="Z627" t="s">
        <v>62</v>
      </c>
      <c r="AA627" t="s">
        <v>71</v>
      </c>
      <c r="AB627" t="s">
        <v>62</v>
      </c>
      <c r="AC627" t="s">
        <v>77</v>
      </c>
      <c r="AD627">
        <v>0</v>
      </c>
      <c r="AE627">
        <v>1</v>
      </c>
      <c r="AF627">
        <v>0</v>
      </c>
      <c r="AG627">
        <v>0</v>
      </c>
      <c r="AH627">
        <v>0</v>
      </c>
      <c r="AI627">
        <v>0</v>
      </c>
      <c r="AJ627">
        <v>0</v>
      </c>
      <c r="AK627">
        <v>0</v>
      </c>
      <c r="AL627">
        <v>0</v>
      </c>
      <c r="AM627">
        <v>0</v>
      </c>
      <c r="AN627">
        <v>0</v>
      </c>
      <c r="AO627">
        <v>0</v>
      </c>
      <c r="AP627">
        <v>0</v>
      </c>
      <c r="AQ627">
        <v>0</v>
      </c>
      <c r="AR627">
        <v>0</v>
      </c>
      <c r="AS627">
        <v>0</v>
      </c>
      <c r="AT627">
        <v>0</v>
      </c>
      <c r="AU627">
        <v>0</v>
      </c>
      <c r="AV627">
        <v>0</v>
      </c>
      <c r="AW627">
        <v>4</v>
      </c>
      <c r="AX627">
        <v>2</v>
      </c>
      <c r="AY627">
        <v>0</v>
      </c>
      <c r="AZ627">
        <v>0</v>
      </c>
      <c r="BA627" t="s">
        <v>63</v>
      </c>
      <c r="BB627" t="s">
        <v>63</v>
      </c>
      <c r="BC627" t="s">
        <v>64</v>
      </c>
    </row>
    <row r="628" spans="1:55" ht="28.8" x14ac:dyDescent="0.3">
      <c r="A628" t="s">
        <v>55</v>
      </c>
      <c r="B628" t="s">
        <v>55</v>
      </c>
      <c r="C628" t="s">
        <v>123</v>
      </c>
      <c r="D628">
        <v>22110401303</v>
      </c>
      <c r="E628" t="s">
        <v>124</v>
      </c>
      <c r="F628" t="s">
        <v>106</v>
      </c>
      <c r="G628" t="s">
        <v>57</v>
      </c>
      <c r="H628">
        <v>1</v>
      </c>
      <c r="I628" t="s">
        <v>58</v>
      </c>
      <c r="J628" t="s">
        <v>59</v>
      </c>
      <c r="K628" s="40" t="s">
        <v>125</v>
      </c>
      <c r="L628">
        <v>1</v>
      </c>
      <c r="N628">
        <v>2</v>
      </c>
      <c r="O628" t="s">
        <v>66</v>
      </c>
      <c r="R628">
        <v>0</v>
      </c>
      <c r="S628">
        <v>0</v>
      </c>
      <c r="T628" t="s">
        <v>61</v>
      </c>
      <c r="V628">
        <v>3</v>
      </c>
      <c r="W628">
        <v>3</v>
      </c>
      <c r="X628">
        <v>1</v>
      </c>
      <c r="Y628" t="s">
        <v>71</v>
      </c>
      <c r="Z628" t="s">
        <v>62</v>
      </c>
      <c r="AA628" t="s">
        <v>62</v>
      </c>
      <c r="AB628" t="s">
        <v>62</v>
      </c>
      <c r="AC628" t="s">
        <v>77</v>
      </c>
      <c r="AD628">
        <v>0</v>
      </c>
      <c r="AE628">
        <v>1</v>
      </c>
      <c r="AF628">
        <v>0</v>
      </c>
      <c r="AG628">
        <v>0</v>
      </c>
      <c r="AH628">
        <v>0</v>
      </c>
      <c r="AI628">
        <v>0</v>
      </c>
      <c r="AJ628">
        <v>0</v>
      </c>
      <c r="AK628">
        <v>0</v>
      </c>
      <c r="AL628">
        <v>0</v>
      </c>
      <c r="AM628">
        <v>0</v>
      </c>
      <c r="AN628">
        <v>0</v>
      </c>
      <c r="AO628">
        <v>0</v>
      </c>
      <c r="AP628">
        <v>0</v>
      </c>
      <c r="AQ628">
        <v>0</v>
      </c>
      <c r="AR628">
        <v>0</v>
      </c>
      <c r="AS628">
        <v>0</v>
      </c>
      <c r="AT628">
        <v>0</v>
      </c>
      <c r="AU628">
        <v>0</v>
      </c>
      <c r="AV628">
        <v>0</v>
      </c>
      <c r="AW628">
        <v>7</v>
      </c>
      <c r="AX628">
        <v>4</v>
      </c>
      <c r="AY628">
        <v>0</v>
      </c>
      <c r="AZ628">
        <v>0</v>
      </c>
      <c r="BA628" t="s">
        <v>63</v>
      </c>
      <c r="BB628" t="s">
        <v>63</v>
      </c>
      <c r="BC628" t="s">
        <v>64</v>
      </c>
    </row>
    <row r="629" spans="1:55" ht="28.8" x14ac:dyDescent="0.3">
      <c r="A629" t="s">
        <v>55</v>
      </c>
      <c r="B629" t="s">
        <v>55</v>
      </c>
      <c r="C629" t="s">
        <v>123</v>
      </c>
      <c r="D629">
        <v>22110401303</v>
      </c>
      <c r="E629" t="s">
        <v>124</v>
      </c>
      <c r="F629" t="s">
        <v>106</v>
      </c>
      <c r="G629" t="s">
        <v>57</v>
      </c>
      <c r="H629">
        <v>1</v>
      </c>
      <c r="I629" t="s">
        <v>58</v>
      </c>
      <c r="J629" t="s">
        <v>59</v>
      </c>
      <c r="K629" s="40" t="s">
        <v>125</v>
      </c>
      <c r="L629">
        <v>1</v>
      </c>
      <c r="N629">
        <v>3</v>
      </c>
      <c r="O629" t="s">
        <v>95</v>
      </c>
      <c r="R629">
        <v>0</v>
      </c>
      <c r="S629">
        <v>0</v>
      </c>
      <c r="T629" t="s">
        <v>61</v>
      </c>
      <c r="V629">
        <v>3</v>
      </c>
      <c r="W629">
        <v>3</v>
      </c>
      <c r="X629">
        <v>1</v>
      </c>
      <c r="Y629" t="s">
        <v>62</v>
      </c>
      <c r="AA629" t="s">
        <v>62</v>
      </c>
      <c r="AB629" t="s">
        <v>62</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2</v>
      </c>
      <c r="AX629">
        <v>0</v>
      </c>
      <c r="AY629">
        <v>0</v>
      </c>
      <c r="AZ629">
        <v>0</v>
      </c>
      <c r="BA629" t="s">
        <v>63</v>
      </c>
      <c r="BB629" t="s">
        <v>63</v>
      </c>
      <c r="BC629" t="s">
        <v>64</v>
      </c>
    </row>
    <row r="630" spans="1:55" ht="28.8" x14ac:dyDescent="0.3">
      <c r="A630" t="s">
        <v>55</v>
      </c>
      <c r="B630" t="s">
        <v>55</v>
      </c>
      <c r="C630" t="s">
        <v>123</v>
      </c>
      <c r="D630">
        <v>22110401303</v>
      </c>
      <c r="E630" t="s">
        <v>124</v>
      </c>
      <c r="F630" t="s">
        <v>106</v>
      </c>
      <c r="G630" t="s">
        <v>57</v>
      </c>
      <c r="H630">
        <v>1</v>
      </c>
      <c r="I630" t="s">
        <v>58</v>
      </c>
      <c r="J630" t="s">
        <v>59</v>
      </c>
      <c r="K630" s="40" t="s">
        <v>125</v>
      </c>
      <c r="L630">
        <v>1</v>
      </c>
      <c r="N630">
        <v>4</v>
      </c>
      <c r="O630" t="s">
        <v>60</v>
      </c>
      <c r="R630">
        <v>0</v>
      </c>
      <c r="S630">
        <v>0</v>
      </c>
      <c r="T630" t="s">
        <v>61</v>
      </c>
      <c r="V630">
        <v>3</v>
      </c>
      <c r="W630">
        <v>3</v>
      </c>
      <c r="X630">
        <v>1</v>
      </c>
      <c r="Y630" t="s">
        <v>62</v>
      </c>
      <c r="Z630" t="s">
        <v>62</v>
      </c>
      <c r="AB630" t="s">
        <v>62</v>
      </c>
      <c r="AD630">
        <v>0</v>
      </c>
      <c r="AE630">
        <v>0</v>
      </c>
      <c r="AF630">
        <v>0</v>
      </c>
      <c r="AG630">
        <v>0</v>
      </c>
      <c r="AH630">
        <v>0</v>
      </c>
      <c r="AI630">
        <v>3</v>
      </c>
      <c r="AJ630">
        <v>0</v>
      </c>
      <c r="AK630">
        <v>0</v>
      </c>
      <c r="AL630">
        <v>0</v>
      </c>
      <c r="AM630">
        <v>0</v>
      </c>
      <c r="AN630">
        <v>0</v>
      </c>
      <c r="AO630">
        <v>0</v>
      </c>
      <c r="AP630">
        <v>0</v>
      </c>
      <c r="AQ630">
        <v>0</v>
      </c>
      <c r="AR630">
        <v>0</v>
      </c>
      <c r="AS630">
        <v>0</v>
      </c>
      <c r="AT630">
        <v>0</v>
      </c>
      <c r="AU630">
        <v>0</v>
      </c>
      <c r="AV630">
        <v>0</v>
      </c>
      <c r="AW630">
        <v>2</v>
      </c>
      <c r="AX630">
        <v>1</v>
      </c>
      <c r="AY630">
        <v>0</v>
      </c>
      <c r="AZ630">
        <v>0</v>
      </c>
      <c r="BA630" t="s">
        <v>63</v>
      </c>
      <c r="BB630" t="s">
        <v>63</v>
      </c>
      <c r="BC630" t="s">
        <v>64</v>
      </c>
    </row>
    <row r="631" spans="1:55" ht="28.8" x14ac:dyDescent="0.3">
      <c r="A631" t="s">
        <v>55</v>
      </c>
      <c r="B631" t="s">
        <v>55</v>
      </c>
      <c r="C631" t="s">
        <v>123</v>
      </c>
      <c r="D631">
        <v>22110401303</v>
      </c>
      <c r="E631" t="s">
        <v>124</v>
      </c>
      <c r="F631" t="s">
        <v>106</v>
      </c>
      <c r="G631" t="s">
        <v>57</v>
      </c>
      <c r="H631">
        <v>1</v>
      </c>
      <c r="I631" t="s">
        <v>58</v>
      </c>
      <c r="J631" t="s">
        <v>59</v>
      </c>
      <c r="K631" s="40" t="s">
        <v>125</v>
      </c>
      <c r="L631">
        <v>1</v>
      </c>
      <c r="N631">
        <v>5</v>
      </c>
      <c r="O631" t="s">
        <v>65</v>
      </c>
      <c r="R631">
        <v>0</v>
      </c>
      <c r="S631">
        <v>0</v>
      </c>
      <c r="T631" t="s">
        <v>61</v>
      </c>
      <c r="V631">
        <v>3</v>
      </c>
      <c r="W631">
        <v>3</v>
      </c>
      <c r="X631">
        <v>1</v>
      </c>
      <c r="Y631" t="s">
        <v>62</v>
      </c>
      <c r="Z631" t="s">
        <v>62</v>
      </c>
      <c r="AB631" t="s">
        <v>62</v>
      </c>
      <c r="AD631">
        <v>0</v>
      </c>
      <c r="AE631">
        <v>0</v>
      </c>
      <c r="AF631">
        <v>0</v>
      </c>
      <c r="AG631">
        <v>0</v>
      </c>
      <c r="AH631">
        <v>0</v>
      </c>
      <c r="AI631">
        <v>4</v>
      </c>
      <c r="AJ631">
        <v>1</v>
      </c>
      <c r="AK631">
        <v>2</v>
      </c>
      <c r="AL631">
        <v>0</v>
      </c>
      <c r="AM631">
        <v>0</v>
      </c>
      <c r="AN631">
        <v>0</v>
      </c>
      <c r="AO631">
        <v>0</v>
      </c>
      <c r="AP631">
        <v>0</v>
      </c>
      <c r="AQ631">
        <v>0</v>
      </c>
      <c r="AR631">
        <v>0</v>
      </c>
      <c r="AS631">
        <v>0</v>
      </c>
      <c r="AT631">
        <v>0</v>
      </c>
      <c r="AU631">
        <v>0</v>
      </c>
      <c r="AV631">
        <v>0</v>
      </c>
      <c r="AW631">
        <v>3</v>
      </c>
      <c r="AX631">
        <v>3</v>
      </c>
      <c r="AY631">
        <v>0</v>
      </c>
      <c r="AZ631">
        <v>0</v>
      </c>
      <c r="BA631" t="s">
        <v>63</v>
      </c>
      <c r="BB631" t="s">
        <v>63</v>
      </c>
      <c r="BC631" t="s">
        <v>64</v>
      </c>
    </row>
    <row r="632" spans="1:55" ht="28.8" x14ac:dyDescent="0.3">
      <c r="A632" t="s">
        <v>55</v>
      </c>
      <c r="B632" t="s">
        <v>55</v>
      </c>
      <c r="C632" t="s">
        <v>123</v>
      </c>
      <c r="D632">
        <v>22110401303</v>
      </c>
      <c r="E632" t="s">
        <v>124</v>
      </c>
      <c r="F632" t="s">
        <v>106</v>
      </c>
      <c r="G632" t="s">
        <v>57</v>
      </c>
      <c r="H632">
        <v>1</v>
      </c>
      <c r="I632" t="s">
        <v>58</v>
      </c>
      <c r="J632" t="s">
        <v>59</v>
      </c>
      <c r="K632" s="40" t="s">
        <v>125</v>
      </c>
      <c r="L632">
        <v>1</v>
      </c>
      <c r="N632">
        <v>6</v>
      </c>
      <c r="O632" t="s">
        <v>70</v>
      </c>
      <c r="R632">
        <v>0</v>
      </c>
      <c r="S632">
        <v>0</v>
      </c>
      <c r="T632" t="s">
        <v>61</v>
      </c>
      <c r="U632" t="s">
        <v>126</v>
      </c>
      <c r="V632">
        <v>3</v>
      </c>
      <c r="W632">
        <v>3</v>
      </c>
      <c r="X632">
        <v>1</v>
      </c>
      <c r="Y632" t="s">
        <v>62</v>
      </c>
      <c r="AA632" t="s">
        <v>71</v>
      </c>
      <c r="AB632" t="s">
        <v>62</v>
      </c>
      <c r="AD632">
        <v>0</v>
      </c>
      <c r="AE632">
        <v>0</v>
      </c>
      <c r="AF632">
        <v>0</v>
      </c>
      <c r="AG632">
        <v>0</v>
      </c>
      <c r="AH632">
        <v>0</v>
      </c>
      <c r="AI632">
        <v>2</v>
      </c>
      <c r="AJ632">
        <v>0</v>
      </c>
      <c r="AK632">
        <v>0</v>
      </c>
      <c r="AL632">
        <v>0</v>
      </c>
      <c r="AM632">
        <v>0</v>
      </c>
      <c r="AN632">
        <v>0</v>
      </c>
      <c r="AO632">
        <v>0</v>
      </c>
      <c r="AP632">
        <v>0</v>
      </c>
      <c r="AQ632">
        <v>0</v>
      </c>
      <c r="AR632">
        <v>0</v>
      </c>
      <c r="AS632">
        <v>0</v>
      </c>
      <c r="AT632">
        <v>0</v>
      </c>
      <c r="AU632">
        <v>0</v>
      </c>
      <c r="AV632">
        <v>0</v>
      </c>
      <c r="AW632">
        <v>1</v>
      </c>
      <c r="AX632">
        <v>0</v>
      </c>
      <c r="AY632">
        <v>0</v>
      </c>
      <c r="AZ632">
        <v>0</v>
      </c>
      <c r="BA632" t="s">
        <v>63</v>
      </c>
      <c r="BB632" t="s">
        <v>63</v>
      </c>
    </row>
    <row r="633" spans="1:55" ht="28.8" x14ac:dyDescent="0.3">
      <c r="A633" t="s">
        <v>55</v>
      </c>
      <c r="B633" t="s">
        <v>55</v>
      </c>
      <c r="C633" t="s">
        <v>123</v>
      </c>
      <c r="D633">
        <v>22110401303</v>
      </c>
      <c r="E633" t="s">
        <v>124</v>
      </c>
      <c r="F633" t="s">
        <v>106</v>
      </c>
      <c r="G633" t="s">
        <v>57</v>
      </c>
      <c r="H633">
        <v>1</v>
      </c>
      <c r="I633" t="s">
        <v>58</v>
      </c>
      <c r="J633" t="s">
        <v>59</v>
      </c>
      <c r="K633" s="40" t="s">
        <v>125</v>
      </c>
      <c r="L633">
        <v>1</v>
      </c>
      <c r="N633">
        <v>7</v>
      </c>
      <c r="O633" t="s">
        <v>95</v>
      </c>
      <c r="R633">
        <v>0</v>
      </c>
      <c r="S633">
        <v>0</v>
      </c>
      <c r="T633" t="s">
        <v>61</v>
      </c>
      <c r="U633" t="s">
        <v>127</v>
      </c>
      <c r="V633">
        <v>3</v>
      </c>
      <c r="W633">
        <v>3</v>
      </c>
      <c r="X633">
        <v>1</v>
      </c>
      <c r="Y633" t="s">
        <v>62</v>
      </c>
      <c r="AB633" t="s">
        <v>62</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1</v>
      </c>
      <c r="AX633">
        <v>0</v>
      </c>
      <c r="AY633">
        <v>0</v>
      </c>
      <c r="AZ633">
        <v>0</v>
      </c>
      <c r="BA633" t="s">
        <v>63</v>
      </c>
      <c r="BB633" t="s">
        <v>63</v>
      </c>
      <c r="BC633" t="s">
        <v>64</v>
      </c>
    </row>
    <row r="634" spans="1:55" ht="28.8" x14ac:dyDescent="0.3">
      <c r="A634" t="s">
        <v>55</v>
      </c>
      <c r="B634" t="s">
        <v>55</v>
      </c>
      <c r="C634" t="s">
        <v>123</v>
      </c>
      <c r="D634">
        <v>22110401303</v>
      </c>
      <c r="E634" t="s">
        <v>124</v>
      </c>
      <c r="F634" t="s">
        <v>106</v>
      </c>
      <c r="G634" t="s">
        <v>57</v>
      </c>
      <c r="H634">
        <v>1</v>
      </c>
      <c r="I634" t="s">
        <v>58</v>
      </c>
      <c r="J634" t="s">
        <v>59</v>
      </c>
      <c r="K634" s="40" t="s">
        <v>125</v>
      </c>
      <c r="L634">
        <v>1</v>
      </c>
      <c r="N634">
        <v>8</v>
      </c>
      <c r="O634" t="s">
        <v>95</v>
      </c>
      <c r="R634">
        <v>0</v>
      </c>
      <c r="S634">
        <v>0</v>
      </c>
      <c r="T634" t="s">
        <v>61</v>
      </c>
      <c r="V634">
        <v>3</v>
      </c>
      <c r="W634">
        <v>3</v>
      </c>
      <c r="X634">
        <v>1</v>
      </c>
      <c r="Y634" t="s">
        <v>62</v>
      </c>
      <c r="AB634" t="s">
        <v>62</v>
      </c>
      <c r="AD634">
        <v>0</v>
      </c>
      <c r="AE634">
        <v>0</v>
      </c>
      <c r="AF634">
        <v>0</v>
      </c>
      <c r="AG634">
        <v>0</v>
      </c>
      <c r="AH634">
        <v>0</v>
      </c>
      <c r="AI634">
        <v>0</v>
      </c>
      <c r="AJ634">
        <v>0</v>
      </c>
      <c r="AK634">
        <v>0</v>
      </c>
      <c r="AL634">
        <v>0</v>
      </c>
      <c r="AM634">
        <v>0</v>
      </c>
      <c r="AN634">
        <v>0</v>
      </c>
      <c r="AO634">
        <v>0</v>
      </c>
      <c r="AP634">
        <v>0</v>
      </c>
      <c r="AQ634">
        <v>0</v>
      </c>
      <c r="AR634">
        <v>0</v>
      </c>
      <c r="AS634">
        <v>0</v>
      </c>
      <c r="AT634">
        <v>0</v>
      </c>
      <c r="AU634">
        <v>0</v>
      </c>
      <c r="AV634">
        <v>0</v>
      </c>
      <c r="AW634">
        <v>1</v>
      </c>
      <c r="AX634">
        <v>0</v>
      </c>
      <c r="AY634">
        <v>0</v>
      </c>
      <c r="AZ634">
        <v>0</v>
      </c>
      <c r="BA634" t="s">
        <v>63</v>
      </c>
      <c r="BB634" t="s">
        <v>63</v>
      </c>
    </row>
    <row r="635" spans="1:55" ht="28.8" x14ac:dyDescent="0.3">
      <c r="A635" t="s">
        <v>55</v>
      </c>
      <c r="B635" t="s">
        <v>55</v>
      </c>
      <c r="C635" t="s">
        <v>123</v>
      </c>
      <c r="D635">
        <v>22110401303</v>
      </c>
      <c r="E635" t="s">
        <v>124</v>
      </c>
      <c r="F635" t="s">
        <v>106</v>
      </c>
      <c r="G635" t="s">
        <v>57</v>
      </c>
      <c r="H635">
        <v>1</v>
      </c>
      <c r="I635" t="s">
        <v>58</v>
      </c>
      <c r="J635" t="s">
        <v>59</v>
      </c>
      <c r="K635" s="40" t="s">
        <v>125</v>
      </c>
      <c r="L635">
        <v>2</v>
      </c>
      <c r="M635" t="s">
        <v>128</v>
      </c>
      <c r="N635">
        <v>1</v>
      </c>
      <c r="O635" t="s">
        <v>66</v>
      </c>
      <c r="R635">
        <v>0</v>
      </c>
      <c r="S635">
        <v>0</v>
      </c>
      <c r="T635" t="s">
        <v>61</v>
      </c>
      <c r="V635">
        <v>0</v>
      </c>
      <c r="W635">
        <v>1</v>
      </c>
      <c r="X635">
        <v>1</v>
      </c>
      <c r="Y635" t="s">
        <v>62</v>
      </c>
      <c r="Z635" t="s">
        <v>62</v>
      </c>
      <c r="AB635" t="s">
        <v>62</v>
      </c>
      <c r="AC635" t="s">
        <v>77</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t="s">
        <v>63</v>
      </c>
      <c r="BB635" t="s">
        <v>63</v>
      </c>
    </row>
    <row r="636" spans="1:55" ht="28.8" x14ac:dyDescent="0.3">
      <c r="A636" t="s">
        <v>55</v>
      </c>
      <c r="B636" t="s">
        <v>55</v>
      </c>
      <c r="C636" t="s">
        <v>123</v>
      </c>
      <c r="D636">
        <v>22110401303</v>
      </c>
      <c r="E636" t="s">
        <v>124</v>
      </c>
      <c r="F636" t="s">
        <v>106</v>
      </c>
      <c r="G636" t="s">
        <v>57</v>
      </c>
      <c r="H636">
        <v>1</v>
      </c>
      <c r="I636" t="s">
        <v>58</v>
      </c>
      <c r="J636" t="s">
        <v>59</v>
      </c>
      <c r="K636" s="40" t="s">
        <v>125</v>
      </c>
      <c r="L636">
        <v>2</v>
      </c>
      <c r="M636" t="s">
        <v>128</v>
      </c>
      <c r="N636">
        <v>2</v>
      </c>
      <c r="O636" t="s">
        <v>66</v>
      </c>
      <c r="R636">
        <v>0</v>
      </c>
      <c r="S636">
        <v>0</v>
      </c>
      <c r="U636" t="s">
        <v>129</v>
      </c>
      <c r="V636">
        <v>0</v>
      </c>
      <c r="W636">
        <v>1</v>
      </c>
      <c r="X636">
        <v>1</v>
      </c>
      <c r="Y636" t="s">
        <v>62</v>
      </c>
      <c r="Z636" t="s">
        <v>62</v>
      </c>
      <c r="AB636" t="s">
        <v>62</v>
      </c>
      <c r="AC636" t="s">
        <v>77</v>
      </c>
      <c r="AD636">
        <v>0</v>
      </c>
      <c r="AE636">
        <v>0</v>
      </c>
      <c r="AF636">
        <v>0</v>
      </c>
      <c r="AG636">
        <v>0</v>
      </c>
      <c r="AH636">
        <v>0</v>
      </c>
      <c r="AI636">
        <v>0</v>
      </c>
      <c r="AJ636">
        <v>0</v>
      </c>
      <c r="AK636">
        <v>0</v>
      </c>
      <c r="AL636">
        <v>0</v>
      </c>
      <c r="AM636">
        <v>0</v>
      </c>
      <c r="AN636">
        <v>0</v>
      </c>
      <c r="AO636">
        <v>0</v>
      </c>
      <c r="AP636">
        <v>0</v>
      </c>
      <c r="AQ636">
        <v>0</v>
      </c>
      <c r="AR636">
        <v>0</v>
      </c>
      <c r="AS636">
        <v>0</v>
      </c>
      <c r="AT636">
        <v>0</v>
      </c>
      <c r="AU636">
        <v>0</v>
      </c>
      <c r="AV636">
        <v>0</v>
      </c>
      <c r="AW636">
        <v>0</v>
      </c>
      <c r="AX636">
        <v>0</v>
      </c>
      <c r="AY636">
        <v>0</v>
      </c>
      <c r="AZ636">
        <v>0</v>
      </c>
      <c r="BA636" t="s">
        <v>63</v>
      </c>
      <c r="BB636" t="s">
        <v>63</v>
      </c>
      <c r="BC636" t="s">
        <v>64</v>
      </c>
    </row>
    <row r="637" spans="1:55" ht="28.8" x14ac:dyDescent="0.3">
      <c r="A637" t="s">
        <v>55</v>
      </c>
      <c r="B637" t="s">
        <v>55</v>
      </c>
      <c r="C637" t="s">
        <v>123</v>
      </c>
      <c r="D637">
        <v>22110401303</v>
      </c>
      <c r="E637" t="s">
        <v>124</v>
      </c>
      <c r="F637" t="s">
        <v>106</v>
      </c>
      <c r="G637" t="s">
        <v>57</v>
      </c>
      <c r="H637">
        <v>1</v>
      </c>
      <c r="I637" t="s">
        <v>58</v>
      </c>
      <c r="J637" t="s">
        <v>59</v>
      </c>
      <c r="K637" s="40" t="s">
        <v>125</v>
      </c>
      <c r="L637">
        <v>2</v>
      </c>
      <c r="M637" t="s">
        <v>128</v>
      </c>
      <c r="N637">
        <v>3</v>
      </c>
      <c r="O637" t="s">
        <v>70</v>
      </c>
      <c r="R637">
        <v>0</v>
      </c>
      <c r="S637">
        <v>0</v>
      </c>
      <c r="T637" t="s">
        <v>93</v>
      </c>
      <c r="U637" t="s">
        <v>130</v>
      </c>
      <c r="V637">
        <v>0</v>
      </c>
      <c r="W637">
        <v>1</v>
      </c>
      <c r="X637">
        <v>1</v>
      </c>
      <c r="AD637">
        <v>0</v>
      </c>
      <c r="AE637">
        <v>0</v>
      </c>
      <c r="AF637">
        <v>0</v>
      </c>
      <c r="AG637">
        <v>0</v>
      </c>
      <c r="AH637">
        <v>0</v>
      </c>
      <c r="AI637">
        <v>0</v>
      </c>
      <c r="AJ637">
        <v>0</v>
      </c>
      <c r="AK637">
        <v>0</v>
      </c>
      <c r="AL637">
        <v>0</v>
      </c>
      <c r="AM637">
        <v>0</v>
      </c>
      <c r="AN637">
        <v>0</v>
      </c>
      <c r="AO637">
        <v>0</v>
      </c>
      <c r="AP637">
        <v>0</v>
      </c>
      <c r="AQ637">
        <v>0</v>
      </c>
      <c r="AR637">
        <v>0</v>
      </c>
      <c r="AS637">
        <v>0</v>
      </c>
      <c r="AT637">
        <v>0</v>
      </c>
      <c r="AU637">
        <v>0</v>
      </c>
      <c r="AV637">
        <v>0</v>
      </c>
      <c r="AW637">
        <v>0</v>
      </c>
      <c r="AX637">
        <v>0</v>
      </c>
      <c r="AY637">
        <v>0</v>
      </c>
      <c r="AZ637">
        <v>0</v>
      </c>
      <c r="BC637" t="s">
        <v>64</v>
      </c>
    </row>
    <row r="638" spans="1:55" x14ac:dyDescent="0.3">
      <c r="A638" t="s">
        <v>55</v>
      </c>
      <c r="B638" t="s">
        <v>55</v>
      </c>
      <c r="C638" t="s">
        <v>391</v>
      </c>
      <c r="D638">
        <v>22110407401</v>
      </c>
      <c r="E638" t="s">
        <v>534</v>
      </c>
      <c r="F638" t="s">
        <v>56</v>
      </c>
      <c r="G638" t="s">
        <v>57</v>
      </c>
      <c r="H638">
        <v>6</v>
      </c>
      <c r="I638" t="s">
        <v>74</v>
      </c>
      <c r="J638" t="s">
        <v>59</v>
      </c>
      <c r="K638" t="s">
        <v>537</v>
      </c>
      <c r="L638">
        <v>1</v>
      </c>
      <c r="M638" t="s">
        <v>538</v>
      </c>
      <c r="N638">
        <v>1</v>
      </c>
      <c r="O638" t="s">
        <v>105</v>
      </c>
      <c r="R638">
        <v>0</v>
      </c>
      <c r="S638">
        <v>0</v>
      </c>
      <c r="T638" t="s">
        <v>61</v>
      </c>
      <c r="U638" t="s">
        <v>539</v>
      </c>
      <c r="V638">
        <v>3</v>
      </c>
      <c r="W638">
        <v>3</v>
      </c>
      <c r="X638">
        <v>1</v>
      </c>
      <c r="Y638" t="s">
        <v>71</v>
      </c>
      <c r="Z638" t="s">
        <v>71</v>
      </c>
      <c r="AA638" t="s">
        <v>71</v>
      </c>
      <c r="AB638" t="s">
        <v>71</v>
      </c>
      <c r="AD638">
        <v>0</v>
      </c>
      <c r="AE638">
        <v>0</v>
      </c>
      <c r="AF638">
        <v>0</v>
      </c>
      <c r="AG638">
        <v>0</v>
      </c>
      <c r="AH638">
        <v>0</v>
      </c>
      <c r="AI638">
        <v>0</v>
      </c>
      <c r="AJ638">
        <v>2</v>
      </c>
      <c r="AK638">
        <v>0</v>
      </c>
      <c r="AL638">
        <v>0</v>
      </c>
      <c r="AM638">
        <v>0</v>
      </c>
      <c r="AN638">
        <v>0</v>
      </c>
      <c r="AO638">
        <v>0</v>
      </c>
      <c r="AP638">
        <v>0</v>
      </c>
      <c r="AQ638">
        <v>0</v>
      </c>
      <c r="AR638">
        <v>0</v>
      </c>
      <c r="AS638">
        <v>0</v>
      </c>
      <c r="AT638">
        <v>0</v>
      </c>
      <c r="AU638">
        <v>0</v>
      </c>
      <c r="AV638">
        <v>0</v>
      </c>
      <c r="AW638">
        <v>0</v>
      </c>
      <c r="AX638">
        <v>1</v>
      </c>
      <c r="AY638">
        <v>0</v>
      </c>
      <c r="AZ638">
        <v>0</v>
      </c>
      <c r="BA638" t="s">
        <v>63</v>
      </c>
      <c r="BB638" t="s">
        <v>63</v>
      </c>
      <c r="BC638" t="s">
        <v>64</v>
      </c>
    </row>
    <row r="639" spans="1:55" x14ac:dyDescent="0.3">
      <c r="A639" t="s">
        <v>55</v>
      </c>
      <c r="B639" t="s">
        <v>55</v>
      </c>
      <c r="C639" t="s">
        <v>391</v>
      </c>
      <c r="D639">
        <v>22110407401</v>
      </c>
      <c r="E639" t="s">
        <v>534</v>
      </c>
      <c r="F639" t="s">
        <v>56</v>
      </c>
      <c r="G639" t="s">
        <v>57</v>
      </c>
      <c r="H639">
        <v>6</v>
      </c>
      <c r="I639" t="s">
        <v>74</v>
      </c>
      <c r="J639" t="s">
        <v>59</v>
      </c>
      <c r="K639" t="s">
        <v>537</v>
      </c>
      <c r="L639">
        <v>1</v>
      </c>
      <c r="M639" t="s">
        <v>538</v>
      </c>
      <c r="N639">
        <v>2</v>
      </c>
      <c r="O639" t="s">
        <v>167</v>
      </c>
      <c r="P639" t="s">
        <v>144</v>
      </c>
      <c r="Q639" t="s">
        <v>151</v>
      </c>
      <c r="R639">
        <v>10</v>
      </c>
      <c r="S639">
        <v>10</v>
      </c>
      <c r="T639" t="s">
        <v>1773</v>
      </c>
      <c r="U639" t="s">
        <v>540</v>
      </c>
      <c r="V639">
        <v>3</v>
      </c>
      <c r="W639">
        <v>3</v>
      </c>
      <c r="X639">
        <v>1</v>
      </c>
      <c r="Y639" t="s">
        <v>71</v>
      </c>
      <c r="Z639" t="s">
        <v>71</v>
      </c>
      <c r="AA639" t="s">
        <v>71</v>
      </c>
      <c r="AB639" t="s">
        <v>71</v>
      </c>
      <c r="AD639">
        <v>0</v>
      </c>
      <c r="AE639">
        <v>0</v>
      </c>
      <c r="AF639">
        <v>0</v>
      </c>
      <c r="AG639">
        <v>0</v>
      </c>
      <c r="AH639">
        <v>0</v>
      </c>
      <c r="AI639">
        <v>5</v>
      </c>
      <c r="AJ639">
        <v>1</v>
      </c>
      <c r="AK639">
        <v>0</v>
      </c>
      <c r="AL639">
        <v>0</v>
      </c>
      <c r="AM639">
        <v>0</v>
      </c>
      <c r="AN639">
        <v>0</v>
      </c>
      <c r="AO639">
        <v>0</v>
      </c>
      <c r="AP639">
        <v>0</v>
      </c>
      <c r="AQ639">
        <v>0</v>
      </c>
      <c r="AR639">
        <v>0</v>
      </c>
      <c r="AS639">
        <v>0</v>
      </c>
      <c r="AT639">
        <v>0</v>
      </c>
      <c r="AU639">
        <v>0</v>
      </c>
      <c r="AV639">
        <v>0</v>
      </c>
      <c r="AW639">
        <v>0</v>
      </c>
      <c r="AX639">
        <v>0</v>
      </c>
      <c r="AY639">
        <v>0</v>
      </c>
      <c r="AZ639">
        <v>0</v>
      </c>
      <c r="BA639" t="s">
        <v>63</v>
      </c>
      <c r="BB639" t="s">
        <v>63</v>
      </c>
      <c r="BC639" t="s">
        <v>64</v>
      </c>
    </row>
    <row r="640" spans="1:55" x14ac:dyDescent="0.3">
      <c r="A640" t="s">
        <v>55</v>
      </c>
      <c r="B640" t="s">
        <v>55</v>
      </c>
      <c r="C640" t="s">
        <v>391</v>
      </c>
      <c r="D640">
        <v>22110407401</v>
      </c>
      <c r="E640" t="s">
        <v>534</v>
      </c>
      <c r="F640" t="s">
        <v>56</v>
      </c>
      <c r="G640" t="s">
        <v>57</v>
      </c>
      <c r="H640">
        <v>6</v>
      </c>
      <c r="I640" t="s">
        <v>74</v>
      </c>
      <c r="J640" t="s">
        <v>59</v>
      </c>
      <c r="K640" t="s">
        <v>537</v>
      </c>
      <c r="L640">
        <v>1</v>
      </c>
      <c r="M640" t="s">
        <v>538</v>
      </c>
      <c r="N640">
        <v>3</v>
      </c>
      <c r="O640" t="s">
        <v>66</v>
      </c>
      <c r="P640">
        <v>3</v>
      </c>
      <c r="Q640" t="s">
        <v>78</v>
      </c>
      <c r="R640">
        <v>57</v>
      </c>
      <c r="S640">
        <v>76</v>
      </c>
      <c r="T640" t="s">
        <v>61</v>
      </c>
      <c r="V640">
        <v>3</v>
      </c>
      <c r="W640">
        <v>3</v>
      </c>
      <c r="X640">
        <v>1</v>
      </c>
      <c r="Y640" t="s">
        <v>71</v>
      </c>
      <c r="Z640" t="s">
        <v>71</v>
      </c>
      <c r="AB640" t="s">
        <v>71</v>
      </c>
      <c r="AC640" t="s">
        <v>68</v>
      </c>
      <c r="AD640">
        <v>0</v>
      </c>
      <c r="AE640">
        <v>1</v>
      </c>
      <c r="AF640">
        <v>0</v>
      </c>
      <c r="AG640">
        <v>0</v>
      </c>
      <c r="AH640">
        <v>0</v>
      </c>
      <c r="AI640">
        <v>0</v>
      </c>
      <c r="AJ640">
        <v>0</v>
      </c>
      <c r="AK640">
        <v>0</v>
      </c>
      <c r="AL640">
        <v>0</v>
      </c>
      <c r="AM640">
        <v>0</v>
      </c>
      <c r="AN640">
        <v>0</v>
      </c>
      <c r="AO640">
        <v>0</v>
      </c>
      <c r="AP640">
        <v>0</v>
      </c>
      <c r="AQ640">
        <v>0</v>
      </c>
      <c r="AR640">
        <v>0</v>
      </c>
      <c r="AS640">
        <v>0</v>
      </c>
      <c r="AT640">
        <v>0</v>
      </c>
      <c r="AU640">
        <v>0</v>
      </c>
      <c r="AV640">
        <v>0</v>
      </c>
      <c r="AW640">
        <v>1</v>
      </c>
      <c r="AX640">
        <v>3</v>
      </c>
      <c r="AY640">
        <v>0</v>
      </c>
      <c r="AZ640">
        <v>0</v>
      </c>
      <c r="BA640" t="s">
        <v>63</v>
      </c>
      <c r="BB640" t="s">
        <v>63</v>
      </c>
      <c r="BC640" t="s">
        <v>64</v>
      </c>
    </row>
    <row r="641" spans="1:55" x14ac:dyDescent="0.3">
      <c r="A641" t="s">
        <v>55</v>
      </c>
      <c r="B641" t="s">
        <v>55</v>
      </c>
      <c r="C641" t="s">
        <v>391</v>
      </c>
      <c r="D641">
        <v>22110407401</v>
      </c>
      <c r="E641" t="s">
        <v>534</v>
      </c>
      <c r="F641" t="s">
        <v>56</v>
      </c>
      <c r="G641" t="s">
        <v>57</v>
      </c>
      <c r="H641">
        <v>6</v>
      </c>
      <c r="I641" t="s">
        <v>74</v>
      </c>
      <c r="J641" t="s">
        <v>59</v>
      </c>
      <c r="K641" t="s">
        <v>537</v>
      </c>
      <c r="L641">
        <v>1</v>
      </c>
      <c r="M641" t="s">
        <v>538</v>
      </c>
      <c r="N641">
        <v>4</v>
      </c>
      <c r="O641" t="s">
        <v>66</v>
      </c>
      <c r="P641">
        <v>4</v>
      </c>
      <c r="Q641" t="s">
        <v>76</v>
      </c>
      <c r="R641">
        <v>73</v>
      </c>
      <c r="S641">
        <v>64</v>
      </c>
      <c r="T641" t="s">
        <v>61</v>
      </c>
      <c r="V641">
        <v>3</v>
      </c>
      <c r="W641">
        <v>3</v>
      </c>
      <c r="X641">
        <v>1</v>
      </c>
      <c r="Y641" t="s">
        <v>71</v>
      </c>
      <c r="Z641" t="s">
        <v>71</v>
      </c>
      <c r="AA641" t="s">
        <v>71</v>
      </c>
      <c r="AB641" t="s">
        <v>71</v>
      </c>
      <c r="AC641" t="s">
        <v>68</v>
      </c>
      <c r="AD641">
        <v>0</v>
      </c>
      <c r="AE641">
        <v>1</v>
      </c>
      <c r="AF641">
        <v>0</v>
      </c>
      <c r="AG641">
        <v>0</v>
      </c>
      <c r="AH641">
        <v>0</v>
      </c>
      <c r="AI641">
        <v>0</v>
      </c>
      <c r="AJ641">
        <v>0</v>
      </c>
      <c r="AK641">
        <v>0</v>
      </c>
      <c r="AL641">
        <v>0</v>
      </c>
      <c r="AM641">
        <v>0</v>
      </c>
      <c r="AN641">
        <v>0</v>
      </c>
      <c r="AO641">
        <v>0</v>
      </c>
      <c r="AP641">
        <v>0</v>
      </c>
      <c r="AQ641">
        <v>0</v>
      </c>
      <c r="AR641">
        <v>0</v>
      </c>
      <c r="AS641">
        <v>0</v>
      </c>
      <c r="AT641">
        <v>0</v>
      </c>
      <c r="AU641">
        <v>0</v>
      </c>
      <c r="AV641">
        <v>0</v>
      </c>
      <c r="AW641">
        <v>1</v>
      </c>
      <c r="AX641">
        <v>2</v>
      </c>
      <c r="AY641">
        <v>0</v>
      </c>
      <c r="AZ641">
        <v>0</v>
      </c>
      <c r="BA641" t="s">
        <v>63</v>
      </c>
      <c r="BB641" t="s">
        <v>63</v>
      </c>
      <c r="BC641" t="s">
        <v>64</v>
      </c>
    </row>
    <row r="642" spans="1:55" x14ac:dyDescent="0.3">
      <c r="A642" t="s">
        <v>55</v>
      </c>
      <c r="B642" t="s">
        <v>55</v>
      </c>
      <c r="C642" t="s">
        <v>391</v>
      </c>
      <c r="D642">
        <v>22110407401</v>
      </c>
      <c r="E642" t="s">
        <v>534</v>
      </c>
      <c r="F642" t="s">
        <v>56</v>
      </c>
      <c r="G642" t="s">
        <v>57</v>
      </c>
      <c r="H642">
        <v>7</v>
      </c>
      <c r="I642" t="s">
        <v>74</v>
      </c>
      <c r="J642" t="s">
        <v>59</v>
      </c>
      <c r="L642">
        <v>1</v>
      </c>
      <c r="M642" t="s">
        <v>541</v>
      </c>
      <c r="N642">
        <v>1</v>
      </c>
      <c r="O642" t="s">
        <v>66</v>
      </c>
      <c r="P642">
        <v>5</v>
      </c>
      <c r="Q642" t="s">
        <v>75</v>
      </c>
      <c r="R642">
        <v>34</v>
      </c>
      <c r="S642">
        <v>51</v>
      </c>
      <c r="T642" t="s">
        <v>61</v>
      </c>
      <c r="V642">
        <v>3</v>
      </c>
      <c r="W642">
        <v>2</v>
      </c>
      <c r="X642">
        <v>1</v>
      </c>
      <c r="Y642" t="s">
        <v>62</v>
      </c>
      <c r="Z642" t="s">
        <v>62</v>
      </c>
      <c r="AA642" t="s">
        <v>62</v>
      </c>
      <c r="AB642" t="s">
        <v>62</v>
      </c>
      <c r="AC642" t="s">
        <v>68</v>
      </c>
      <c r="AD642">
        <v>0</v>
      </c>
      <c r="AE642">
        <v>1</v>
      </c>
      <c r="AF642">
        <v>0</v>
      </c>
      <c r="AG642">
        <v>0</v>
      </c>
      <c r="AH642">
        <v>0</v>
      </c>
      <c r="AI642">
        <v>0</v>
      </c>
      <c r="AJ642">
        <v>0</v>
      </c>
      <c r="AK642">
        <v>0</v>
      </c>
      <c r="AL642">
        <v>0</v>
      </c>
      <c r="AM642">
        <v>0</v>
      </c>
      <c r="AN642">
        <v>0</v>
      </c>
      <c r="AO642">
        <v>0</v>
      </c>
      <c r="AP642">
        <v>0</v>
      </c>
      <c r="AQ642">
        <v>0</v>
      </c>
      <c r="AR642">
        <v>0</v>
      </c>
      <c r="AS642">
        <v>0</v>
      </c>
      <c r="AT642">
        <v>0</v>
      </c>
      <c r="AU642">
        <v>0</v>
      </c>
      <c r="AV642">
        <v>0</v>
      </c>
      <c r="AW642">
        <v>2</v>
      </c>
      <c r="AX642">
        <v>3</v>
      </c>
      <c r="AY642">
        <v>0</v>
      </c>
      <c r="AZ642">
        <v>0</v>
      </c>
      <c r="BA642" t="s">
        <v>63</v>
      </c>
      <c r="BB642" t="s">
        <v>63</v>
      </c>
      <c r="BC642" t="s">
        <v>64</v>
      </c>
    </row>
    <row r="643" spans="1:55" x14ac:dyDescent="0.3">
      <c r="A643" t="s">
        <v>55</v>
      </c>
      <c r="B643" t="s">
        <v>55</v>
      </c>
      <c r="C643" t="s">
        <v>864</v>
      </c>
      <c r="D643">
        <v>22110418802</v>
      </c>
      <c r="E643" t="s">
        <v>881</v>
      </c>
      <c r="F643" t="s">
        <v>56</v>
      </c>
      <c r="G643" t="s">
        <v>57</v>
      </c>
      <c r="H643">
        <v>1</v>
      </c>
      <c r="I643" t="s">
        <v>94</v>
      </c>
      <c r="J643" t="s">
        <v>59</v>
      </c>
      <c r="K643" t="s">
        <v>882</v>
      </c>
      <c r="L643">
        <v>1</v>
      </c>
      <c r="M643" t="s">
        <v>883</v>
      </c>
      <c r="N643">
        <v>1</v>
      </c>
      <c r="O643" t="s">
        <v>95</v>
      </c>
      <c r="R643">
        <v>0</v>
      </c>
      <c r="S643">
        <v>0</v>
      </c>
      <c r="T643" t="s">
        <v>93</v>
      </c>
      <c r="U643" t="s">
        <v>884</v>
      </c>
      <c r="V643">
        <v>0</v>
      </c>
      <c r="W643">
        <v>0</v>
      </c>
      <c r="X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0</v>
      </c>
      <c r="BC643" t="s">
        <v>64</v>
      </c>
    </row>
    <row r="644" spans="1:55" x14ac:dyDescent="0.3">
      <c r="A644" t="s">
        <v>55</v>
      </c>
      <c r="B644" t="s">
        <v>55</v>
      </c>
      <c r="C644" t="s">
        <v>864</v>
      </c>
      <c r="D644">
        <v>22110418802</v>
      </c>
      <c r="E644" t="s">
        <v>881</v>
      </c>
      <c r="F644" t="s">
        <v>56</v>
      </c>
      <c r="G644" t="s">
        <v>57</v>
      </c>
      <c r="H644">
        <v>2</v>
      </c>
      <c r="I644" t="s">
        <v>74</v>
      </c>
      <c r="J644" t="s">
        <v>59</v>
      </c>
      <c r="K644" t="s">
        <v>885</v>
      </c>
      <c r="L644">
        <v>1</v>
      </c>
      <c r="M644" t="s">
        <v>886</v>
      </c>
      <c r="N644">
        <v>1</v>
      </c>
      <c r="O644" t="s">
        <v>66</v>
      </c>
      <c r="P644">
        <v>3</v>
      </c>
      <c r="Q644" t="s">
        <v>78</v>
      </c>
      <c r="R644">
        <v>16</v>
      </c>
      <c r="S644">
        <v>20</v>
      </c>
      <c r="T644" t="s">
        <v>1773</v>
      </c>
      <c r="U644" t="s">
        <v>887</v>
      </c>
      <c r="V644">
        <v>0</v>
      </c>
      <c r="W644">
        <v>0</v>
      </c>
      <c r="X644">
        <v>0</v>
      </c>
      <c r="Y644" t="s">
        <v>71</v>
      </c>
      <c r="Z644" t="s">
        <v>71</v>
      </c>
      <c r="AA644" t="s">
        <v>90</v>
      </c>
      <c r="AB644" t="s">
        <v>71</v>
      </c>
      <c r="AC644" t="s">
        <v>77</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2</v>
      </c>
      <c r="AX644">
        <v>1</v>
      </c>
      <c r="AY644">
        <v>0</v>
      </c>
      <c r="AZ644">
        <v>0</v>
      </c>
      <c r="BA644" t="s">
        <v>63</v>
      </c>
      <c r="BB644" t="s">
        <v>63</v>
      </c>
      <c r="BC644" t="s">
        <v>64</v>
      </c>
    </row>
    <row r="645" spans="1:55" x14ac:dyDescent="0.3">
      <c r="A645" t="s">
        <v>55</v>
      </c>
      <c r="B645" t="s">
        <v>55</v>
      </c>
      <c r="C645" t="s">
        <v>864</v>
      </c>
      <c r="D645">
        <v>22110418802</v>
      </c>
      <c r="E645" t="s">
        <v>881</v>
      </c>
      <c r="F645" t="s">
        <v>56</v>
      </c>
      <c r="G645" t="s">
        <v>57</v>
      </c>
      <c r="H645">
        <v>2</v>
      </c>
      <c r="I645" t="s">
        <v>74</v>
      </c>
      <c r="J645" t="s">
        <v>59</v>
      </c>
      <c r="K645" t="s">
        <v>885</v>
      </c>
      <c r="L645">
        <v>1</v>
      </c>
      <c r="M645" t="s">
        <v>886</v>
      </c>
      <c r="N645">
        <v>2</v>
      </c>
      <c r="O645" t="s">
        <v>66</v>
      </c>
      <c r="P645">
        <v>4</v>
      </c>
      <c r="Q645" t="s">
        <v>76</v>
      </c>
      <c r="R645">
        <v>0</v>
      </c>
      <c r="S645">
        <v>0</v>
      </c>
      <c r="T645" t="s">
        <v>1773</v>
      </c>
      <c r="U645" t="s">
        <v>888</v>
      </c>
      <c r="V645">
        <v>0</v>
      </c>
      <c r="W645">
        <v>0</v>
      </c>
      <c r="X645">
        <v>0</v>
      </c>
      <c r="Y645" t="s">
        <v>71</v>
      </c>
      <c r="Z645" t="s">
        <v>71</v>
      </c>
      <c r="AA645" t="s">
        <v>90</v>
      </c>
      <c r="AB645" t="s">
        <v>71</v>
      </c>
      <c r="AC645" t="s">
        <v>68</v>
      </c>
      <c r="AD645">
        <v>1</v>
      </c>
      <c r="AE645">
        <v>1</v>
      </c>
      <c r="AF645">
        <v>0</v>
      </c>
      <c r="AG645">
        <v>0</v>
      </c>
      <c r="AH645">
        <v>0</v>
      </c>
      <c r="AI645">
        <v>0</v>
      </c>
      <c r="AJ645">
        <v>0</v>
      </c>
      <c r="AK645">
        <v>0</v>
      </c>
      <c r="AL645">
        <v>0</v>
      </c>
      <c r="AM645">
        <v>0</v>
      </c>
      <c r="AN645">
        <v>0</v>
      </c>
      <c r="AO645">
        <v>0</v>
      </c>
      <c r="AP645">
        <v>0</v>
      </c>
      <c r="AQ645">
        <v>0</v>
      </c>
      <c r="AR645">
        <v>0</v>
      </c>
      <c r="AS645">
        <v>0</v>
      </c>
      <c r="AT645">
        <v>0</v>
      </c>
      <c r="AU645">
        <v>0</v>
      </c>
      <c r="AV645">
        <v>0</v>
      </c>
      <c r="AW645">
        <v>2</v>
      </c>
      <c r="AX645">
        <v>2</v>
      </c>
      <c r="AY645">
        <v>0</v>
      </c>
      <c r="AZ645">
        <v>0</v>
      </c>
      <c r="BA645" t="s">
        <v>63</v>
      </c>
      <c r="BB645" t="s">
        <v>63</v>
      </c>
      <c r="BC645" t="s">
        <v>64</v>
      </c>
    </row>
    <row r="646" spans="1:55" x14ac:dyDescent="0.3">
      <c r="A646" t="s">
        <v>55</v>
      </c>
      <c r="B646" t="s">
        <v>55</v>
      </c>
      <c r="C646" t="s">
        <v>864</v>
      </c>
      <c r="D646">
        <v>22110418802</v>
      </c>
      <c r="E646" t="s">
        <v>881</v>
      </c>
      <c r="F646" t="s">
        <v>56</v>
      </c>
      <c r="G646" t="s">
        <v>57</v>
      </c>
      <c r="H646">
        <v>3</v>
      </c>
      <c r="I646" t="s">
        <v>58</v>
      </c>
      <c r="J646" t="s">
        <v>59</v>
      </c>
      <c r="K646" t="s">
        <v>889</v>
      </c>
      <c r="L646">
        <v>1</v>
      </c>
      <c r="M646" t="s">
        <v>890</v>
      </c>
      <c r="N646">
        <v>1</v>
      </c>
      <c r="O646" t="s">
        <v>66</v>
      </c>
      <c r="P646">
        <v>5</v>
      </c>
      <c r="Q646" t="s">
        <v>75</v>
      </c>
      <c r="R646">
        <v>24</v>
      </c>
      <c r="S646">
        <v>12</v>
      </c>
      <c r="T646" t="s">
        <v>61</v>
      </c>
      <c r="U646" t="s">
        <v>891</v>
      </c>
      <c r="V646">
        <v>0</v>
      </c>
      <c r="W646">
        <v>0</v>
      </c>
      <c r="X646">
        <v>0</v>
      </c>
      <c r="Y646" t="s">
        <v>71</v>
      </c>
      <c r="Z646" t="s">
        <v>62</v>
      </c>
      <c r="AA646" t="s">
        <v>90</v>
      </c>
      <c r="AB646" t="s">
        <v>71</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2</v>
      </c>
      <c r="AY646">
        <v>0</v>
      </c>
      <c r="AZ646">
        <v>0</v>
      </c>
      <c r="BA646" t="s">
        <v>63</v>
      </c>
      <c r="BB646" t="s">
        <v>63</v>
      </c>
      <c r="BC646" t="s">
        <v>64</v>
      </c>
    </row>
    <row r="647" spans="1:55" x14ac:dyDescent="0.3">
      <c r="A647" t="s">
        <v>55</v>
      </c>
      <c r="B647" t="s">
        <v>55</v>
      </c>
      <c r="C647" t="s">
        <v>864</v>
      </c>
      <c r="D647">
        <v>22110418802</v>
      </c>
      <c r="E647" t="s">
        <v>881</v>
      </c>
      <c r="F647" t="s">
        <v>56</v>
      </c>
      <c r="G647" t="s">
        <v>57</v>
      </c>
      <c r="H647">
        <v>3</v>
      </c>
      <c r="I647" t="s">
        <v>58</v>
      </c>
      <c r="J647" t="s">
        <v>59</v>
      </c>
      <c r="K647" t="s">
        <v>889</v>
      </c>
      <c r="L647">
        <v>1</v>
      </c>
      <c r="M647" t="s">
        <v>890</v>
      </c>
      <c r="N647">
        <v>2</v>
      </c>
      <c r="O647" t="s">
        <v>60</v>
      </c>
      <c r="R647">
        <v>0</v>
      </c>
      <c r="S647">
        <v>0</v>
      </c>
      <c r="T647" t="s">
        <v>61</v>
      </c>
      <c r="U647" t="s">
        <v>892</v>
      </c>
      <c r="V647">
        <v>0</v>
      </c>
      <c r="W647">
        <v>0</v>
      </c>
      <c r="X647">
        <v>0</v>
      </c>
      <c r="Y647" t="s">
        <v>71</v>
      </c>
      <c r="AA647" t="s">
        <v>90</v>
      </c>
      <c r="AB647" t="s">
        <v>71</v>
      </c>
      <c r="AD647">
        <v>1</v>
      </c>
      <c r="AE647">
        <v>0</v>
      </c>
      <c r="AF647">
        <v>0</v>
      </c>
      <c r="AG647">
        <v>0</v>
      </c>
      <c r="AH647">
        <v>0</v>
      </c>
      <c r="AI647">
        <v>6</v>
      </c>
      <c r="AJ647">
        <v>3</v>
      </c>
      <c r="AK647">
        <v>0</v>
      </c>
      <c r="AL647">
        <v>0</v>
      </c>
      <c r="AM647">
        <v>0</v>
      </c>
      <c r="AN647">
        <v>0</v>
      </c>
      <c r="AO647">
        <v>0</v>
      </c>
      <c r="AP647">
        <v>0</v>
      </c>
      <c r="AQ647">
        <v>0</v>
      </c>
      <c r="AR647">
        <v>0</v>
      </c>
      <c r="AS647">
        <v>0</v>
      </c>
      <c r="AT647">
        <v>0</v>
      </c>
      <c r="AU647">
        <v>0</v>
      </c>
      <c r="AV647">
        <v>0</v>
      </c>
      <c r="AW647">
        <v>2</v>
      </c>
      <c r="AX647">
        <v>1</v>
      </c>
      <c r="AY647">
        <v>0</v>
      </c>
      <c r="AZ647">
        <v>0</v>
      </c>
      <c r="BA647" t="s">
        <v>63</v>
      </c>
      <c r="BB647" t="s">
        <v>63</v>
      </c>
      <c r="BC647" t="s">
        <v>145</v>
      </c>
    </row>
    <row r="648" spans="1:55" x14ac:dyDescent="0.3">
      <c r="A648" t="s">
        <v>55</v>
      </c>
      <c r="B648" t="s">
        <v>55</v>
      </c>
      <c r="C648" t="s">
        <v>864</v>
      </c>
      <c r="D648">
        <v>22110418802</v>
      </c>
      <c r="E648" t="s">
        <v>881</v>
      </c>
      <c r="F648" t="s">
        <v>56</v>
      </c>
      <c r="G648" t="s">
        <v>57</v>
      </c>
      <c r="H648">
        <v>3</v>
      </c>
      <c r="I648" t="s">
        <v>58</v>
      </c>
      <c r="J648" t="s">
        <v>59</v>
      </c>
      <c r="K648" t="s">
        <v>889</v>
      </c>
      <c r="L648">
        <v>1</v>
      </c>
      <c r="M648" t="s">
        <v>890</v>
      </c>
      <c r="N648">
        <v>3</v>
      </c>
      <c r="O648" t="s">
        <v>66</v>
      </c>
      <c r="P648">
        <v>1</v>
      </c>
      <c r="Q648" t="s">
        <v>67</v>
      </c>
      <c r="R648">
        <v>15</v>
      </c>
      <c r="S648">
        <v>15</v>
      </c>
      <c r="T648" t="s">
        <v>61</v>
      </c>
      <c r="U648" t="s">
        <v>893</v>
      </c>
      <c r="V648">
        <v>0</v>
      </c>
      <c r="W648">
        <v>0</v>
      </c>
      <c r="X648">
        <v>0</v>
      </c>
      <c r="Y648" t="s">
        <v>71</v>
      </c>
      <c r="Z648" t="s">
        <v>71</v>
      </c>
      <c r="AA648" t="s">
        <v>90</v>
      </c>
      <c r="AB648" t="s">
        <v>71</v>
      </c>
      <c r="AC648" t="s">
        <v>77</v>
      </c>
      <c r="AD648">
        <v>0</v>
      </c>
      <c r="AE648">
        <v>0</v>
      </c>
      <c r="AF648">
        <v>0</v>
      </c>
      <c r="AG648">
        <v>0</v>
      </c>
      <c r="AH648">
        <v>0</v>
      </c>
      <c r="AI648">
        <v>1</v>
      </c>
      <c r="AJ648">
        <v>0</v>
      </c>
      <c r="AK648">
        <v>0</v>
      </c>
      <c r="AL648">
        <v>0</v>
      </c>
      <c r="AM648">
        <v>0</v>
      </c>
      <c r="AN648">
        <v>0</v>
      </c>
      <c r="AO648">
        <v>0</v>
      </c>
      <c r="AP648">
        <v>0</v>
      </c>
      <c r="AQ648">
        <v>0</v>
      </c>
      <c r="AR648">
        <v>0</v>
      </c>
      <c r="AS648">
        <v>0</v>
      </c>
      <c r="AT648">
        <v>0</v>
      </c>
      <c r="AU648">
        <v>0</v>
      </c>
      <c r="AV648">
        <v>0</v>
      </c>
      <c r="AW648">
        <v>1</v>
      </c>
      <c r="AX648">
        <v>1</v>
      </c>
      <c r="AY648">
        <v>0</v>
      </c>
      <c r="AZ648">
        <v>0</v>
      </c>
      <c r="BA648" t="s">
        <v>63</v>
      </c>
      <c r="BB648" t="s">
        <v>63</v>
      </c>
      <c r="BC648" t="s">
        <v>64</v>
      </c>
    </row>
    <row r="649" spans="1:55" x14ac:dyDescent="0.3">
      <c r="A649" t="s">
        <v>55</v>
      </c>
      <c r="B649" t="s">
        <v>55</v>
      </c>
      <c r="C649" t="s">
        <v>864</v>
      </c>
      <c r="D649">
        <v>22110418802</v>
      </c>
      <c r="E649" t="s">
        <v>881</v>
      </c>
      <c r="F649" t="s">
        <v>56</v>
      </c>
      <c r="G649" t="s">
        <v>57</v>
      </c>
      <c r="H649">
        <v>3</v>
      </c>
      <c r="I649" t="s">
        <v>58</v>
      </c>
      <c r="J649" t="s">
        <v>59</v>
      </c>
      <c r="K649" t="s">
        <v>889</v>
      </c>
      <c r="L649">
        <v>1</v>
      </c>
      <c r="M649" t="s">
        <v>890</v>
      </c>
      <c r="N649">
        <v>4</v>
      </c>
      <c r="O649" t="s">
        <v>70</v>
      </c>
      <c r="R649">
        <v>0</v>
      </c>
      <c r="S649">
        <v>0</v>
      </c>
      <c r="T649" t="s">
        <v>1773</v>
      </c>
      <c r="U649" t="s">
        <v>894</v>
      </c>
      <c r="V649">
        <v>0</v>
      </c>
      <c r="W649">
        <v>0</v>
      </c>
      <c r="X649">
        <v>0</v>
      </c>
      <c r="Y649" t="s">
        <v>62</v>
      </c>
      <c r="Z649" t="s">
        <v>71</v>
      </c>
      <c r="AA649" t="s">
        <v>90</v>
      </c>
      <c r="AB649" t="s">
        <v>71</v>
      </c>
      <c r="AD649">
        <v>1</v>
      </c>
      <c r="AE649">
        <v>0</v>
      </c>
      <c r="AF649">
        <v>0</v>
      </c>
      <c r="AG649">
        <v>0</v>
      </c>
      <c r="AH649">
        <v>0</v>
      </c>
      <c r="AI649">
        <v>3</v>
      </c>
      <c r="AJ649">
        <v>1</v>
      </c>
      <c r="AK649">
        <v>0</v>
      </c>
      <c r="AL649">
        <v>0</v>
      </c>
      <c r="AM649">
        <v>0</v>
      </c>
      <c r="AN649">
        <v>0</v>
      </c>
      <c r="AO649">
        <v>0</v>
      </c>
      <c r="AP649">
        <v>0</v>
      </c>
      <c r="AQ649">
        <v>0</v>
      </c>
      <c r="AR649">
        <v>0</v>
      </c>
      <c r="AS649">
        <v>0</v>
      </c>
      <c r="AT649">
        <v>0</v>
      </c>
      <c r="AU649">
        <v>0</v>
      </c>
      <c r="AV649">
        <v>0</v>
      </c>
      <c r="AW649">
        <v>1</v>
      </c>
      <c r="AX649">
        <v>0</v>
      </c>
      <c r="AY649">
        <v>0</v>
      </c>
      <c r="AZ649">
        <v>0</v>
      </c>
      <c r="BA649" t="s">
        <v>63</v>
      </c>
      <c r="BB649" t="s">
        <v>63</v>
      </c>
      <c r="BC649" t="s">
        <v>84</v>
      </c>
    </row>
    <row r="650" spans="1:55" x14ac:dyDescent="0.3">
      <c r="A650" t="s">
        <v>55</v>
      </c>
      <c r="B650" t="s">
        <v>55</v>
      </c>
      <c r="C650" t="s">
        <v>864</v>
      </c>
      <c r="D650">
        <v>22110418802</v>
      </c>
      <c r="E650" t="s">
        <v>881</v>
      </c>
      <c r="F650" t="s">
        <v>56</v>
      </c>
      <c r="G650" t="s">
        <v>57</v>
      </c>
      <c r="H650">
        <v>4</v>
      </c>
      <c r="I650" t="s">
        <v>58</v>
      </c>
      <c r="J650" t="s">
        <v>59</v>
      </c>
      <c r="K650" t="s">
        <v>895</v>
      </c>
      <c r="L650">
        <v>1</v>
      </c>
      <c r="M650" t="s">
        <v>896</v>
      </c>
      <c r="N650">
        <v>1</v>
      </c>
      <c r="O650" t="s">
        <v>66</v>
      </c>
      <c r="Q650" t="s">
        <v>76</v>
      </c>
      <c r="R650">
        <v>0</v>
      </c>
      <c r="S650">
        <v>0</v>
      </c>
      <c r="T650" t="s">
        <v>61</v>
      </c>
      <c r="U650" t="s">
        <v>897</v>
      </c>
      <c r="V650">
        <v>4</v>
      </c>
      <c r="W650">
        <v>6</v>
      </c>
      <c r="X650">
        <v>1</v>
      </c>
      <c r="Y650" t="s">
        <v>71</v>
      </c>
      <c r="Z650" t="s">
        <v>71</v>
      </c>
      <c r="AA650" t="s">
        <v>90</v>
      </c>
      <c r="AB650" t="s">
        <v>71</v>
      </c>
      <c r="AC650" t="s">
        <v>77</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2</v>
      </c>
      <c r="AX650">
        <v>2</v>
      </c>
      <c r="AY650">
        <v>0</v>
      </c>
      <c r="AZ650">
        <v>0</v>
      </c>
      <c r="BA650" t="s">
        <v>63</v>
      </c>
      <c r="BB650" t="s">
        <v>63</v>
      </c>
      <c r="BC650" t="s">
        <v>64</v>
      </c>
    </row>
    <row r="651" spans="1:55" x14ac:dyDescent="0.3">
      <c r="A651" t="s">
        <v>55</v>
      </c>
      <c r="B651" t="s">
        <v>55</v>
      </c>
      <c r="C651" t="s">
        <v>864</v>
      </c>
      <c r="D651">
        <v>22110418802</v>
      </c>
      <c r="E651" t="s">
        <v>881</v>
      </c>
      <c r="F651" t="s">
        <v>56</v>
      </c>
      <c r="G651" t="s">
        <v>57</v>
      </c>
      <c r="H651">
        <v>4</v>
      </c>
      <c r="I651" t="s">
        <v>58</v>
      </c>
      <c r="J651" t="s">
        <v>59</v>
      </c>
      <c r="K651" t="s">
        <v>895</v>
      </c>
      <c r="L651">
        <v>1</v>
      </c>
      <c r="M651" t="s">
        <v>896</v>
      </c>
      <c r="N651">
        <v>2</v>
      </c>
      <c r="O651" t="s">
        <v>60</v>
      </c>
      <c r="R651">
        <v>0</v>
      </c>
      <c r="S651">
        <v>0</v>
      </c>
      <c r="T651" t="s">
        <v>61</v>
      </c>
      <c r="U651" t="s">
        <v>898</v>
      </c>
      <c r="V651">
        <v>4</v>
      </c>
      <c r="W651">
        <v>6</v>
      </c>
      <c r="X651">
        <v>1</v>
      </c>
      <c r="Y651" t="s">
        <v>71</v>
      </c>
      <c r="Z651" t="s">
        <v>71</v>
      </c>
      <c r="AA651" t="s">
        <v>90</v>
      </c>
      <c r="AB651" t="s">
        <v>71</v>
      </c>
      <c r="AD651">
        <v>0</v>
      </c>
      <c r="AE651">
        <v>0</v>
      </c>
      <c r="AF651">
        <v>0</v>
      </c>
      <c r="AG651">
        <v>0</v>
      </c>
      <c r="AH651">
        <v>0</v>
      </c>
      <c r="AI651">
        <v>7</v>
      </c>
      <c r="AJ651">
        <v>0</v>
      </c>
      <c r="AK651">
        <v>0</v>
      </c>
      <c r="AL651">
        <v>0</v>
      </c>
      <c r="AM651">
        <v>0</v>
      </c>
      <c r="AN651">
        <v>0</v>
      </c>
      <c r="AO651">
        <v>0</v>
      </c>
      <c r="AP651">
        <v>0</v>
      </c>
      <c r="AQ651">
        <v>0</v>
      </c>
      <c r="AR651">
        <v>0</v>
      </c>
      <c r="AS651">
        <v>0</v>
      </c>
      <c r="AT651">
        <v>0</v>
      </c>
      <c r="AU651">
        <v>0</v>
      </c>
      <c r="AV651">
        <v>0</v>
      </c>
      <c r="AW651">
        <v>2</v>
      </c>
      <c r="AX651">
        <v>2</v>
      </c>
      <c r="AY651">
        <v>0</v>
      </c>
      <c r="AZ651">
        <v>0</v>
      </c>
      <c r="BA651" t="s">
        <v>63</v>
      </c>
      <c r="BB651" t="s">
        <v>63</v>
      </c>
      <c r="BC651" t="s">
        <v>64</v>
      </c>
    </row>
    <row r="652" spans="1:55" x14ac:dyDescent="0.3">
      <c r="A652" t="s">
        <v>55</v>
      </c>
      <c r="B652" t="s">
        <v>55</v>
      </c>
      <c r="C652" t="s">
        <v>391</v>
      </c>
      <c r="D652">
        <v>22110407407</v>
      </c>
      <c r="E652" t="s">
        <v>542</v>
      </c>
      <c r="F652" t="s">
        <v>56</v>
      </c>
      <c r="G652" t="s">
        <v>57</v>
      </c>
      <c r="H652">
        <v>1</v>
      </c>
      <c r="I652" t="s">
        <v>58</v>
      </c>
      <c r="L652">
        <v>1</v>
      </c>
      <c r="M652" t="s">
        <v>543</v>
      </c>
      <c r="N652">
        <v>1</v>
      </c>
      <c r="O652" t="s">
        <v>66</v>
      </c>
      <c r="P652">
        <v>1</v>
      </c>
      <c r="Q652" t="s">
        <v>67</v>
      </c>
      <c r="R652">
        <v>6</v>
      </c>
      <c r="S652">
        <v>14</v>
      </c>
      <c r="T652" t="s">
        <v>61</v>
      </c>
      <c r="V652">
        <v>0</v>
      </c>
      <c r="W652">
        <v>1</v>
      </c>
      <c r="X652">
        <v>1</v>
      </c>
      <c r="Y652" t="s">
        <v>62</v>
      </c>
      <c r="Z652" t="s">
        <v>62</v>
      </c>
      <c r="AB652" t="s">
        <v>62</v>
      </c>
      <c r="AC652" t="s">
        <v>68</v>
      </c>
      <c r="AD652">
        <v>0</v>
      </c>
      <c r="AE652">
        <v>1</v>
      </c>
      <c r="AF652">
        <v>0</v>
      </c>
      <c r="AG652">
        <v>0</v>
      </c>
      <c r="AH652">
        <v>0</v>
      </c>
      <c r="AI652">
        <v>1</v>
      </c>
      <c r="AJ652">
        <v>0</v>
      </c>
      <c r="AK652">
        <v>0</v>
      </c>
      <c r="AL652">
        <v>0</v>
      </c>
      <c r="AM652">
        <v>0</v>
      </c>
      <c r="AN652">
        <v>0</v>
      </c>
      <c r="AO652">
        <v>0</v>
      </c>
      <c r="AP652">
        <v>0</v>
      </c>
      <c r="AQ652">
        <v>0</v>
      </c>
      <c r="AR652">
        <v>0</v>
      </c>
      <c r="AS652">
        <v>0</v>
      </c>
      <c r="AT652">
        <v>0</v>
      </c>
      <c r="AU652">
        <v>0</v>
      </c>
      <c r="AV652">
        <v>0</v>
      </c>
      <c r="AW652">
        <v>2</v>
      </c>
      <c r="AX652">
        <v>2</v>
      </c>
      <c r="AY652">
        <v>0</v>
      </c>
      <c r="AZ652">
        <v>0</v>
      </c>
      <c r="BA652" t="s">
        <v>63</v>
      </c>
      <c r="BB652" t="s">
        <v>63</v>
      </c>
      <c r="BC652" t="s">
        <v>64</v>
      </c>
    </row>
    <row r="653" spans="1:55" x14ac:dyDescent="0.3">
      <c r="A653" t="s">
        <v>55</v>
      </c>
      <c r="B653" t="s">
        <v>55</v>
      </c>
      <c r="C653" t="s">
        <v>391</v>
      </c>
      <c r="D653">
        <v>22110407407</v>
      </c>
      <c r="E653" t="s">
        <v>542</v>
      </c>
      <c r="F653" t="s">
        <v>56</v>
      </c>
      <c r="G653" t="s">
        <v>57</v>
      </c>
      <c r="H653">
        <v>1</v>
      </c>
      <c r="I653" t="s">
        <v>58</v>
      </c>
      <c r="L653">
        <v>1</v>
      </c>
      <c r="M653" t="s">
        <v>543</v>
      </c>
      <c r="N653">
        <v>2</v>
      </c>
      <c r="O653" t="s">
        <v>66</v>
      </c>
      <c r="P653">
        <v>2</v>
      </c>
      <c r="Q653" t="s">
        <v>69</v>
      </c>
      <c r="R653">
        <v>10</v>
      </c>
      <c r="S653">
        <v>12</v>
      </c>
      <c r="T653" t="s">
        <v>61</v>
      </c>
      <c r="V653">
        <v>0</v>
      </c>
      <c r="W653">
        <v>1</v>
      </c>
      <c r="X653">
        <v>1</v>
      </c>
      <c r="Y653" t="s">
        <v>62</v>
      </c>
      <c r="Z653" t="s">
        <v>62</v>
      </c>
      <c r="AA653" t="s">
        <v>62</v>
      </c>
      <c r="AB653" t="s">
        <v>62</v>
      </c>
      <c r="AC653" t="s">
        <v>68</v>
      </c>
      <c r="AD653">
        <v>0</v>
      </c>
      <c r="AE653">
        <v>0</v>
      </c>
      <c r="AF653">
        <v>0</v>
      </c>
      <c r="AG653">
        <v>0</v>
      </c>
      <c r="AH653">
        <v>0</v>
      </c>
      <c r="AI653">
        <v>0</v>
      </c>
      <c r="AJ653">
        <v>0</v>
      </c>
      <c r="AK653">
        <v>0</v>
      </c>
      <c r="AL653">
        <v>0</v>
      </c>
      <c r="AM653">
        <v>0</v>
      </c>
      <c r="AN653">
        <v>0</v>
      </c>
      <c r="AO653">
        <v>0</v>
      </c>
      <c r="AP653">
        <v>0</v>
      </c>
      <c r="AQ653">
        <v>0</v>
      </c>
      <c r="AR653">
        <v>0</v>
      </c>
      <c r="AS653">
        <v>0</v>
      </c>
      <c r="AT653">
        <v>0</v>
      </c>
      <c r="AU653">
        <v>0</v>
      </c>
      <c r="AV653">
        <v>0</v>
      </c>
      <c r="AW653">
        <v>2</v>
      </c>
      <c r="AX653">
        <v>2</v>
      </c>
      <c r="AY653">
        <v>0</v>
      </c>
      <c r="AZ653">
        <v>0</v>
      </c>
      <c r="BA653" t="s">
        <v>63</v>
      </c>
      <c r="BB653" t="s">
        <v>63</v>
      </c>
      <c r="BC653" t="s">
        <v>64</v>
      </c>
    </row>
    <row r="654" spans="1:55" x14ac:dyDescent="0.3">
      <c r="A654" t="s">
        <v>55</v>
      </c>
      <c r="B654" t="s">
        <v>55</v>
      </c>
      <c r="C654" t="s">
        <v>391</v>
      </c>
      <c r="D654">
        <v>22110407407</v>
      </c>
      <c r="E654" t="s">
        <v>542</v>
      </c>
      <c r="F654" t="s">
        <v>56</v>
      </c>
      <c r="G654" t="s">
        <v>57</v>
      </c>
      <c r="H654">
        <v>1</v>
      </c>
      <c r="I654" t="s">
        <v>58</v>
      </c>
      <c r="L654">
        <v>1</v>
      </c>
      <c r="M654" t="s">
        <v>543</v>
      </c>
      <c r="N654">
        <v>3</v>
      </c>
      <c r="O654" t="s">
        <v>70</v>
      </c>
      <c r="R654">
        <v>0</v>
      </c>
      <c r="S654">
        <v>0</v>
      </c>
      <c r="T654" t="s">
        <v>61</v>
      </c>
      <c r="V654">
        <v>0</v>
      </c>
      <c r="W654">
        <v>1</v>
      </c>
      <c r="X654">
        <v>1</v>
      </c>
      <c r="Y654" t="s">
        <v>62</v>
      </c>
      <c r="Z654" t="s">
        <v>62</v>
      </c>
      <c r="AA654" t="s">
        <v>62</v>
      </c>
      <c r="AB654" t="s">
        <v>62</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1</v>
      </c>
      <c r="AX654">
        <v>1</v>
      </c>
      <c r="AY654">
        <v>0</v>
      </c>
      <c r="AZ654">
        <v>0</v>
      </c>
      <c r="BA654" t="s">
        <v>63</v>
      </c>
      <c r="BB654" t="s">
        <v>63</v>
      </c>
      <c r="BC654" t="s">
        <v>84</v>
      </c>
    </row>
    <row r="655" spans="1:55" x14ac:dyDescent="0.3">
      <c r="A655" t="s">
        <v>55</v>
      </c>
      <c r="B655" t="s">
        <v>55</v>
      </c>
      <c r="C655" t="s">
        <v>391</v>
      </c>
      <c r="D655">
        <v>22110407407</v>
      </c>
      <c r="E655" t="s">
        <v>542</v>
      </c>
      <c r="F655" t="s">
        <v>56</v>
      </c>
      <c r="G655" t="s">
        <v>57</v>
      </c>
      <c r="H655">
        <v>1</v>
      </c>
      <c r="I655" t="s">
        <v>58</v>
      </c>
      <c r="L655">
        <v>1</v>
      </c>
      <c r="M655" t="s">
        <v>543</v>
      </c>
      <c r="N655">
        <v>4</v>
      </c>
      <c r="O655" t="s">
        <v>60</v>
      </c>
      <c r="R655">
        <v>0</v>
      </c>
      <c r="S655">
        <v>0</v>
      </c>
      <c r="T655" t="s">
        <v>61</v>
      </c>
      <c r="V655">
        <v>0</v>
      </c>
      <c r="W655">
        <v>1</v>
      </c>
      <c r="X655">
        <v>1</v>
      </c>
      <c r="Y655" t="s">
        <v>71</v>
      </c>
      <c r="Z655" t="s">
        <v>71</v>
      </c>
      <c r="AA655" t="s">
        <v>71</v>
      </c>
      <c r="AB655" t="s">
        <v>71</v>
      </c>
      <c r="AD655">
        <v>1</v>
      </c>
      <c r="AE655">
        <v>0</v>
      </c>
      <c r="AF655">
        <v>0</v>
      </c>
      <c r="AG655">
        <v>0</v>
      </c>
      <c r="AH655">
        <v>2</v>
      </c>
      <c r="AI655">
        <v>3</v>
      </c>
      <c r="AJ655">
        <v>1</v>
      </c>
      <c r="AK655">
        <v>0</v>
      </c>
      <c r="AL655">
        <v>0</v>
      </c>
      <c r="AM655">
        <v>0</v>
      </c>
      <c r="AN655">
        <v>0</v>
      </c>
      <c r="AO655">
        <v>0</v>
      </c>
      <c r="AP655">
        <v>0</v>
      </c>
      <c r="AQ655">
        <v>0</v>
      </c>
      <c r="AR655">
        <v>0</v>
      </c>
      <c r="AS655">
        <v>0</v>
      </c>
      <c r="AT655">
        <v>0</v>
      </c>
      <c r="AU655">
        <v>0</v>
      </c>
      <c r="AV655">
        <v>0</v>
      </c>
      <c r="AW655">
        <v>3</v>
      </c>
      <c r="AX655">
        <v>2</v>
      </c>
      <c r="AY655">
        <v>0</v>
      </c>
      <c r="AZ655">
        <v>0</v>
      </c>
      <c r="BA655" t="s">
        <v>63</v>
      </c>
      <c r="BB655" t="s">
        <v>63</v>
      </c>
      <c r="BC655" t="s">
        <v>64</v>
      </c>
    </row>
    <row r="656" spans="1:55" x14ac:dyDescent="0.3">
      <c r="A656" t="s">
        <v>55</v>
      </c>
      <c r="B656" t="s">
        <v>80</v>
      </c>
      <c r="C656" t="s">
        <v>131</v>
      </c>
      <c r="D656">
        <v>22110401301</v>
      </c>
      <c r="E656" t="s">
        <v>124</v>
      </c>
      <c r="F656" t="s">
        <v>106</v>
      </c>
      <c r="G656" t="s">
        <v>57</v>
      </c>
      <c r="H656">
        <v>2</v>
      </c>
      <c r="I656" t="s">
        <v>94</v>
      </c>
      <c r="J656" t="s">
        <v>59</v>
      </c>
      <c r="K656" t="s">
        <v>143</v>
      </c>
      <c r="L656">
        <v>2</v>
      </c>
      <c r="M656" t="s">
        <v>80</v>
      </c>
      <c r="N656">
        <v>1</v>
      </c>
      <c r="O656" t="s">
        <v>95</v>
      </c>
      <c r="R656">
        <v>0</v>
      </c>
      <c r="S656">
        <v>0</v>
      </c>
      <c r="T656" t="s">
        <v>61</v>
      </c>
      <c r="V656">
        <v>2</v>
      </c>
      <c r="W656">
        <v>0</v>
      </c>
      <c r="X656">
        <v>1</v>
      </c>
      <c r="Y656" t="s">
        <v>62</v>
      </c>
      <c r="AA656" t="s">
        <v>62</v>
      </c>
      <c r="AB656" t="s">
        <v>62</v>
      </c>
      <c r="AD656">
        <v>0</v>
      </c>
      <c r="AE656">
        <v>0</v>
      </c>
      <c r="AF656">
        <v>0</v>
      </c>
      <c r="AG656">
        <v>0</v>
      </c>
      <c r="AH656">
        <v>0</v>
      </c>
      <c r="AI656">
        <v>0</v>
      </c>
      <c r="AJ656">
        <v>0</v>
      </c>
      <c r="AK656">
        <v>0</v>
      </c>
      <c r="AL656">
        <v>0</v>
      </c>
      <c r="AM656">
        <v>0</v>
      </c>
      <c r="AN656">
        <v>0</v>
      </c>
      <c r="AO656">
        <v>0</v>
      </c>
      <c r="AP656">
        <v>0</v>
      </c>
      <c r="AQ656">
        <v>0</v>
      </c>
      <c r="AR656">
        <v>0</v>
      </c>
      <c r="AS656">
        <v>0</v>
      </c>
      <c r="AT656">
        <v>0</v>
      </c>
      <c r="AU656">
        <v>0</v>
      </c>
      <c r="AV656">
        <v>0</v>
      </c>
      <c r="AW656">
        <v>0</v>
      </c>
      <c r="AX656">
        <v>0</v>
      </c>
      <c r="AY656">
        <v>0</v>
      </c>
      <c r="AZ656">
        <v>0</v>
      </c>
      <c r="BA656" t="s">
        <v>63</v>
      </c>
      <c r="BB656" t="s">
        <v>63</v>
      </c>
      <c r="BC656" t="s">
        <v>64</v>
      </c>
    </row>
    <row r="657" spans="1:55" x14ac:dyDescent="0.3">
      <c r="A657" t="s">
        <v>55</v>
      </c>
      <c r="B657" t="s">
        <v>80</v>
      </c>
      <c r="C657" t="s">
        <v>131</v>
      </c>
      <c r="D657">
        <v>22110401301</v>
      </c>
      <c r="E657" t="s">
        <v>124</v>
      </c>
      <c r="F657" t="s">
        <v>106</v>
      </c>
      <c r="G657" t="s">
        <v>57</v>
      </c>
      <c r="H657">
        <v>2</v>
      </c>
      <c r="I657" t="s">
        <v>94</v>
      </c>
      <c r="J657" t="s">
        <v>59</v>
      </c>
      <c r="K657" t="s">
        <v>143</v>
      </c>
      <c r="L657">
        <v>2</v>
      </c>
      <c r="M657" t="s">
        <v>80</v>
      </c>
      <c r="N657">
        <v>2</v>
      </c>
      <c r="O657" t="s">
        <v>95</v>
      </c>
      <c r="R657">
        <v>0</v>
      </c>
      <c r="S657">
        <v>0</v>
      </c>
      <c r="T657" t="s">
        <v>61</v>
      </c>
      <c r="V657">
        <v>2</v>
      </c>
      <c r="W657">
        <v>0</v>
      </c>
      <c r="X657">
        <v>1</v>
      </c>
      <c r="Y657" t="s">
        <v>62</v>
      </c>
      <c r="Z657" t="s">
        <v>83</v>
      </c>
      <c r="AA657" t="s">
        <v>83</v>
      </c>
      <c r="AB657" t="s">
        <v>62</v>
      </c>
      <c r="AD657">
        <v>0</v>
      </c>
      <c r="AE657">
        <v>0</v>
      </c>
      <c r="AF657">
        <v>0</v>
      </c>
      <c r="AG657">
        <v>0</v>
      </c>
      <c r="AH657">
        <v>0</v>
      </c>
      <c r="AI657">
        <v>0</v>
      </c>
      <c r="AJ657">
        <v>0</v>
      </c>
      <c r="AK657">
        <v>0</v>
      </c>
      <c r="AL657">
        <v>0</v>
      </c>
      <c r="AM657">
        <v>0</v>
      </c>
      <c r="AN657">
        <v>0</v>
      </c>
      <c r="AO657">
        <v>0</v>
      </c>
      <c r="AP657">
        <v>0</v>
      </c>
      <c r="AQ657">
        <v>0</v>
      </c>
      <c r="AR657">
        <v>0</v>
      </c>
      <c r="AS657">
        <v>0</v>
      </c>
      <c r="AT657">
        <v>0</v>
      </c>
      <c r="AU657">
        <v>0</v>
      </c>
      <c r="AV657">
        <v>0</v>
      </c>
      <c r="AW657">
        <v>0</v>
      </c>
      <c r="AX657">
        <v>0</v>
      </c>
      <c r="AY657">
        <v>0</v>
      </c>
      <c r="AZ657">
        <v>0</v>
      </c>
      <c r="BA657" t="s">
        <v>63</v>
      </c>
      <c r="BB657" t="s">
        <v>63</v>
      </c>
      <c r="BC657" t="s">
        <v>64</v>
      </c>
    </row>
    <row r="658" spans="1:55" x14ac:dyDescent="0.3">
      <c r="A658" t="s">
        <v>55</v>
      </c>
      <c r="B658" t="s">
        <v>55</v>
      </c>
      <c r="C658" t="s">
        <v>391</v>
      </c>
      <c r="D658">
        <v>22110407407</v>
      </c>
      <c r="E658" t="s">
        <v>542</v>
      </c>
      <c r="F658" t="s">
        <v>56</v>
      </c>
      <c r="G658" t="s">
        <v>57</v>
      </c>
      <c r="H658">
        <v>5</v>
      </c>
      <c r="I658" t="s">
        <v>74</v>
      </c>
      <c r="J658" t="s">
        <v>59</v>
      </c>
      <c r="L658">
        <v>1</v>
      </c>
      <c r="M658" t="s">
        <v>544</v>
      </c>
      <c r="N658">
        <v>1</v>
      </c>
      <c r="O658" t="s">
        <v>105</v>
      </c>
      <c r="R658">
        <v>0</v>
      </c>
      <c r="S658">
        <v>0</v>
      </c>
      <c r="T658" t="s">
        <v>61</v>
      </c>
      <c r="U658" t="s">
        <v>539</v>
      </c>
      <c r="V658">
        <v>4</v>
      </c>
      <c r="W658">
        <v>3</v>
      </c>
      <c r="X658">
        <v>1</v>
      </c>
      <c r="Y658" t="s">
        <v>71</v>
      </c>
      <c r="Z658" t="s">
        <v>71</v>
      </c>
      <c r="AA658" t="s">
        <v>71</v>
      </c>
      <c r="AB658" t="s">
        <v>71</v>
      </c>
      <c r="AD658">
        <v>0</v>
      </c>
      <c r="AE658">
        <v>0</v>
      </c>
      <c r="AF658">
        <v>0</v>
      </c>
      <c r="AG658">
        <v>0</v>
      </c>
      <c r="AH658">
        <v>0</v>
      </c>
      <c r="AI658">
        <v>0</v>
      </c>
      <c r="AJ658">
        <v>2</v>
      </c>
      <c r="AK658">
        <v>0</v>
      </c>
      <c r="AL658">
        <v>0</v>
      </c>
      <c r="AM658">
        <v>0</v>
      </c>
      <c r="AN658">
        <v>0</v>
      </c>
      <c r="AO658">
        <v>0</v>
      </c>
      <c r="AP658">
        <v>0</v>
      </c>
      <c r="AQ658">
        <v>0</v>
      </c>
      <c r="AR658">
        <v>0</v>
      </c>
      <c r="AS658">
        <v>0</v>
      </c>
      <c r="AT658">
        <v>0</v>
      </c>
      <c r="AU658">
        <v>0</v>
      </c>
      <c r="AV658">
        <v>0</v>
      </c>
      <c r="AW658">
        <v>0</v>
      </c>
      <c r="AX658">
        <v>1</v>
      </c>
      <c r="AY658">
        <v>0</v>
      </c>
      <c r="AZ658">
        <v>0</v>
      </c>
      <c r="BA658" t="s">
        <v>63</v>
      </c>
      <c r="BB658" t="s">
        <v>63</v>
      </c>
      <c r="BC658" t="s">
        <v>64</v>
      </c>
    </row>
    <row r="659" spans="1:55" x14ac:dyDescent="0.3">
      <c r="A659" t="s">
        <v>55</v>
      </c>
      <c r="B659" t="s">
        <v>55</v>
      </c>
      <c r="C659" t="s">
        <v>391</v>
      </c>
      <c r="D659">
        <v>22110407407</v>
      </c>
      <c r="E659" t="s">
        <v>542</v>
      </c>
      <c r="F659" t="s">
        <v>56</v>
      </c>
      <c r="G659" t="s">
        <v>57</v>
      </c>
      <c r="H659">
        <v>5</v>
      </c>
      <c r="I659" t="s">
        <v>74</v>
      </c>
      <c r="J659" t="s">
        <v>59</v>
      </c>
      <c r="L659">
        <v>1</v>
      </c>
      <c r="M659" t="s">
        <v>544</v>
      </c>
      <c r="N659">
        <v>2</v>
      </c>
      <c r="O659" t="s">
        <v>167</v>
      </c>
      <c r="P659" t="s">
        <v>144</v>
      </c>
      <c r="Q659" t="s">
        <v>151</v>
      </c>
      <c r="R659">
        <v>10</v>
      </c>
      <c r="S659">
        <v>10</v>
      </c>
      <c r="T659" t="s">
        <v>1773</v>
      </c>
      <c r="U659" t="s">
        <v>540</v>
      </c>
      <c r="V659">
        <v>4</v>
      </c>
      <c r="W659">
        <v>3</v>
      </c>
      <c r="X659">
        <v>1</v>
      </c>
      <c r="Y659" t="s">
        <v>71</v>
      </c>
      <c r="Z659" t="s">
        <v>71</v>
      </c>
      <c r="AA659" t="s">
        <v>71</v>
      </c>
      <c r="AB659" t="s">
        <v>71</v>
      </c>
      <c r="AD659">
        <v>0</v>
      </c>
      <c r="AE659">
        <v>0</v>
      </c>
      <c r="AF659">
        <v>0</v>
      </c>
      <c r="AG659">
        <v>0</v>
      </c>
      <c r="AH659">
        <v>0</v>
      </c>
      <c r="AI659">
        <v>5</v>
      </c>
      <c r="AJ659">
        <v>1</v>
      </c>
      <c r="AK659">
        <v>0</v>
      </c>
      <c r="AL659">
        <v>0</v>
      </c>
      <c r="AM659">
        <v>0</v>
      </c>
      <c r="AN659">
        <v>0</v>
      </c>
      <c r="AO659">
        <v>0</v>
      </c>
      <c r="AP659">
        <v>0</v>
      </c>
      <c r="AQ659">
        <v>0</v>
      </c>
      <c r="AR659">
        <v>0</v>
      </c>
      <c r="AS659">
        <v>0</v>
      </c>
      <c r="AT659">
        <v>0</v>
      </c>
      <c r="AU659">
        <v>0</v>
      </c>
      <c r="AV659">
        <v>0</v>
      </c>
      <c r="AW659">
        <v>0</v>
      </c>
      <c r="AX659">
        <v>0</v>
      </c>
      <c r="AY659">
        <v>0</v>
      </c>
      <c r="AZ659">
        <v>0</v>
      </c>
      <c r="BA659" t="s">
        <v>63</v>
      </c>
      <c r="BB659" t="s">
        <v>63</v>
      </c>
      <c r="BC659" t="s">
        <v>64</v>
      </c>
    </row>
    <row r="660" spans="1:55" x14ac:dyDescent="0.3">
      <c r="A660" t="s">
        <v>55</v>
      </c>
      <c r="B660" t="s">
        <v>55</v>
      </c>
      <c r="C660" t="s">
        <v>391</v>
      </c>
      <c r="D660">
        <v>22110407407</v>
      </c>
      <c r="E660" t="s">
        <v>542</v>
      </c>
      <c r="F660" t="s">
        <v>56</v>
      </c>
      <c r="G660" t="s">
        <v>57</v>
      </c>
      <c r="H660">
        <v>5</v>
      </c>
      <c r="I660" t="s">
        <v>74</v>
      </c>
      <c r="J660" t="s">
        <v>59</v>
      </c>
      <c r="L660">
        <v>1</v>
      </c>
      <c r="M660" t="s">
        <v>544</v>
      </c>
      <c r="N660">
        <v>3</v>
      </c>
      <c r="O660" t="s">
        <v>66</v>
      </c>
      <c r="P660">
        <v>3</v>
      </c>
      <c r="Q660" t="s">
        <v>78</v>
      </c>
      <c r="R660">
        <v>13</v>
      </c>
      <c r="S660">
        <v>13</v>
      </c>
      <c r="T660" t="s">
        <v>61</v>
      </c>
      <c r="V660">
        <v>4</v>
      </c>
      <c r="W660">
        <v>3</v>
      </c>
      <c r="X660">
        <v>1</v>
      </c>
      <c r="Y660" t="s">
        <v>71</v>
      </c>
      <c r="Z660" t="s">
        <v>71</v>
      </c>
      <c r="AB660" t="s">
        <v>71</v>
      </c>
      <c r="AC660" t="s">
        <v>68</v>
      </c>
      <c r="AD660">
        <v>0</v>
      </c>
      <c r="AE660">
        <v>1</v>
      </c>
      <c r="AF660">
        <v>0</v>
      </c>
      <c r="AG660">
        <v>0</v>
      </c>
      <c r="AH660">
        <v>0</v>
      </c>
      <c r="AI660">
        <v>0</v>
      </c>
      <c r="AJ660">
        <v>0</v>
      </c>
      <c r="AK660">
        <v>0</v>
      </c>
      <c r="AL660">
        <v>0</v>
      </c>
      <c r="AM660">
        <v>0</v>
      </c>
      <c r="AN660">
        <v>0</v>
      </c>
      <c r="AO660">
        <v>0</v>
      </c>
      <c r="AP660">
        <v>0</v>
      </c>
      <c r="AQ660">
        <v>0</v>
      </c>
      <c r="AR660">
        <v>0</v>
      </c>
      <c r="AS660">
        <v>0</v>
      </c>
      <c r="AT660">
        <v>0</v>
      </c>
      <c r="AU660">
        <v>0</v>
      </c>
      <c r="AV660">
        <v>0</v>
      </c>
      <c r="AW660">
        <v>1</v>
      </c>
      <c r="AX660">
        <v>3</v>
      </c>
      <c r="AY660">
        <v>0</v>
      </c>
      <c r="AZ660">
        <v>0</v>
      </c>
      <c r="BA660" t="s">
        <v>63</v>
      </c>
      <c r="BB660" t="s">
        <v>63</v>
      </c>
      <c r="BC660" t="s">
        <v>64</v>
      </c>
    </row>
    <row r="661" spans="1:55" x14ac:dyDescent="0.3">
      <c r="A661" t="s">
        <v>55</v>
      </c>
      <c r="B661" t="s">
        <v>55</v>
      </c>
      <c r="C661" t="s">
        <v>391</v>
      </c>
      <c r="D661">
        <v>22110407407</v>
      </c>
      <c r="E661" t="s">
        <v>542</v>
      </c>
      <c r="F661" t="s">
        <v>56</v>
      </c>
      <c r="G661" t="s">
        <v>57</v>
      </c>
      <c r="H661">
        <v>5</v>
      </c>
      <c r="I661" t="s">
        <v>74</v>
      </c>
      <c r="J661" t="s">
        <v>59</v>
      </c>
      <c r="L661">
        <v>1</v>
      </c>
      <c r="M661" t="s">
        <v>544</v>
      </c>
      <c r="N661">
        <v>4</v>
      </c>
      <c r="O661" t="s">
        <v>66</v>
      </c>
      <c r="P661">
        <v>4</v>
      </c>
      <c r="Q661" t="s">
        <v>76</v>
      </c>
      <c r="R661">
        <v>16</v>
      </c>
      <c r="S661">
        <v>12</v>
      </c>
      <c r="T661" t="s">
        <v>61</v>
      </c>
      <c r="V661">
        <v>4</v>
      </c>
      <c r="W661">
        <v>3</v>
      </c>
      <c r="X661">
        <v>1</v>
      </c>
      <c r="Y661" t="s">
        <v>71</v>
      </c>
      <c r="Z661" t="s">
        <v>71</v>
      </c>
      <c r="AA661" t="s">
        <v>71</v>
      </c>
      <c r="AB661" t="s">
        <v>71</v>
      </c>
      <c r="AC661" t="s">
        <v>68</v>
      </c>
      <c r="AD661">
        <v>0</v>
      </c>
      <c r="AE661">
        <v>1</v>
      </c>
      <c r="AF661">
        <v>0</v>
      </c>
      <c r="AG661">
        <v>0</v>
      </c>
      <c r="AH661">
        <v>0</v>
      </c>
      <c r="AI661">
        <v>0</v>
      </c>
      <c r="AJ661">
        <v>0</v>
      </c>
      <c r="AK661">
        <v>0</v>
      </c>
      <c r="AL661">
        <v>0</v>
      </c>
      <c r="AM661">
        <v>0</v>
      </c>
      <c r="AN661">
        <v>0</v>
      </c>
      <c r="AO661">
        <v>0</v>
      </c>
      <c r="AP661">
        <v>0</v>
      </c>
      <c r="AQ661">
        <v>0</v>
      </c>
      <c r="AR661">
        <v>0</v>
      </c>
      <c r="AS661">
        <v>0</v>
      </c>
      <c r="AT661">
        <v>0</v>
      </c>
      <c r="AU661">
        <v>0</v>
      </c>
      <c r="AV661">
        <v>0</v>
      </c>
      <c r="AW661">
        <v>1</v>
      </c>
      <c r="AX661">
        <v>2</v>
      </c>
      <c r="AY661">
        <v>0</v>
      </c>
      <c r="AZ661">
        <v>0</v>
      </c>
      <c r="BA661" t="s">
        <v>63</v>
      </c>
      <c r="BB661" t="s">
        <v>63</v>
      </c>
      <c r="BC661" t="s">
        <v>64</v>
      </c>
    </row>
    <row r="662" spans="1:55" x14ac:dyDescent="0.3">
      <c r="A662" t="s">
        <v>55</v>
      </c>
      <c r="B662" t="s">
        <v>55</v>
      </c>
      <c r="C662" t="s">
        <v>864</v>
      </c>
      <c r="D662">
        <v>22110418528</v>
      </c>
      <c r="E662" t="s">
        <v>865</v>
      </c>
      <c r="F662" t="s">
        <v>98</v>
      </c>
      <c r="G662" t="s">
        <v>57</v>
      </c>
      <c r="H662">
        <v>1</v>
      </c>
      <c r="I662" t="s">
        <v>74</v>
      </c>
      <c r="J662" t="s">
        <v>59</v>
      </c>
      <c r="K662" t="s">
        <v>866</v>
      </c>
      <c r="L662">
        <v>1</v>
      </c>
      <c r="M662" t="s">
        <v>867</v>
      </c>
      <c r="N662">
        <v>1</v>
      </c>
      <c r="O662" t="s">
        <v>66</v>
      </c>
      <c r="P662">
        <v>7</v>
      </c>
      <c r="Q662" t="s">
        <v>102</v>
      </c>
      <c r="R662">
        <v>32</v>
      </c>
      <c r="S662">
        <v>18</v>
      </c>
      <c r="T662" t="s">
        <v>1773</v>
      </c>
      <c r="U662" t="s">
        <v>868</v>
      </c>
      <c r="V662">
        <v>2</v>
      </c>
      <c r="W662">
        <v>5</v>
      </c>
      <c r="X662">
        <v>1</v>
      </c>
      <c r="Y662" t="s">
        <v>71</v>
      </c>
      <c r="Z662" t="s">
        <v>71</v>
      </c>
      <c r="AA662" t="s">
        <v>90</v>
      </c>
      <c r="AB662" t="s">
        <v>71</v>
      </c>
      <c r="AC662" t="s">
        <v>77</v>
      </c>
      <c r="AD662">
        <v>1</v>
      </c>
      <c r="AE662">
        <v>0</v>
      </c>
      <c r="AF662">
        <v>0</v>
      </c>
      <c r="AG662">
        <v>0</v>
      </c>
      <c r="AH662">
        <v>0</v>
      </c>
      <c r="AI662">
        <v>0</v>
      </c>
      <c r="AJ662">
        <v>0</v>
      </c>
      <c r="AK662">
        <v>0</v>
      </c>
      <c r="AL662">
        <v>0</v>
      </c>
      <c r="AM662">
        <v>0</v>
      </c>
      <c r="AN662">
        <v>0</v>
      </c>
      <c r="AO662">
        <v>0</v>
      </c>
      <c r="AP662">
        <v>0</v>
      </c>
      <c r="AQ662">
        <v>0</v>
      </c>
      <c r="AR662">
        <v>0</v>
      </c>
      <c r="AS662">
        <v>0</v>
      </c>
      <c r="AT662">
        <v>0</v>
      </c>
      <c r="AU662">
        <v>0</v>
      </c>
      <c r="AV662">
        <v>0</v>
      </c>
      <c r="AW662">
        <v>2</v>
      </c>
      <c r="AX662">
        <v>2</v>
      </c>
      <c r="AY662">
        <v>0</v>
      </c>
      <c r="AZ662">
        <v>0</v>
      </c>
      <c r="BA662" t="s">
        <v>63</v>
      </c>
      <c r="BB662" t="s">
        <v>63</v>
      </c>
      <c r="BC662" t="s">
        <v>64</v>
      </c>
    </row>
    <row r="663" spans="1:55" x14ac:dyDescent="0.3">
      <c r="A663" t="s">
        <v>55</v>
      </c>
      <c r="B663" t="s">
        <v>55</v>
      </c>
      <c r="C663" t="s">
        <v>864</v>
      </c>
      <c r="D663">
        <v>22110418528</v>
      </c>
      <c r="E663" t="s">
        <v>865</v>
      </c>
      <c r="F663" t="s">
        <v>98</v>
      </c>
      <c r="G663" t="s">
        <v>57</v>
      </c>
      <c r="H663">
        <v>1</v>
      </c>
      <c r="I663" t="s">
        <v>74</v>
      </c>
      <c r="J663" t="s">
        <v>59</v>
      </c>
      <c r="K663" t="s">
        <v>866</v>
      </c>
      <c r="L663">
        <v>1</v>
      </c>
      <c r="M663" t="s">
        <v>867</v>
      </c>
      <c r="N663">
        <v>2</v>
      </c>
      <c r="O663" t="s">
        <v>66</v>
      </c>
      <c r="P663">
        <v>6</v>
      </c>
      <c r="Q663" t="s">
        <v>100</v>
      </c>
      <c r="R663">
        <v>35</v>
      </c>
      <c r="S663">
        <v>31</v>
      </c>
      <c r="T663" t="s">
        <v>1773</v>
      </c>
      <c r="U663" t="s">
        <v>869</v>
      </c>
      <c r="V663">
        <v>2</v>
      </c>
      <c r="W663">
        <v>5</v>
      </c>
      <c r="X663">
        <v>1</v>
      </c>
      <c r="Y663" t="s">
        <v>71</v>
      </c>
      <c r="Z663" t="s">
        <v>71</v>
      </c>
      <c r="AA663" t="s">
        <v>90</v>
      </c>
      <c r="AB663" t="s">
        <v>71</v>
      </c>
      <c r="AC663" t="s">
        <v>68</v>
      </c>
      <c r="AD663">
        <v>0</v>
      </c>
      <c r="AE663">
        <v>0</v>
      </c>
      <c r="AF663">
        <v>0</v>
      </c>
      <c r="AG663">
        <v>0</v>
      </c>
      <c r="AH663">
        <v>0</v>
      </c>
      <c r="AI663">
        <v>0</v>
      </c>
      <c r="AJ663">
        <v>0</v>
      </c>
      <c r="AK663">
        <v>0</v>
      </c>
      <c r="AL663">
        <v>0</v>
      </c>
      <c r="AM663">
        <v>0</v>
      </c>
      <c r="AN663">
        <v>0</v>
      </c>
      <c r="AO663">
        <v>0</v>
      </c>
      <c r="AP663">
        <v>0</v>
      </c>
      <c r="AQ663">
        <v>0</v>
      </c>
      <c r="AR663">
        <v>0</v>
      </c>
      <c r="AS663">
        <v>0</v>
      </c>
      <c r="AT663">
        <v>0</v>
      </c>
      <c r="AU663">
        <v>0</v>
      </c>
      <c r="AV663">
        <v>0</v>
      </c>
      <c r="AW663">
        <v>2</v>
      </c>
      <c r="AX663">
        <v>0</v>
      </c>
      <c r="AY663">
        <v>0</v>
      </c>
      <c r="AZ663">
        <v>0</v>
      </c>
      <c r="BA663" t="s">
        <v>63</v>
      </c>
      <c r="BB663" t="s">
        <v>63</v>
      </c>
      <c r="BC663" t="s">
        <v>64</v>
      </c>
    </row>
    <row r="664" spans="1:55" x14ac:dyDescent="0.3">
      <c r="A664" t="s">
        <v>55</v>
      </c>
      <c r="B664" t="s">
        <v>55</v>
      </c>
      <c r="C664" t="s">
        <v>864</v>
      </c>
      <c r="D664">
        <v>22110418528</v>
      </c>
      <c r="E664" t="s">
        <v>865</v>
      </c>
      <c r="F664" t="s">
        <v>98</v>
      </c>
      <c r="G664" t="s">
        <v>57</v>
      </c>
      <c r="H664">
        <v>1</v>
      </c>
      <c r="I664" t="s">
        <v>74</v>
      </c>
      <c r="J664" t="s">
        <v>59</v>
      </c>
      <c r="K664" t="s">
        <v>866</v>
      </c>
      <c r="L664">
        <v>1</v>
      </c>
      <c r="M664" t="s">
        <v>867</v>
      </c>
      <c r="N664">
        <v>3</v>
      </c>
      <c r="O664" t="s">
        <v>70</v>
      </c>
      <c r="R664">
        <v>0</v>
      </c>
      <c r="S664">
        <v>0</v>
      </c>
      <c r="T664" t="s">
        <v>1773</v>
      </c>
      <c r="U664" t="s">
        <v>870</v>
      </c>
      <c r="V664">
        <v>2</v>
      </c>
      <c r="W664">
        <v>5</v>
      </c>
      <c r="X664">
        <v>1</v>
      </c>
      <c r="Y664" t="s">
        <v>71</v>
      </c>
      <c r="Z664" t="s">
        <v>71</v>
      </c>
      <c r="AA664" t="s">
        <v>90</v>
      </c>
      <c r="AB664" t="s">
        <v>71</v>
      </c>
      <c r="AD664">
        <v>0</v>
      </c>
      <c r="AE664">
        <v>0</v>
      </c>
      <c r="AF664">
        <v>0</v>
      </c>
      <c r="AG664">
        <v>0</v>
      </c>
      <c r="AH664">
        <v>0</v>
      </c>
      <c r="AI664">
        <v>0</v>
      </c>
      <c r="AJ664">
        <v>0</v>
      </c>
      <c r="AK664">
        <v>0</v>
      </c>
      <c r="AL664">
        <v>0</v>
      </c>
      <c r="AM664">
        <v>0</v>
      </c>
      <c r="AN664">
        <v>0</v>
      </c>
      <c r="AO664">
        <v>0</v>
      </c>
      <c r="AP664">
        <v>0</v>
      </c>
      <c r="AQ664">
        <v>0</v>
      </c>
      <c r="AR664">
        <v>0</v>
      </c>
      <c r="AS664">
        <v>0</v>
      </c>
      <c r="AT664">
        <v>0</v>
      </c>
      <c r="AU664">
        <v>0</v>
      </c>
      <c r="AV664">
        <v>0</v>
      </c>
      <c r="AW664">
        <v>0</v>
      </c>
      <c r="AX664">
        <v>0</v>
      </c>
      <c r="AY664">
        <v>0</v>
      </c>
      <c r="AZ664">
        <v>0</v>
      </c>
      <c r="BA664" t="s">
        <v>63</v>
      </c>
      <c r="BB664" t="s">
        <v>63</v>
      </c>
      <c r="BC664" t="s">
        <v>64</v>
      </c>
    </row>
    <row r="665" spans="1:55" x14ac:dyDescent="0.3">
      <c r="A665" t="s">
        <v>55</v>
      </c>
      <c r="B665" t="s">
        <v>55</v>
      </c>
      <c r="C665" t="s">
        <v>864</v>
      </c>
      <c r="D665">
        <v>22110418528</v>
      </c>
      <c r="E665" t="s">
        <v>865</v>
      </c>
      <c r="F665" t="s">
        <v>98</v>
      </c>
      <c r="G665" t="s">
        <v>57</v>
      </c>
      <c r="H665">
        <v>2</v>
      </c>
      <c r="I665" t="s">
        <v>96</v>
      </c>
      <c r="J665" t="s">
        <v>59</v>
      </c>
      <c r="K665" t="s">
        <v>871</v>
      </c>
      <c r="L665">
        <v>1</v>
      </c>
      <c r="M665" t="s">
        <v>872</v>
      </c>
      <c r="N665">
        <v>1</v>
      </c>
      <c r="O665" t="s">
        <v>60</v>
      </c>
      <c r="R665">
        <v>0</v>
      </c>
      <c r="S665">
        <v>0</v>
      </c>
      <c r="T665" t="s">
        <v>1773</v>
      </c>
      <c r="U665" t="s">
        <v>873</v>
      </c>
      <c r="V665">
        <v>0</v>
      </c>
      <c r="W665">
        <v>1</v>
      </c>
      <c r="X665">
        <v>1</v>
      </c>
      <c r="Y665" t="s">
        <v>71</v>
      </c>
      <c r="Z665" t="s">
        <v>71</v>
      </c>
      <c r="AA665" t="s">
        <v>83</v>
      </c>
      <c r="AB665" t="s">
        <v>71</v>
      </c>
      <c r="AD665">
        <v>1</v>
      </c>
      <c r="AE665">
        <v>0</v>
      </c>
      <c r="AF665">
        <v>0</v>
      </c>
      <c r="AG665">
        <v>0</v>
      </c>
      <c r="AH665">
        <v>0</v>
      </c>
      <c r="AI665">
        <v>4</v>
      </c>
      <c r="AJ665">
        <v>0</v>
      </c>
      <c r="AK665">
        <v>0</v>
      </c>
      <c r="AL665">
        <v>0</v>
      </c>
      <c r="AM665">
        <v>0</v>
      </c>
      <c r="AN665">
        <v>0</v>
      </c>
      <c r="AO665">
        <v>0</v>
      </c>
      <c r="AP665">
        <v>0</v>
      </c>
      <c r="AQ665">
        <v>0</v>
      </c>
      <c r="AR665">
        <v>0</v>
      </c>
      <c r="AS665">
        <v>0</v>
      </c>
      <c r="AT665">
        <v>0</v>
      </c>
      <c r="AU665">
        <v>0</v>
      </c>
      <c r="AV665">
        <v>0</v>
      </c>
      <c r="AW665">
        <v>2</v>
      </c>
      <c r="AX665">
        <v>2</v>
      </c>
      <c r="AY665">
        <v>0</v>
      </c>
      <c r="AZ665">
        <v>0</v>
      </c>
      <c r="BA665" t="s">
        <v>63</v>
      </c>
      <c r="BB665" t="s">
        <v>63</v>
      </c>
      <c r="BC665" t="s">
        <v>64</v>
      </c>
    </row>
    <row r="666" spans="1:55" x14ac:dyDescent="0.3">
      <c r="A666" t="s">
        <v>55</v>
      </c>
      <c r="B666" t="s">
        <v>55</v>
      </c>
      <c r="C666" t="s">
        <v>864</v>
      </c>
      <c r="D666">
        <v>22110418528</v>
      </c>
      <c r="E666" t="s">
        <v>865</v>
      </c>
      <c r="F666" t="s">
        <v>98</v>
      </c>
      <c r="G666" t="s">
        <v>57</v>
      </c>
      <c r="H666">
        <v>3</v>
      </c>
      <c r="I666" t="s">
        <v>94</v>
      </c>
      <c r="J666" t="s">
        <v>59</v>
      </c>
      <c r="K666" t="s">
        <v>874</v>
      </c>
      <c r="L666">
        <v>1</v>
      </c>
      <c r="M666" t="s">
        <v>875</v>
      </c>
      <c r="N666">
        <v>1</v>
      </c>
      <c r="O666" t="s">
        <v>95</v>
      </c>
      <c r="R666">
        <v>0</v>
      </c>
      <c r="S666">
        <v>0</v>
      </c>
      <c r="T666" t="s">
        <v>1773</v>
      </c>
      <c r="U666" t="s">
        <v>876</v>
      </c>
      <c r="V666">
        <v>1</v>
      </c>
      <c r="W666">
        <v>1</v>
      </c>
      <c r="X666">
        <v>2</v>
      </c>
      <c r="Y666" t="s">
        <v>71</v>
      </c>
      <c r="Z666" t="s">
        <v>83</v>
      </c>
      <c r="AA666" t="s">
        <v>90</v>
      </c>
      <c r="AB666" t="s">
        <v>71</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1</v>
      </c>
      <c r="AX666">
        <v>0</v>
      </c>
      <c r="AY666">
        <v>0</v>
      </c>
      <c r="AZ666">
        <v>0</v>
      </c>
      <c r="BA666" t="s">
        <v>63</v>
      </c>
      <c r="BB666" t="s">
        <v>63</v>
      </c>
      <c r="BC666" t="s">
        <v>64</v>
      </c>
    </row>
    <row r="667" spans="1:55" x14ac:dyDescent="0.3">
      <c r="A667" t="s">
        <v>55</v>
      </c>
      <c r="B667" t="s">
        <v>55</v>
      </c>
      <c r="C667" t="s">
        <v>864</v>
      </c>
      <c r="D667">
        <v>22110418528</v>
      </c>
      <c r="E667" t="s">
        <v>865</v>
      </c>
      <c r="F667" t="s">
        <v>98</v>
      </c>
      <c r="G667" t="s">
        <v>57</v>
      </c>
      <c r="H667">
        <v>4</v>
      </c>
      <c r="I667" t="s">
        <v>58</v>
      </c>
      <c r="J667" t="s">
        <v>59</v>
      </c>
      <c r="K667" t="s">
        <v>877</v>
      </c>
      <c r="L667">
        <v>1</v>
      </c>
      <c r="M667" t="s">
        <v>878</v>
      </c>
      <c r="N667">
        <v>1</v>
      </c>
      <c r="O667" t="s">
        <v>60</v>
      </c>
      <c r="R667">
        <v>0</v>
      </c>
      <c r="S667">
        <v>0</v>
      </c>
      <c r="T667" t="s">
        <v>61</v>
      </c>
      <c r="U667" t="s">
        <v>879</v>
      </c>
      <c r="V667">
        <v>3</v>
      </c>
      <c r="W667">
        <v>6</v>
      </c>
      <c r="X667">
        <v>2</v>
      </c>
      <c r="Y667" t="s">
        <v>71</v>
      </c>
      <c r="Z667" t="s">
        <v>71</v>
      </c>
      <c r="AA667" t="s">
        <v>90</v>
      </c>
      <c r="AB667" t="s">
        <v>71</v>
      </c>
      <c r="AD667">
        <v>0</v>
      </c>
      <c r="AE667">
        <v>0</v>
      </c>
      <c r="AF667">
        <v>0</v>
      </c>
      <c r="AG667">
        <v>0</v>
      </c>
      <c r="AH667">
        <v>0</v>
      </c>
      <c r="AI667">
        <v>7</v>
      </c>
      <c r="AJ667">
        <v>0</v>
      </c>
      <c r="AK667">
        <v>0</v>
      </c>
      <c r="AL667">
        <v>0</v>
      </c>
      <c r="AM667">
        <v>0</v>
      </c>
      <c r="AN667">
        <v>0</v>
      </c>
      <c r="AO667">
        <v>0</v>
      </c>
      <c r="AP667">
        <v>0</v>
      </c>
      <c r="AQ667">
        <v>0</v>
      </c>
      <c r="AR667">
        <v>0</v>
      </c>
      <c r="AS667">
        <v>0</v>
      </c>
      <c r="AT667">
        <v>0</v>
      </c>
      <c r="AU667">
        <v>0</v>
      </c>
      <c r="AV667">
        <v>0</v>
      </c>
      <c r="AW667">
        <v>2</v>
      </c>
      <c r="AX667">
        <v>2</v>
      </c>
      <c r="AY667">
        <v>0</v>
      </c>
      <c r="AZ667">
        <v>0</v>
      </c>
      <c r="BA667" t="s">
        <v>63</v>
      </c>
      <c r="BB667" t="s">
        <v>63</v>
      </c>
      <c r="BC667" t="s">
        <v>64</v>
      </c>
    </row>
    <row r="668" spans="1:55" x14ac:dyDescent="0.3">
      <c r="A668" t="s">
        <v>55</v>
      </c>
      <c r="B668" t="s">
        <v>55</v>
      </c>
      <c r="C668" t="s">
        <v>864</v>
      </c>
      <c r="D668">
        <v>22110418528</v>
      </c>
      <c r="E668" t="s">
        <v>865</v>
      </c>
      <c r="F668" t="s">
        <v>98</v>
      </c>
      <c r="G668" t="s">
        <v>57</v>
      </c>
      <c r="H668">
        <v>4</v>
      </c>
      <c r="I668" t="s">
        <v>58</v>
      </c>
      <c r="J668" t="s">
        <v>59</v>
      </c>
      <c r="K668" t="s">
        <v>877</v>
      </c>
      <c r="L668">
        <v>1</v>
      </c>
      <c r="M668" t="s">
        <v>878</v>
      </c>
      <c r="N668">
        <v>2</v>
      </c>
      <c r="O668" t="s">
        <v>66</v>
      </c>
      <c r="P668">
        <v>8</v>
      </c>
      <c r="Q668" t="s">
        <v>82</v>
      </c>
      <c r="R668">
        <v>21</v>
      </c>
      <c r="S668">
        <v>13</v>
      </c>
      <c r="T668" t="s">
        <v>61</v>
      </c>
      <c r="U668" t="s">
        <v>880</v>
      </c>
      <c r="V668">
        <v>3</v>
      </c>
      <c r="W668">
        <v>6</v>
      </c>
      <c r="X668">
        <v>2</v>
      </c>
      <c r="Y668" t="s">
        <v>71</v>
      </c>
      <c r="Z668" t="s">
        <v>71</v>
      </c>
      <c r="AA668" t="s">
        <v>90</v>
      </c>
      <c r="AB668" t="s">
        <v>71</v>
      </c>
      <c r="AC668" t="s">
        <v>77</v>
      </c>
      <c r="AD668">
        <v>0</v>
      </c>
      <c r="AE668">
        <v>0</v>
      </c>
      <c r="AF668">
        <v>0</v>
      </c>
      <c r="AG668">
        <v>0</v>
      </c>
      <c r="AH668">
        <v>0</v>
      </c>
      <c r="AI668">
        <v>0</v>
      </c>
      <c r="AJ668">
        <v>0</v>
      </c>
      <c r="AK668">
        <v>0</v>
      </c>
      <c r="AL668">
        <v>0</v>
      </c>
      <c r="AM668">
        <v>0</v>
      </c>
      <c r="AN668">
        <v>0</v>
      </c>
      <c r="AO668">
        <v>0</v>
      </c>
      <c r="AP668">
        <v>0</v>
      </c>
      <c r="AQ668">
        <v>0</v>
      </c>
      <c r="AR668">
        <v>0</v>
      </c>
      <c r="AS668">
        <v>0</v>
      </c>
      <c r="AT668">
        <v>0</v>
      </c>
      <c r="AU668">
        <v>0</v>
      </c>
      <c r="AV668">
        <v>0</v>
      </c>
      <c r="AW668">
        <v>2</v>
      </c>
      <c r="AX668">
        <v>2</v>
      </c>
      <c r="AY668">
        <v>0</v>
      </c>
      <c r="AZ668">
        <v>0</v>
      </c>
      <c r="BA668" t="s">
        <v>63</v>
      </c>
      <c r="BB668" t="s">
        <v>63</v>
      </c>
      <c r="BC668" t="s">
        <v>64</v>
      </c>
    </row>
    <row r="669" spans="1:55" x14ac:dyDescent="0.3">
      <c r="A669" t="s">
        <v>55</v>
      </c>
      <c r="B669" t="s">
        <v>55</v>
      </c>
      <c r="C669" t="s">
        <v>391</v>
      </c>
      <c r="D669">
        <v>22110407407</v>
      </c>
      <c r="E669" t="s">
        <v>542</v>
      </c>
      <c r="F669" t="s">
        <v>56</v>
      </c>
      <c r="G669" t="s">
        <v>57</v>
      </c>
      <c r="H669">
        <v>6</v>
      </c>
      <c r="I669" t="s">
        <v>74</v>
      </c>
      <c r="J669" t="s">
        <v>59</v>
      </c>
      <c r="L669">
        <v>1</v>
      </c>
      <c r="M669" t="s">
        <v>545</v>
      </c>
      <c r="N669">
        <v>1</v>
      </c>
      <c r="O669" t="s">
        <v>66</v>
      </c>
      <c r="P669">
        <v>5</v>
      </c>
      <c r="Q669" t="s">
        <v>75</v>
      </c>
      <c r="R669">
        <v>17</v>
      </c>
      <c r="S669">
        <v>15</v>
      </c>
      <c r="T669" t="s">
        <v>61</v>
      </c>
      <c r="V669">
        <v>4</v>
      </c>
      <c r="W669">
        <v>6</v>
      </c>
      <c r="X669">
        <v>2</v>
      </c>
      <c r="Y669" t="s">
        <v>62</v>
      </c>
      <c r="Z669" t="s">
        <v>62</v>
      </c>
      <c r="AA669" t="s">
        <v>62</v>
      </c>
      <c r="AB669" t="s">
        <v>62</v>
      </c>
      <c r="AC669" t="s">
        <v>68</v>
      </c>
      <c r="AD669">
        <v>0</v>
      </c>
      <c r="AE669">
        <v>1</v>
      </c>
      <c r="AF669">
        <v>0</v>
      </c>
      <c r="AG669">
        <v>0</v>
      </c>
      <c r="AH669">
        <v>0</v>
      </c>
      <c r="AI669">
        <v>0</v>
      </c>
      <c r="AJ669">
        <v>0</v>
      </c>
      <c r="AK669">
        <v>0</v>
      </c>
      <c r="AL669">
        <v>0</v>
      </c>
      <c r="AM669">
        <v>0</v>
      </c>
      <c r="AN669">
        <v>0</v>
      </c>
      <c r="AO669">
        <v>0</v>
      </c>
      <c r="AP669">
        <v>0</v>
      </c>
      <c r="AQ669">
        <v>0</v>
      </c>
      <c r="AR669">
        <v>0</v>
      </c>
      <c r="AS669">
        <v>0</v>
      </c>
      <c r="AT669">
        <v>0</v>
      </c>
      <c r="AU669">
        <v>0</v>
      </c>
      <c r="AV669">
        <v>0</v>
      </c>
      <c r="AW669">
        <v>2</v>
      </c>
      <c r="AX669">
        <v>3</v>
      </c>
      <c r="AY669">
        <v>0</v>
      </c>
      <c r="AZ669">
        <v>0</v>
      </c>
      <c r="BA669" t="s">
        <v>63</v>
      </c>
      <c r="BB669" t="s">
        <v>63</v>
      </c>
      <c r="BC669" t="s">
        <v>64</v>
      </c>
    </row>
    <row r="670" spans="1:55" x14ac:dyDescent="0.3">
      <c r="A670" t="s">
        <v>55</v>
      </c>
      <c r="B670" t="s">
        <v>55</v>
      </c>
      <c r="C670" t="s">
        <v>264</v>
      </c>
      <c r="D670">
        <v>22110428109</v>
      </c>
      <c r="E670" t="s">
        <v>1120</v>
      </c>
      <c r="F670" t="s">
        <v>98</v>
      </c>
      <c r="G670" t="s">
        <v>57</v>
      </c>
      <c r="H670">
        <v>1</v>
      </c>
      <c r="I670" t="s">
        <v>58</v>
      </c>
      <c r="J670" t="s">
        <v>59</v>
      </c>
      <c r="L670">
        <v>1</v>
      </c>
      <c r="M670" t="s">
        <v>1121</v>
      </c>
      <c r="N670">
        <v>1</v>
      </c>
      <c r="O670" t="s">
        <v>66</v>
      </c>
      <c r="P670">
        <v>7</v>
      </c>
      <c r="Q670" t="s">
        <v>102</v>
      </c>
      <c r="R670">
        <v>28</v>
      </c>
      <c r="S670">
        <v>6</v>
      </c>
      <c r="T670" t="s">
        <v>61</v>
      </c>
      <c r="V670">
        <v>1</v>
      </c>
      <c r="W670">
        <v>0</v>
      </c>
      <c r="X670">
        <v>4</v>
      </c>
      <c r="Y670" t="s">
        <v>62</v>
      </c>
      <c r="Z670" t="s">
        <v>71</v>
      </c>
      <c r="AA670" t="s">
        <v>90</v>
      </c>
      <c r="AB670" t="s">
        <v>62</v>
      </c>
      <c r="AC670" t="s">
        <v>77</v>
      </c>
      <c r="AD670">
        <v>0</v>
      </c>
      <c r="AE670">
        <v>1</v>
      </c>
      <c r="AF670">
        <v>0</v>
      </c>
      <c r="AG670">
        <v>0</v>
      </c>
      <c r="AH670">
        <v>0</v>
      </c>
      <c r="AI670">
        <v>0</v>
      </c>
      <c r="AJ670">
        <v>4</v>
      </c>
      <c r="AK670">
        <v>0</v>
      </c>
      <c r="AL670">
        <v>0</v>
      </c>
      <c r="AM670">
        <v>0</v>
      </c>
      <c r="AN670">
        <v>0</v>
      </c>
      <c r="AO670">
        <v>0</v>
      </c>
      <c r="AP670">
        <v>0</v>
      </c>
      <c r="AQ670">
        <v>0</v>
      </c>
      <c r="AR670">
        <v>0</v>
      </c>
      <c r="AS670">
        <v>0</v>
      </c>
      <c r="AT670">
        <v>0</v>
      </c>
      <c r="AU670">
        <v>0</v>
      </c>
      <c r="AV670">
        <v>0</v>
      </c>
      <c r="AW670">
        <v>3</v>
      </c>
      <c r="AX670">
        <v>3</v>
      </c>
      <c r="AY670">
        <v>0</v>
      </c>
      <c r="AZ670">
        <v>0</v>
      </c>
      <c r="BA670" t="s">
        <v>63</v>
      </c>
      <c r="BB670" t="s">
        <v>63</v>
      </c>
      <c r="BC670" t="s">
        <v>64</v>
      </c>
    </row>
    <row r="671" spans="1:55" ht="28.8" x14ac:dyDescent="0.3">
      <c r="A671" t="s">
        <v>55</v>
      </c>
      <c r="B671" t="s">
        <v>55</v>
      </c>
      <c r="C671" t="s">
        <v>264</v>
      </c>
      <c r="D671">
        <v>22110428109</v>
      </c>
      <c r="E671" t="s">
        <v>1120</v>
      </c>
      <c r="F671" t="s">
        <v>98</v>
      </c>
      <c r="G671" t="s">
        <v>57</v>
      </c>
      <c r="H671">
        <v>1</v>
      </c>
      <c r="I671" t="s">
        <v>58</v>
      </c>
      <c r="J671" t="s">
        <v>59</v>
      </c>
      <c r="L671">
        <v>1</v>
      </c>
      <c r="M671" t="s">
        <v>1121</v>
      </c>
      <c r="N671">
        <v>2</v>
      </c>
      <c r="O671" t="s">
        <v>60</v>
      </c>
      <c r="R671">
        <v>0</v>
      </c>
      <c r="S671">
        <v>0</v>
      </c>
      <c r="T671" t="s">
        <v>61</v>
      </c>
      <c r="U671" s="40" t="s">
        <v>1122</v>
      </c>
      <c r="V671">
        <v>1</v>
      </c>
      <c r="W671">
        <v>0</v>
      </c>
      <c r="X671">
        <v>4</v>
      </c>
      <c r="Y671" t="s">
        <v>62</v>
      </c>
      <c r="Z671" t="s">
        <v>62</v>
      </c>
      <c r="AA671" t="s">
        <v>90</v>
      </c>
      <c r="AB671" t="s">
        <v>62</v>
      </c>
      <c r="AD671">
        <v>0</v>
      </c>
      <c r="AE671">
        <v>0</v>
      </c>
      <c r="AF671">
        <v>0</v>
      </c>
      <c r="AG671">
        <v>0</v>
      </c>
      <c r="AH671">
        <v>0</v>
      </c>
      <c r="AI671">
        <v>3</v>
      </c>
      <c r="AJ671">
        <v>4</v>
      </c>
      <c r="AK671">
        <v>1</v>
      </c>
      <c r="AL671">
        <v>0</v>
      </c>
      <c r="AM671">
        <v>0</v>
      </c>
      <c r="AN671">
        <v>0</v>
      </c>
      <c r="AO671">
        <v>0</v>
      </c>
      <c r="AP671">
        <v>0</v>
      </c>
      <c r="AQ671">
        <v>0</v>
      </c>
      <c r="AR671">
        <v>0</v>
      </c>
      <c r="AS671">
        <v>0</v>
      </c>
      <c r="AT671">
        <v>0</v>
      </c>
      <c r="AU671">
        <v>0</v>
      </c>
      <c r="AV671">
        <v>0</v>
      </c>
      <c r="AW671">
        <v>4</v>
      </c>
      <c r="AX671">
        <v>3</v>
      </c>
      <c r="AY671">
        <v>0</v>
      </c>
      <c r="AZ671">
        <v>0</v>
      </c>
      <c r="BA671" t="s">
        <v>63</v>
      </c>
      <c r="BB671" t="s">
        <v>63</v>
      </c>
      <c r="BC671" t="s">
        <v>64</v>
      </c>
    </row>
    <row r="672" spans="1:55" x14ac:dyDescent="0.3">
      <c r="A672" t="s">
        <v>55</v>
      </c>
      <c r="B672" t="s">
        <v>55</v>
      </c>
      <c r="C672" t="s">
        <v>264</v>
      </c>
      <c r="D672">
        <v>22110428109</v>
      </c>
      <c r="E672" t="s">
        <v>1120</v>
      </c>
      <c r="F672" t="s">
        <v>98</v>
      </c>
      <c r="G672" t="s">
        <v>57</v>
      </c>
      <c r="H672">
        <v>1</v>
      </c>
      <c r="I672" t="s">
        <v>58</v>
      </c>
      <c r="J672" t="s">
        <v>59</v>
      </c>
      <c r="L672">
        <v>1</v>
      </c>
      <c r="M672" t="s">
        <v>1121</v>
      </c>
      <c r="N672">
        <v>3</v>
      </c>
      <c r="O672" t="s">
        <v>66</v>
      </c>
      <c r="P672">
        <v>8</v>
      </c>
      <c r="Q672" t="s">
        <v>82</v>
      </c>
      <c r="R672">
        <v>32</v>
      </c>
      <c r="S672">
        <v>10</v>
      </c>
      <c r="T672" t="s">
        <v>61</v>
      </c>
      <c r="V672">
        <v>1</v>
      </c>
      <c r="W672">
        <v>0</v>
      </c>
      <c r="X672">
        <v>4</v>
      </c>
      <c r="Y672" t="s">
        <v>62</v>
      </c>
      <c r="Z672" t="s">
        <v>71</v>
      </c>
      <c r="AB672" t="s">
        <v>62</v>
      </c>
      <c r="AC672" t="s">
        <v>77</v>
      </c>
      <c r="AD672">
        <v>0</v>
      </c>
      <c r="AE672">
        <v>1</v>
      </c>
      <c r="AF672">
        <v>0</v>
      </c>
      <c r="AG672">
        <v>0</v>
      </c>
      <c r="AH672">
        <v>0</v>
      </c>
      <c r="AI672">
        <v>0</v>
      </c>
      <c r="AJ672">
        <v>4</v>
      </c>
      <c r="AK672">
        <v>0</v>
      </c>
      <c r="AL672">
        <v>0</v>
      </c>
      <c r="AM672">
        <v>0</v>
      </c>
      <c r="AN672">
        <v>0</v>
      </c>
      <c r="AO672">
        <v>0</v>
      </c>
      <c r="AP672">
        <v>0</v>
      </c>
      <c r="AQ672">
        <v>0</v>
      </c>
      <c r="AR672">
        <v>0</v>
      </c>
      <c r="AS672">
        <v>0</v>
      </c>
      <c r="AT672">
        <v>0</v>
      </c>
      <c r="AU672">
        <v>0</v>
      </c>
      <c r="AV672">
        <v>0</v>
      </c>
      <c r="AW672">
        <v>3</v>
      </c>
      <c r="AX672">
        <v>3</v>
      </c>
      <c r="AY672">
        <v>0</v>
      </c>
      <c r="AZ672">
        <v>0</v>
      </c>
      <c r="BA672" t="s">
        <v>63</v>
      </c>
      <c r="BB672" t="s">
        <v>63</v>
      </c>
      <c r="BC672" t="s">
        <v>64</v>
      </c>
    </row>
    <row r="673" spans="1:55" x14ac:dyDescent="0.3">
      <c r="A673" t="s">
        <v>55</v>
      </c>
      <c r="B673" t="s">
        <v>55</v>
      </c>
      <c r="C673" t="s">
        <v>746</v>
      </c>
      <c r="D673">
        <v>22110439801</v>
      </c>
      <c r="E673" t="s">
        <v>1401</v>
      </c>
      <c r="F673" t="s">
        <v>56</v>
      </c>
      <c r="G673" t="s">
        <v>57</v>
      </c>
      <c r="H673">
        <v>1</v>
      </c>
      <c r="I673" t="s">
        <v>58</v>
      </c>
      <c r="J673" t="s">
        <v>59</v>
      </c>
      <c r="K673" t="s">
        <v>1402</v>
      </c>
      <c r="L673">
        <v>1</v>
      </c>
      <c r="M673" t="s">
        <v>749</v>
      </c>
      <c r="N673">
        <v>1</v>
      </c>
      <c r="O673" t="s">
        <v>66</v>
      </c>
      <c r="R673">
        <v>0</v>
      </c>
      <c r="S673">
        <v>0</v>
      </c>
      <c r="T673" t="s">
        <v>61</v>
      </c>
      <c r="U673" t="s">
        <v>1403</v>
      </c>
      <c r="V673">
        <v>0</v>
      </c>
      <c r="W673">
        <v>0</v>
      </c>
      <c r="X673">
        <v>1</v>
      </c>
      <c r="Y673" t="s">
        <v>71</v>
      </c>
      <c r="AA673" t="s">
        <v>71</v>
      </c>
      <c r="AB673" t="s">
        <v>71</v>
      </c>
      <c r="AC673" t="s">
        <v>77</v>
      </c>
      <c r="AD673">
        <v>0</v>
      </c>
      <c r="AE673">
        <v>0</v>
      </c>
      <c r="AF673">
        <v>0</v>
      </c>
      <c r="AG673">
        <v>0</v>
      </c>
      <c r="AH673">
        <v>0</v>
      </c>
      <c r="AI673">
        <v>0</v>
      </c>
      <c r="AJ673">
        <v>0</v>
      </c>
      <c r="AK673">
        <v>0</v>
      </c>
      <c r="AL673">
        <v>0</v>
      </c>
      <c r="AM673">
        <v>0</v>
      </c>
      <c r="AN673">
        <v>0</v>
      </c>
      <c r="AO673">
        <v>0</v>
      </c>
      <c r="AP673">
        <v>0</v>
      </c>
      <c r="AQ673">
        <v>0</v>
      </c>
      <c r="AR673">
        <v>0</v>
      </c>
      <c r="AS673">
        <v>0</v>
      </c>
      <c r="AT673">
        <v>0</v>
      </c>
      <c r="AU673">
        <v>0</v>
      </c>
      <c r="AV673">
        <v>0</v>
      </c>
      <c r="AW673">
        <v>5</v>
      </c>
      <c r="AX673">
        <v>2</v>
      </c>
      <c r="AY673">
        <v>0</v>
      </c>
      <c r="AZ673">
        <v>0</v>
      </c>
      <c r="BA673" t="s">
        <v>63</v>
      </c>
      <c r="BB673" t="s">
        <v>63</v>
      </c>
      <c r="BC673" t="s">
        <v>64</v>
      </c>
    </row>
    <row r="674" spans="1:55" x14ac:dyDescent="0.3">
      <c r="A674" t="s">
        <v>55</v>
      </c>
      <c r="B674" t="s">
        <v>55</v>
      </c>
      <c r="C674" t="s">
        <v>746</v>
      </c>
      <c r="D674">
        <v>22110439801</v>
      </c>
      <c r="E674" t="s">
        <v>1401</v>
      </c>
      <c r="F674" t="s">
        <v>56</v>
      </c>
      <c r="G674" t="s">
        <v>57</v>
      </c>
      <c r="H674">
        <v>1</v>
      </c>
      <c r="I674" t="s">
        <v>58</v>
      </c>
      <c r="J674" t="s">
        <v>59</v>
      </c>
      <c r="K674" t="s">
        <v>1402</v>
      </c>
      <c r="L674">
        <v>1</v>
      </c>
      <c r="M674" t="s">
        <v>749</v>
      </c>
      <c r="N674">
        <v>2</v>
      </c>
      <c r="O674" t="s">
        <v>66</v>
      </c>
      <c r="P674">
        <v>5</v>
      </c>
      <c r="Q674" t="s">
        <v>75</v>
      </c>
      <c r="R674">
        <v>19</v>
      </c>
      <c r="S674">
        <v>21</v>
      </c>
      <c r="T674" t="s">
        <v>61</v>
      </c>
      <c r="U674" t="s">
        <v>1404</v>
      </c>
      <c r="V674">
        <v>0</v>
      </c>
      <c r="W674">
        <v>0</v>
      </c>
      <c r="X674">
        <v>1</v>
      </c>
      <c r="Y674" t="s">
        <v>71</v>
      </c>
      <c r="AA674" t="s">
        <v>71</v>
      </c>
      <c r="AC674" t="s">
        <v>77</v>
      </c>
      <c r="AD674">
        <v>1</v>
      </c>
      <c r="AE674">
        <v>1</v>
      </c>
      <c r="AF674">
        <v>0</v>
      </c>
      <c r="AG674">
        <v>0</v>
      </c>
      <c r="AH674">
        <v>0</v>
      </c>
      <c r="AI674">
        <v>0</v>
      </c>
      <c r="AJ674">
        <v>0</v>
      </c>
      <c r="AK674">
        <v>0</v>
      </c>
      <c r="AL674">
        <v>0</v>
      </c>
      <c r="AM674">
        <v>0</v>
      </c>
      <c r="AN674">
        <v>0</v>
      </c>
      <c r="AO674">
        <v>0</v>
      </c>
      <c r="AP674">
        <v>0</v>
      </c>
      <c r="AQ674">
        <v>0</v>
      </c>
      <c r="AR674">
        <v>0</v>
      </c>
      <c r="AS674">
        <v>0</v>
      </c>
      <c r="AT674">
        <v>0</v>
      </c>
      <c r="AU674">
        <v>0</v>
      </c>
      <c r="AV674">
        <v>0</v>
      </c>
      <c r="AW674">
        <v>5</v>
      </c>
      <c r="AX674">
        <v>4</v>
      </c>
      <c r="AY674">
        <v>0</v>
      </c>
      <c r="AZ674">
        <v>0</v>
      </c>
      <c r="BA674" t="s">
        <v>63</v>
      </c>
      <c r="BB674" t="s">
        <v>63</v>
      </c>
      <c r="BC674" t="s">
        <v>64</v>
      </c>
    </row>
    <row r="675" spans="1:55" x14ac:dyDescent="0.3">
      <c r="A675" t="s">
        <v>55</v>
      </c>
      <c r="B675" t="s">
        <v>55</v>
      </c>
      <c r="C675" t="s">
        <v>746</v>
      </c>
      <c r="D675">
        <v>22110439801</v>
      </c>
      <c r="E675" t="s">
        <v>1401</v>
      </c>
      <c r="F675" t="s">
        <v>56</v>
      </c>
      <c r="G675" t="s">
        <v>57</v>
      </c>
      <c r="H675">
        <v>1</v>
      </c>
      <c r="I675" t="s">
        <v>58</v>
      </c>
      <c r="J675" t="s">
        <v>59</v>
      </c>
      <c r="K675" t="s">
        <v>1402</v>
      </c>
      <c r="L675">
        <v>1</v>
      </c>
      <c r="M675" t="s">
        <v>749</v>
      </c>
      <c r="N675">
        <v>3</v>
      </c>
      <c r="O675" t="s">
        <v>60</v>
      </c>
      <c r="R675">
        <v>0</v>
      </c>
      <c r="S675">
        <v>0</v>
      </c>
      <c r="T675" t="s">
        <v>61</v>
      </c>
      <c r="U675" t="s">
        <v>1405</v>
      </c>
      <c r="V675">
        <v>0</v>
      </c>
      <c r="W675">
        <v>0</v>
      </c>
      <c r="X675">
        <v>1</v>
      </c>
      <c r="Y675" t="s">
        <v>62</v>
      </c>
      <c r="Z675" t="s">
        <v>62</v>
      </c>
      <c r="AB675" t="s">
        <v>62</v>
      </c>
      <c r="AD675">
        <v>0</v>
      </c>
      <c r="AE675">
        <v>0</v>
      </c>
      <c r="AF675">
        <v>0</v>
      </c>
      <c r="AG675">
        <v>0</v>
      </c>
      <c r="AH675">
        <v>0</v>
      </c>
      <c r="AI675">
        <v>2</v>
      </c>
      <c r="AJ675">
        <v>1</v>
      </c>
      <c r="AK675">
        <v>1</v>
      </c>
      <c r="AL675">
        <v>0</v>
      </c>
      <c r="AM675">
        <v>0</v>
      </c>
      <c r="AN675">
        <v>0</v>
      </c>
      <c r="AO675">
        <v>0</v>
      </c>
      <c r="AP675">
        <v>0</v>
      </c>
      <c r="AQ675">
        <v>0</v>
      </c>
      <c r="AR675">
        <v>0</v>
      </c>
      <c r="AS675">
        <v>0</v>
      </c>
      <c r="AT675">
        <v>0</v>
      </c>
      <c r="AU675">
        <v>0</v>
      </c>
      <c r="AV675">
        <v>0</v>
      </c>
      <c r="AW675">
        <v>3</v>
      </c>
      <c r="AX675">
        <v>2</v>
      </c>
      <c r="AY675">
        <v>0</v>
      </c>
      <c r="AZ675">
        <v>0</v>
      </c>
      <c r="BA675" t="s">
        <v>63</v>
      </c>
      <c r="BB675" t="s">
        <v>63</v>
      </c>
      <c r="BC675" t="s">
        <v>64</v>
      </c>
    </row>
    <row r="676" spans="1:55" x14ac:dyDescent="0.3">
      <c r="A676" t="s">
        <v>55</v>
      </c>
      <c r="B676" t="s">
        <v>55</v>
      </c>
      <c r="C676" t="s">
        <v>746</v>
      </c>
      <c r="D676">
        <v>22110439801</v>
      </c>
      <c r="E676" t="s">
        <v>1401</v>
      </c>
      <c r="F676" t="s">
        <v>56</v>
      </c>
      <c r="G676" t="s">
        <v>57</v>
      </c>
      <c r="H676">
        <v>1</v>
      </c>
      <c r="I676" t="s">
        <v>58</v>
      </c>
      <c r="J676" t="s">
        <v>59</v>
      </c>
      <c r="K676" t="s">
        <v>1402</v>
      </c>
      <c r="L676">
        <v>1</v>
      </c>
      <c r="M676" t="s">
        <v>749</v>
      </c>
      <c r="N676">
        <v>4</v>
      </c>
      <c r="O676" t="s">
        <v>66</v>
      </c>
      <c r="P676">
        <v>2</v>
      </c>
      <c r="Q676" t="s">
        <v>69</v>
      </c>
      <c r="R676">
        <v>18</v>
      </c>
      <c r="S676">
        <v>11</v>
      </c>
      <c r="T676" t="s">
        <v>1773</v>
      </c>
      <c r="U676" t="s">
        <v>1406</v>
      </c>
      <c r="V676">
        <v>0</v>
      </c>
      <c r="W676">
        <v>0</v>
      </c>
      <c r="X676">
        <v>1</v>
      </c>
      <c r="Y676" t="s">
        <v>71</v>
      </c>
      <c r="AB676" t="s">
        <v>71</v>
      </c>
      <c r="AC676" t="s">
        <v>77</v>
      </c>
      <c r="AD676">
        <v>1</v>
      </c>
      <c r="AE676">
        <v>1</v>
      </c>
      <c r="AF676">
        <v>0</v>
      </c>
      <c r="AG676">
        <v>0</v>
      </c>
      <c r="AH676">
        <v>0</v>
      </c>
      <c r="AI676">
        <v>0</v>
      </c>
      <c r="AJ676">
        <v>1</v>
      </c>
      <c r="AK676">
        <v>0</v>
      </c>
      <c r="AL676">
        <v>0</v>
      </c>
      <c r="AM676">
        <v>0</v>
      </c>
      <c r="AN676">
        <v>0</v>
      </c>
      <c r="AO676">
        <v>0</v>
      </c>
      <c r="AP676">
        <v>0</v>
      </c>
      <c r="AQ676">
        <v>0</v>
      </c>
      <c r="AR676">
        <v>0</v>
      </c>
      <c r="AS676">
        <v>0</v>
      </c>
      <c r="AT676">
        <v>0</v>
      </c>
      <c r="AU676">
        <v>0</v>
      </c>
      <c r="AV676">
        <v>0</v>
      </c>
      <c r="AW676">
        <v>2</v>
      </c>
      <c r="AX676">
        <v>1</v>
      </c>
      <c r="AY676">
        <v>0</v>
      </c>
      <c r="AZ676">
        <v>0</v>
      </c>
      <c r="BA676" t="s">
        <v>63</v>
      </c>
      <c r="BB676" t="s">
        <v>63</v>
      </c>
      <c r="BC676" t="s">
        <v>64</v>
      </c>
    </row>
    <row r="677" spans="1:55" x14ac:dyDescent="0.3">
      <c r="A677" t="s">
        <v>55</v>
      </c>
      <c r="B677" t="s">
        <v>55</v>
      </c>
      <c r="C677" t="s">
        <v>746</v>
      </c>
      <c r="D677">
        <v>22110439801</v>
      </c>
      <c r="E677" t="s">
        <v>1401</v>
      </c>
      <c r="F677" t="s">
        <v>56</v>
      </c>
      <c r="G677" t="s">
        <v>57</v>
      </c>
      <c r="H677">
        <v>1</v>
      </c>
      <c r="I677" t="s">
        <v>58</v>
      </c>
      <c r="J677" t="s">
        <v>59</v>
      </c>
      <c r="K677" t="s">
        <v>1402</v>
      </c>
      <c r="L677">
        <v>1</v>
      </c>
      <c r="M677" t="s">
        <v>749</v>
      </c>
      <c r="N677">
        <v>5</v>
      </c>
      <c r="O677" t="s">
        <v>66</v>
      </c>
      <c r="P677">
        <v>3</v>
      </c>
      <c r="Q677" t="s">
        <v>78</v>
      </c>
      <c r="R677">
        <v>18</v>
      </c>
      <c r="S677">
        <v>25</v>
      </c>
      <c r="T677" t="s">
        <v>1773</v>
      </c>
      <c r="V677">
        <v>0</v>
      </c>
      <c r="W677">
        <v>0</v>
      </c>
      <c r="X677">
        <v>1</v>
      </c>
      <c r="Y677" t="s">
        <v>71</v>
      </c>
      <c r="AA677" t="s">
        <v>62</v>
      </c>
      <c r="AB677" t="s">
        <v>62</v>
      </c>
      <c r="AC677" t="s">
        <v>77</v>
      </c>
      <c r="AD677">
        <v>0</v>
      </c>
      <c r="AE677">
        <v>1</v>
      </c>
      <c r="AF677">
        <v>0</v>
      </c>
      <c r="AG677">
        <v>0</v>
      </c>
      <c r="AH677">
        <v>0</v>
      </c>
      <c r="AI677">
        <v>0</v>
      </c>
      <c r="AJ677">
        <v>0</v>
      </c>
      <c r="AK677">
        <v>0</v>
      </c>
      <c r="AL677">
        <v>0</v>
      </c>
      <c r="AM677">
        <v>0</v>
      </c>
      <c r="AN677">
        <v>0</v>
      </c>
      <c r="AO677">
        <v>0</v>
      </c>
      <c r="AP677">
        <v>0</v>
      </c>
      <c r="AQ677">
        <v>0</v>
      </c>
      <c r="AR677">
        <v>0</v>
      </c>
      <c r="AS677">
        <v>0</v>
      </c>
      <c r="AT677">
        <v>0</v>
      </c>
      <c r="AU677">
        <v>0</v>
      </c>
      <c r="AV677">
        <v>0</v>
      </c>
      <c r="AW677">
        <v>5</v>
      </c>
      <c r="AX677">
        <v>6</v>
      </c>
      <c r="AY677">
        <v>0</v>
      </c>
      <c r="AZ677">
        <v>0</v>
      </c>
      <c r="BA677" t="s">
        <v>63</v>
      </c>
      <c r="BB677" t="s">
        <v>63</v>
      </c>
      <c r="BC677" t="s">
        <v>64</v>
      </c>
    </row>
    <row r="678" spans="1:55" x14ac:dyDescent="0.3">
      <c r="A678" t="s">
        <v>55</v>
      </c>
      <c r="B678" t="s">
        <v>55</v>
      </c>
      <c r="C678" t="s">
        <v>746</v>
      </c>
      <c r="D678">
        <v>22110439801</v>
      </c>
      <c r="E678" t="s">
        <v>1401</v>
      </c>
      <c r="F678" t="s">
        <v>56</v>
      </c>
      <c r="G678" t="s">
        <v>57</v>
      </c>
      <c r="H678">
        <v>1</v>
      </c>
      <c r="I678" t="s">
        <v>58</v>
      </c>
      <c r="J678" t="s">
        <v>59</v>
      </c>
      <c r="K678" t="s">
        <v>1402</v>
      </c>
      <c r="L678">
        <v>1</v>
      </c>
      <c r="M678" t="s">
        <v>749</v>
      </c>
      <c r="N678">
        <v>6</v>
      </c>
      <c r="O678" t="s">
        <v>66</v>
      </c>
      <c r="P678">
        <v>1</v>
      </c>
      <c r="Q678" t="s">
        <v>67</v>
      </c>
      <c r="R678">
        <v>8</v>
      </c>
      <c r="S678">
        <v>10</v>
      </c>
      <c r="T678" t="s">
        <v>1773</v>
      </c>
      <c r="U678" t="s">
        <v>1407</v>
      </c>
      <c r="V678">
        <v>0</v>
      </c>
      <c r="W678">
        <v>0</v>
      </c>
      <c r="X678">
        <v>1</v>
      </c>
      <c r="Y678" t="s">
        <v>71</v>
      </c>
      <c r="AA678" t="s">
        <v>62</v>
      </c>
      <c r="AB678" t="s">
        <v>62</v>
      </c>
      <c r="AC678" t="s">
        <v>77</v>
      </c>
      <c r="AD678">
        <v>1</v>
      </c>
      <c r="AE678">
        <v>1</v>
      </c>
      <c r="AF678">
        <v>0</v>
      </c>
      <c r="AG678">
        <v>0</v>
      </c>
      <c r="AH678">
        <v>0</v>
      </c>
      <c r="AI678">
        <v>1</v>
      </c>
      <c r="AJ678">
        <v>1</v>
      </c>
      <c r="AK678">
        <v>0</v>
      </c>
      <c r="AL678">
        <v>0</v>
      </c>
      <c r="AM678">
        <v>0</v>
      </c>
      <c r="AN678">
        <v>0</v>
      </c>
      <c r="AO678">
        <v>0</v>
      </c>
      <c r="AP678">
        <v>0</v>
      </c>
      <c r="AQ678">
        <v>0</v>
      </c>
      <c r="AR678">
        <v>0</v>
      </c>
      <c r="AS678">
        <v>0</v>
      </c>
      <c r="AT678">
        <v>0</v>
      </c>
      <c r="AU678">
        <v>0</v>
      </c>
      <c r="AV678">
        <v>0</v>
      </c>
      <c r="AW678">
        <v>4</v>
      </c>
      <c r="AX678">
        <v>2</v>
      </c>
      <c r="AY678">
        <v>0</v>
      </c>
      <c r="AZ678">
        <v>0</v>
      </c>
      <c r="BA678" t="s">
        <v>85</v>
      </c>
      <c r="BB678" t="s">
        <v>63</v>
      </c>
      <c r="BC678" t="s">
        <v>64</v>
      </c>
    </row>
    <row r="679" spans="1:55" x14ac:dyDescent="0.3">
      <c r="A679" t="s">
        <v>55</v>
      </c>
      <c r="B679" t="s">
        <v>55</v>
      </c>
      <c r="C679" t="s">
        <v>746</v>
      </c>
      <c r="D679">
        <v>22110439801</v>
      </c>
      <c r="E679" t="s">
        <v>1401</v>
      </c>
      <c r="F679" t="s">
        <v>56</v>
      </c>
      <c r="G679" t="s">
        <v>57</v>
      </c>
      <c r="H679">
        <v>1</v>
      </c>
      <c r="I679" t="s">
        <v>58</v>
      </c>
      <c r="J679" t="s">
        <v>59</v>
      </c>
      <c r="K679" t="s">
        <v>1402</v>
      </c>
      <c r="L679">
        <v>1</v>
      </c>
      <c r="M679" t="s">
        <v>749</v>
      </c>
      <c r="N679">
        <v>7</v>
      </c>
      <c r="P679">
        <v>4</v>
      </c>
      <c r="Q679" t="s">
        <v>76</v>
      </c>
      <c r="R679">
        <v>22</v>
      </c>
      <c r="S679">
        <v>31</v>
      </c>
      <c r="T679" t="s">
        <v>1773</v>
      </c>
      <c r="U679" t="s">
        <v>1408</v>
      </c>
      <c r="V679">
        <v>0</v>
      </c>
      <c r="W679">
        <v>0</v>
      </c>
      <c r="X679">
        <v>1</v>
      </c>
      <c r="Y679" t="s">
        <v>71</v>
      </c>
      <c r="AA679" t="s">
        <v>90</v>
      </c>
      <c r="AB679" t="s">
        <v>62</v>
      </c>
      <c r="AC679" t="s">
        <v>77</v>
      </c>
      <c r="AD679">
        <v>0</v>
      </c>
      <c r="AE679">
        <v>1</v>
      </c>
      <c r="AF679">
        <v>0</v>
      </c>
      <c r="AG679">
        <v>0</v>
      </c>
      <c r="AH679">
        <v>0</v>
      </c>
      <c r="AI679">
        <v>0</v>
      </c>
      <c r="AJ679">
        <v>0</v>
      </c>
      <c r="AK679">
        <v>0</v>
      </c>
      <c r="AL679">
        <v>0</v>
      </c>
      <c r="AM679">
        <v>0</v>
      </c>
      <c r="AN679">
        <v>0</v>
      </c>
      <c r="AO679">
        <v>0</v>
      </c>
      <c r="AP679">
        <v>0</v>
      </c>
      <c r="AQ679">
        <v>0</v>
      </c>
      <c r="AR679">
        <v>0</v>
      </c>
      <c r="AS679">
        <v>0</v>
      </c>
      <c r="AT679">
        <v>0</v>
      </c>
      <c r="AU679">
        <v>0</v>
      </c>
      <c r="AV679">
        <v>0</v>
      </c>
      <c r="AW679">
        <v>5</v>
      </c>
      <c r="AX679">
        <v>6</v>
      </c>
      <c r="AY679">
        <v>0</v>
      </c>
      <c r="AZ679">
        <v>0</v>
      </c>
      <c r="BA679" t="s">
        <v>63</v>
      </c>
      <c r="BB679" t="s">
        <v>63</v>
      </c>
      <c r="BC679" t="s">
        <v>64</v>
      </c>
    </row>
    <row r="680" spans="1:55" x14ac:dyDescent="0.3">
      <c r="A680" t="s">
        <v>55</v>
      </c>
      <c r="B680" t="s">
        <v>55</v>
      </c>
      <c r="C680" t="s">
        <v>746</v>
      </c>
      <c r="D680">
        <v>22110439801</v>
      </c>
      <c r="E680" t="s">
        <v>1401</v>
      </c>
      <c r="F680" t="s">
        <v>56</v>
      </c>
      <c r="G680" t="s">
        <v>57</v>
      </c>
      <c r="H680">
        <v>1</v>
      </c>
      <c r="I680" t="s">
        <v>58</v>
      </c>
      <c r="J680" t="s">
        <v>59</v>
      </c>
      <c r="K680" t="s">
        <v>1402</v>
      </c>
      <c r="L680">
        <v>1</v>
      </c>
      <c r="M680" t="s">
        <v>749</v>
      </c>
      <c r="N680">
        <v>8</v>
      </c>
      <c r="O680" t="s">
        <v>66</v>
      </c>
      <c r="P680">
        <v>4</v>
      </c>
      <c r="Q680" t="s">
        <v>76</v>
      </c>
      <c r="R680">
        <v>22</v>
      </c>
      <c r="S680">
        <v>31</v>
      </c>
      <c r="T680" t="s">
        <v>1773</v>
      </c>
      <c r="V680">
        <v>0</v>
      </c>
      <c r="W680">
        <v>0</v>
      </c>
      <c r="X680">
        <v>1</v>
      </c>
      <c r="Y680" t="s">
        <v>71</v>
      </c>
      <c r="Z680" t="s">
        <v>62</v>
      </c>
      <c r="AA680" t="s">
        <v>62</v>
      </c>
      <c r="AC680" t="s">
        <v>77</v>
      </c>
      <c r="AD680">
        <v>0</v>
      </c>
      <c r="AE680">
        <v>1</v>
      </c>
      <c r="AF680">
        <v>0</v>
      </c>
      <c r="AG680">
        <v>0</v>
      </c>
      <c r="AH680">
        <v>0</v>
      </c>
      <c r="AI680">
        <v>1</v>
      </c>
      <c r="AJ680">
        <v>0</v>
      </c>
      <c r="AK680">
        <v>0</v>
      </c>
      <c r="AL680">
        <v>0</v>
      </c>
      <c r="AM680">
        <v>0</v>
      </c>
      <c r="AN680">
        <v>0</v>
      </c>
      <c r="AO680">
        <v>0</v>
      </c>
      <c r="AP680">
        <v>0</v>
      </c>
      <c r="AQ680">
        <v>0</v>
      </c>
      <c r="AR680">
        <v>0</v>
      </c>
      <c r="AS680">
        <v>0</v>
      </c>
      <c r="AT680">
        <v>0</v>
      </c>
      <c r="AU680">
        <v>0</v>
      </c>
      <c r="AV680">
        <v>0</v>
      </c>
      <c r="AW680">
        <v>4</v>
      </c>
      <c r="AX680">
        <v>2</v>
      </c>
      <c r="AY680">
        <v>0</v>
      </c>
      <c r="AZ680">
        <v>0</v>
      </c>
      <c r="BA680" t="s">
        <v>63</v>
      </c>
      <c r="BB680" t="s">
        <v>63</v>
      </c>
      <c r="BC680" t="s">
        <v>64</v>
      </c>
    </row>
    <row r="681" spans="1:55" x14ac:dyDescent="0.3">
      <c r="A681" t="s">
        <v>55</v>
      </c>
      <c r="B681" t="s">
        <v>55</v>
      </c>
      <c r="C681" t="s">
        <v>746</v>
      </c>
      <c r="D681">
        <v>22110439801</v>
      </c>
      <c r="E681" t="s">
        <v>1401</v>
      </c>
      <c r="F681" t="s">
        <v>56</v>
      </c>
      <c r="G681" t="s">
        <v>57</v>
      </c>
      <c r="H681">
        <v>1</v>
      </c>
      <c r="I681" t="s">
        <v>58</v>
      </c>
      <c r="J681" t="s">
        <v>59</v>
      </c>
      <c r="K681" t="s">
        <v>1402</v>
      </c>
      <c r="L681">
        <v>1</v>
      </c>
      <c r="M681" t="s">
        <v>749</v>
      </c>
      <c r="N681">
        <v>9</v>
      </c>
      <c r="O681" t="s">
        <v>167</v>
      </c>
      <c r="R681">
        <v>0</v>
      </c>
      <c r="S681">
        <v>0</v>
      </c>
      <c r="T681" t="s">
        <v>1772</v>
      </c>
      <c r="U681" t="s">
        <v>1409</v>
      </c>
      <c r="V681">
        <v>0</v>
      </c>
      <c r="W681">
        <v>0</v>
      </c>
      <c r="X681">
        <v>1</v>
      </c>
      <c r="Y681" t="s">
        <v>71</v>
      </c>
      <c r="Z681" t="s">
        <v>71</v>
      </c>
      <c r="AB681" t="s">
        <v>71</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9</v>
      </c>
      <c r="AX681">
        <v>0</v>
      </c>
      <c r="AY681">
        <v>0</v>
      </c>
      <c r="AZ681">
        <v>0</v>
      </c>
      <c r="BA681" t="s">
        <v>63</v>
      </c>
      <c r="BB681" t="s">
        <v>63</v>
      </c>
      <c r="BC681" t="s">
        <v>64</v>
      </c>
    </row>
    <row r="682" spans="1:55" x14ac:dyDescent="0.3">
      <c r="A682" t="s">
        <v>55</v>
      </c>
      <c r="B682" t="s">
        <v>55</v>
      </c>
      <c r="C682" t="s">
        <v>746</v>
      </c>
      <c r="D682">
        <v>22110439801</v>
      </c>
      <c r="E682" t="s">
        <v>1401</v>
      </c>
      <c r="F682" t="s">
        <v>56</v>
      </c>
      <c r="G682" t="s">
        <v>57</v>
      </c>
      <c r="H682">
        <v>2</v>
      </c>
      <c r="I682" t="s">
        <v>94</v>
      </c>
      <c r="J682" t="s">
        <v>59</v>
      </c>
      <c r="L682">
        <v>1</v>
      </c>
      <c r="N682">
        <v>1</v>
      </c>
      <c r="O682" t="s">
        <v>95</v>
      </c>
      <c r="R682">
        <v>0</v>
      </c>
      <c r="S682">
        <v>0</v>
      </c>
      <c r="T682" t="s">
        <v>61</v>
      </c>
      <c r="V682">
        <v>3</v>
      </c>
      <c r="W682">
        <v>0</v>
      </c>
      <c r="X682">
        <v>1</v>
      </c>
      <c r="Y682" t="s">
        <v>83</v>
      </c>
      <c r="AA682" t="s">
        <v>83</v>
      </c>
      <c r="AB682" t="s">
        <v>83</v>
      </c>
      <c r="AD682">
        <v>1</v>
      </c>
      <c r="AE682">
        <v>0</v>
      </c>
      <c r="AF682">
        <v>0</v>
      </c>
      <c r="AG682">
        <v>0</v>
      </c>
      <c r="AH682">
        <v>0</v>
      </c>
      <c r="AI682">
        <v>0</v>
      </c>
      <c r="AJ682">
        <v>0</v>
      </c>
      <c r="AK682">
        <v>0</v>
      </c>
      <c r="AL682">
        <v>0</v>
      </c>
      <c r="AM682">
        <v>0</v>
      </c>
      <c r="AN682">
        <v>0</v>
      </c>
      <c r="AO682">
        <v>0</v>
      </c>
      <c r="AP682">
        <v>0</v>
      </c>
      <c r="AQ682">
        <v>0</v>
      </c>
      <c r="AR682">
        <v>0</v>
      </c>
      <c r="AS682">
        <v>0</v>
      </c>
      <c r="AT682">
        <v>0</v>
      </c>
      <c r="AU682">
        <v>0</v>
      </c>
      <c r="AV682">
        <v>0</v>
      </c>
      <c r="AW682">
        <v>0</v>
      </c>
      <c r="AX682">
        <v>0</v>
      </c>
      <c r="AY682">
        <v>0</v>
      </c>
      <c r="AZ682">
        <v>0</v>
      </c>
      <c r="BA682" t="s">
        <v>63</v>
      </c>
      <c r="BB682" t="s">
        <v>63</v>
      </c>
      <c r="BC682" t="s">
        <v>64</v>
      </c>
    </row>
    <row r="683" spans="1:55" x14ac:dyDescent="0.3">
      <c r="A683" t="s">
        <v>55</v>
      </c>
      <c r="B683" t="s">
        <v>55</v>
      </c>
      <c r="C683" t="s">
        <v>746</v>
      </c>
      <c r="D683">
        <v>22110439801</v>
      </c>
      <c r="E683" t="s">
        <v>1401</v>
      </c>
      <c r="F683" t="s">
        <v>56</v>
      </c>
      <c r="G683" t="s">
        <v>57</v>
      </c>
      <c r="H683">
        <v>2</v>
      </c>
      <c r="I683" t="s">
        <v>94</v>
      </c>
      <c r="J683" t="s">
        <v>59</v>
      </c>
      <c r="L683">
        <v>1</v>
      </c>
      <c r="N683">
        <v>2</v>
      </c>
      <c r="O683" t="s">
        <v>95</v>
      </c>
      <c r="R683">
        <v>0</v>
      </c>
      <c r="S683">
        <v>0</v>
      </c>
      <c r="T683" t="s">
        <v>61</v>
      </c>
      <c r="V683">
        <v>3</v>
      </c>
      <c r="W683">
        <v>0</v>
      </c>
      <c r="X683">
        <v>1</v>
      </c>
      <c r="Y683" t="s">
        <v>83</v>
      </c>
      <c r="AA683" t="s">
        <v>83</v>
      </c>
      <c r="AB683" t="s">
        <v>83</v>
      </c>
      <c r="AD683">
        <v>1</v>
      </c>
      <c r="AE683">
        <v>0</v>
      </c>
      <c r="AF683">
        <v>0</v>
      </c>
      <c r="AG683">
        <v>0</v>
      </c>
      <c r="AH683">
        <v>0</v>
      </c>
      <c r="AI683">
        <v>0</v>
      </c>
      <c r="AJ683">
        <v>0</v>
      </c>
      <c r="AK683">
        <v>0</v>
      </c>
      <c r="AL683">
        <v>0</v>
      </c>
      <c r="AM683">
        <v>0</v>
      </c>
      <c r="AN683">
        <v>0</v>
      </c>
      <c r="AO683">
        <v>0</v>
      </c>
      <c r="AP683">
        <v>0</v>
      </c>
      <c r="AQ683">
        <v>0</v>
      </c>
      <c r="AR683">
        <v>0</v>
      </c>
      <c r="AS683">
        <v>0</v>
      </c>
      <c r="AT683">
        <v>0</v>
      </c>
      <c r="AU683">
        <v>0</v>
      </c>
      <c r="AV683">
        <v>0</v>
      </c>
      <c r="AW683">
        <v>0</v>
      </c>
      <c r="AX683">
        <v>0</v>
      </c>
      <c r="AY683">
        <v>0</v>
      </c>
      <c r="AZ683">
        <v>0</v>
      </c>
      <c r="BA683" t="s">
        <v>63</v>
      </c>
      <c r="BB683" t="s">
        <v>63</v>
      </c>
      <c r="BC683" t="s">
        <v>64</v>
      </c>
    </row>
    <row r="684" spans="1:55" x14ac:dyDescent="0.3">
      <c r="A684" t="s">
        <v>55</v>
      </c>
      <c r="B684" t="s">
        <v>55</v>
      </c>
      <c r="C684" t="s">
        <v>264</v>
      </c>
      <c r="D684">
        <v>22110428109</v>
      </c>
      <c r="E684" t="s">
        <v>1120</v>
      </c>
      <c r="F684" t="s">
        <v>98</v>
      </c>
      <c r="G684" t="s">
        <v>57</v>
      </c>
      <c r="H684">
        <v>4</v>
      </c>
      <c r="I684" t="s">
        <v>96</v>
      </c>
      <c r="J684" t="s">
        <v>59</v>
      </c>
      <c r="L684">
        <v>1</v>
      </c>
      <c r="N684">
        <v>1</v>
      </c>
      <c r="O684" t="s">
        <v>107</v>
      </c>
      <c r="R684">
        <v>0</v>
      </c>
      <c r="S684">
        <v>0</v>
      </c>
      <c r="T684" t="s">
        <v>61</v>
      </c>
      <c r="U684" t="s">
        <v>1123</v>
      </c>
      <c r="V684">
        <v>2</v>
      </c>
      <c r="W684">
        <v>0</v>
      </c>
      <c r="X684">
        <v>1</v>
      </c>
      <c r="Y684" t="s">
        <v>62</v>
      </c>
      <c r="Z684" t="s">
        <v>62</v>
      </c>
      <c r="AA684" t="s">
        <v>62</v>
      </c>
      <c r="AB684" t="s">
        <v>62</v>
      </c>
      <c r="AD684">
        <v>1</v>
      </c>
      <c r="AE684">
        <v>0</v>
      </c>
      <c r="AF684">
        <v>0</v>
      </c>
      <c r="AG684">
        <v>0</v>
      </c>
      <c r="AH684">
        <v>0</v>
      </c>
      <c r="AI684">
        <v>3</v>
      </c>
      <c r="AJ684">
        <v>5</v>
      </c>
      <c r="AK684">
        <v>0</v>
      </c>
      <c r="AL684">
        <v>0</v>
      </c>
      <c r="AM684">
        <v>0</v>
      </c>
      <c r="AN684">
        <v>0</v>
      </c>
      <c r="AO684">
        <v>0</v>
      </c>
      <c r="AP684">
        <v>0</v>
      </c>
      <c r="AQ684">
        <v>0</v>
      </c>
      <c r="AR684">
        <v>0</v>
      </c>
      <c r="AS684">
        <v>0</v>
      </c>
      <c r="AT684">
        <v>0</v>
      </c>
      <c r="AU684">
        <v>0</v>
      </c>
      <c r="AV684">
        <v>0</v>
      </c>
      <c r="AW684">
        <v>3</v>
      </c>
      <c r="AX684">
        <v>3</v>
      </c>
      <c r="AY684">
        <v>0</v>
      </c>
      <c r="AZ684">
        <v>0</v>
      </c>
      <c r="BA684" t="s">
        <v>63</v>
      </c>
      <c r="BB684" t="s">
        <v>63</v>
      </c>
    </row>
    <row r="685" spans="1:55" x14ac:dyDescent="0.3">
      <c r="A685" t="s">
        <v>55</v>
      </c>
      <c r="B685" t="s">
        <v>55</v>
      </c>
      <c r="C685" t="s">
        <v>264</v>
      </c>
      <c r="D685">
        <v>22110428109</v>
      </c>
      <c r="E685" t="s">
        <v>1120</v>
      </c>
      <c r="F685" t="s">
        <v>98</v>
      </c>
      <c r="G685" t="s">
        <v>57</v>
      </c>
      <c r="H685">
        <v>5</v>
      </c>
      <c r="I685" t="s">
        <v>96</v>
      </c>
      <c r="J685" t="s">
        <v>59</v>
      </c>
      <c r="K685" t="s">
        <v>1124</v>
      </c>
      <c r="L685">
        <v>1</v>
      </c>
      <c r="N685">
        <v>1</v>
      </c>
      <c r="O685" t="s">
        <v>107</v>
      </c>
      <c r="R685">
        <v>0</v>
      </c>
      <c r="S685">
        <v>0</v>
      </c>
      <c r="T685" t="s">
        <v>1772</v>
      </c>
      <c r="V685">
        <v>1</v>
      </c>
      <c r="W685">
        <v>0</v>
      </c>
      <c r="X685">
        <v>1</v>
      </c>
      <c r="Y685" t="s">
        <v>71</v>
      </c>
      <c r="Z685" t="s">
        <v>71</v>
      </c>
      <c r="AB685" t="s">
        <v>71</v>
      </c>
      <c r="AD685">
        <v>0</v>
      </c>
      <c r="AE685">
        <v>0</v>
      </c>
      <c r="AF685">
        <v>0</v>
      </c>
      <c r="AG685">
        <v>0</v>
      </c>
      <c r="AH685">
        <v>0</v>
      </c>
      <c r="AI685">
        <v>0</v>
      </c>
      <c r="AJ685">
        <v>0</v>
      </c>
      <c r="AK685">
        <v>3</v>
      </c>
      <c r="AL685">
        <v>0</v>
      </c>
      <c r="AM685">
        <v>0</v>
      </c>
      <c r="AN685">
        <v>0</v>
      </c>
      <c r="AO685">
        <v>0</v>
      </c>
      <c r="AP685">
        <v>0</v>
      </c>
      <c r="AQ685">
        <v>0</v>
      </c>
      <c r="AR685">
        <v>0</v>
      </c>
      <c r="AS685">
        <v>0</v>
      </c>
      <c r="AT685">
        <v>0</v>
      </c>
      <c r="AU685">
        <v>0</v>
      </c>
      <c r="AV685">
        <v>0</v>
      </c>
      <c r="AW685">
        <v>3</v>
      </c>
      <c r="AX685">
        <v>2</v>
      </c>
      <c r="AY685">
        <v>0</v>
      </c>
      <c r="AZ685">
        <v>0</v>
      </c>
      <c r="BA685" t="s">
        <v>63</v>
      </c>
      <c r="BB685" t="s">
        <v>63</v>
      </c>
    </row>
    <row r="686" spans="1:55" x14ac:dyDescent="0.3">
      <c r="A686" t="s">
        <v>55</v>
      </c>
      <c r="B686" t="s">
        <v>55</v>
      </c>
      <c r="C686" t="s">
        <v>264</v>
      </c>
      <c r="D686">
        <v>22110428102</v>
      </c>
      <c r="E686" t="s">
        <v>1119</v>
      </c>
      <c r="F686" t="s">
        <v>56</v>
      </c>
      <c r="G686" t="s">
        <v>57</v>
      </c>
      <c r="H686">
        <v>1</v>
      </c>
      <c r="I686" t="s">
        <v>58</v>
      </c>
      <c r="J686" t="s">
        <v>59</v>
      </c>
      <c r="L686">
        <v>2</v>
      </c>
      <c r="M686" t="s">
        <v>80</v>
      </c>
      <c r="N686">
        <v>1</v>
      </c>
      <c r="O686" t="s">
        <v>136</v>
      </c>
      <c r="R686">
        <v>0</v>
      </c>
      <c r="S686">
        <v>0</v>
      </c>
      <c r="T686" t="s">
        <v>61</v>
      </c>
      <c r="V686">
        <v>0</v>
      </c>
      <c r="W686">
        <v>0</v>
      </c>
      <c r="X686">
        <v>0</v>
      </c>
      <c r="Y686" t="s">
        <v>62</v>
      </c>
      <c r="Z686" t="s">
        <v>62</v>
      </c>
      <c r="AA686" t="s">
        <v>62</v>
      </c>
      <c r="AB686" t="s">
        <v>62</v>
      </c>
      <c r="AD686">
        <v>0</v>
      </c>
      <c r="AE686">
        <v>0</v>
      </c>
      <c r="AF686">
        <v>0</v>
      </c>
      <c r="AG686">
        <v>0</v>
      </c>
      <c r="AH686">
        <v>0</v>
      </c>
      <c r="AI686">
        <v>0</v>
      </c>
      <c r="AJ686">
        <v>0</v>
      </c>
      <c r="AK686">
        <v>0</v>
      </c>
      <c r="AL686">
        <v>0</v>
      </c>
      <c r="AM686">
        <v>0</v>
      </c>
      <c r="AN686">
        <v>0</v>
      </c>
      <c r="AO686">
        <v>0</v>
      </c>
      <c r="AP686">
        <v>0</v>
      </c>
      <c r="AQ686">
        <v>0</v>
      </c>
      <c r="AR686">
        <v>45</v>
      </c>
      <c r="AS686">
        <v>48</v>
      </c>
      <c r="AT686">
        <v>0</v>
      </c>
      <c r="AU686">
        <v>2</v>
      </c>
      <c r="AV686">
        <v>0</v>
      </c>
      <c r="AW686">
        <v>2</v>
      </c>
      <c r="AX686">
        <v>6</v>
      </c>
      <c r="AY686">
        <v>0</v>
      </c>
      <c r="AZ686">
        <v>0</v>
      </c>
      <c r="BA686" t="s">
        <v>63</v>
      </c>
      <c r="BB686" t="s">
        <v>63</v>
      </c>
      <c r="BC686" t="s">
        <v>64</v>
      </c>
    </row>
    <row r="687" spans="1:55" x14ac:dyDescent="0.3">
      <c r="A687" t="s">
        <v>55</v>
      </c>
      <c r="B687" t="s">
        <v>55</v>
      </c>
      <c r="C687" t="s">
        <v>264</v>
      </c>
      <c r="D687">
        <v>22110428102</v>
      </c>
      <c r="E687" t="s">
        <v>1119</v>
      </c>
      <c r="F687" t="s">
        <v>56</v>
      </c>
      <c r="G687" t="s">
        <v>57</v>
      </c>
      <c r="H687">
        <v>1</v>
      </c>
      <c r="I687" t="s">
        <v>58</v>
      </c>
      <c r="J687" t="s">
        <v>59</v>
      </c>
      <c r="L687">
        <v>2</v>
      </c>
      <c r="M687" t="s">
        <v>80</v>
      </c>
      <c r="N687">
        <v>2</v>
      </c>
      <c r="O687" t="s">
        <v>70</v>
      </c>
      <c r="R687">
        <v>0</v>
      </c>
      <c r="S687">
        <v>0</v>
      </c>
      <c r="T687" t="s">
        <v>61</v>
      </c>
      <c r="V687">
        <v>0</v>
      </c>
      <c r="W687">
        <v>0</v>
      </c>
      <c r="X687">
        <v>0</v>
      </c>
      <c r="Y687" t="s">
        <v>62</v>
      </c>
      <c r="Z687" t="s">
        <v>62</v>
      </c>
      <c r="AA687" t="s">
        <v>62</v>
      </c>
      <c r="AB687" t="s">
        <v>62</v>
      </c>
      <c r="AD687">
        <v>0</v>
      </c>
      <c r="AE687">
        <v>0</v>
      </c>
      <c r="AF687">
        <v>0</v>
      </c>
      <c r="AG687">
        <v>0</v>
      </c>
      <c r="AH687">
        <v>0</v>
      </c>
      <c r="AI687">
        <v>0</v>
      </c>
      <c r="AJ687">
        <v>0</v>
      </c>
      <c r="AK687">
        <v>0</v>
      </c>
      <c r="AL687">
        <v>0</v>
      </c>
      <c r="AM687">
        <v>0</v>
      </c>
      <c r="AN687">
        <v>0</v>
      </c>
      <c r="AO687">
        <v>0</v>
      </c>
      <c r="AP687">
        <v>0</v>
      </c>
      <c r="AQ687">
        <v>0</v>
      </c>
      <c r="AR687">
        <v>0</v>
      </c>
      <c r="AS687">
        <v>0</v>
      </c>
      <c r="AT687">
        <v>0</v>
      </c>
      <c r="AU687">
        <v>0</v>
      </c>
      <c r="AV687">
        <v>0</v>
      </c>
      <c r="AW687">
        <v>2</v>
      </c>
      <c r="AX687">
        <v>2</v>
      </c>
      <c r="AY687">
        <v>0</v>
      </c>
      <c r="AZ687">
        <v>0</v>
      </c>
      <c r="BA687" t="s">
        <v>63</v>
      </c>
      <c r="BB687" t="s">
        <v>63</v>
      </c>
      <c r="BC687" t="s">
        <v>64</v>
      </c>
    </row>
    <row r="688" spans="1:55" x14ac:dyDescent="0.3">
      <c r="A688" t="s">
        <v>55</v>
      </c>
      <c r="B688" t="s">
        <v>55</v>
      </c>
      <c r="C688" t="s">
        <v>264</v>
      </c>
      <c r="D688">
        <v>22110428102</v>
      </c>
      <c r="E688" t="s">
        <v>1119</v>
      </c>
      <c r="F688" t="s">
        <v>56</v>
      </c>
      <c r="G688" t="s">
        <v>57</v>
      </c>
      <c r="H688">
        <v>1</v>
      </c>
      <c r="I688" t="s">
        <v>58</v>
      </c>
      <c r="J688" t="s">
        <v>59</v>
      </c>
      <c r="L688">
        <v>2</v>
      </c>
      <c r="M688" t="s">
        <v>80</v>
      </c>
      <c r="N688">
        <v>3</v>
      </c>
      <c r="O688" t="s">
        <v>95</v>
      </c>
      <c r="R688">
        <v>0</v>
      </c>
      <c r="S688">
        <v>0</v>
      </c>
      <c r="T688" t="s">
        <v>61</v>
      </c>
      <c r="V688">
        <v>0</v>
      </c>
      <c r="W688">
        <v>0</v>
      </c>
      <c r="X688">
        <v>0</v>
      </c>
      <c r="Y688" t="s">
        <v>62</v>
      </c>
      <c r="Z688" t="s">
        <v>62</v>
      </c>
      <c r="AA688" t="s">
        <v>62</v>
      </c>
      <c r="AB688" t="s">
        <v>62</v>
      </c>
      <c r="AD688">
        <v>0</v>
      </c>
      <c r="AE688">
        <v>0</v>
      </c>
      <c r="AF688">
        <v>0</v>
      </c>
      <c r="AG688">
        <v>0</v>
      </c>
      <c r="AH688">
        <v>0</v>
      </c>
      <c r="AI688">
        <v>0</v>
      </c>
      <c r="AJ688">
        <v>0</v>
      </c>
      <c r="AK688">
        <v>0</v>
      </c>
      <c r="AL688">
        <v>0</v>
      </c>
      <c r="AM688">
        <v>0</v>
      </c>
      <c r="AN688">
        <v>0</v>
      </c>
      <c r="AO688">
        <v>0</v>
      </c>
      <c r="AP688">
        <v>0</v>
      </c>
      <c r="AQ688">
        <v>0</v>
      </c>
      <c r="AR688">
        <v>0</v>
      </c>
      <c r="AS688">
        <v>0</v>
      </c>
      <c r="AT688">
        <v>0</v>
      </c>
      <c r="AU688">
        <v>0</v>
      </c>
      <c r="AV688">
        <v>0</v>
      </c>
      <c r="AW688">
        <v>1</v>
      </c>
      <c r="AX688">
        <v>0</v>
      </c>
      <c r="AY688">
        <v>0</v>
      </c>
      <c r="AZ688">
        <v>0</v>
      </c>
      <c r="BA688" t="s">
        <v>63</v>
      </c>
      <c r="BB688" t="s">
        <v>63</v>
      </c>
      <c r="BC688" t="s">
        <v>84</v>
      </c>
    </row>
    <row r="689" spans="1:55" x14ac:dyDescent="0.3">
      <c r="A689" t="s">
        <v>55</v>
      </c>
      <c r="B689" t="s">
        <v>55</v>
      </c>
      <c r="C689" t="s">
        <v>264</v>
      </c>
      <c r="D689">
        <v>22110428102</v>
      </c>
      <c r="E689" t="s">
        <v>1119</v>
      </c>
      <c r="F689" t="s">
        <v>56</v>
      </c>
      <c r="G689" t="s">
        <v>57</v>
      </c>
      <c r="H689">
        <v>1</v>
      </c>
      <c r="I689" t="s">
        <v>58</v>
      </c>
      <c r="J689" t="s">
        <v>59</v>
      </c>
      <c r="L689">
        <v>2</v>
      </c>
      <c r="M689" t="s">
        <v>80</v>
      </c>
      <c r="N689">
        <v>4</v>
      </c>
      <c r="O689" t="s">
        <v>95</v>
      </c>
      <c r="R689">
        <v>0</v>
      </c>
      <c r="S689">
        <v>0</v>
      </c>
      <c r="T689" t="s">
        <v>61</v>
      </c>
      <c r="V689">
        <v>0</v>
      </c>
      <c r="W689">
        <v>0</v>
      </c>
      <c r="X689">
        <v>0</v>
      </c>
      <c r="Y689" t="s">
        <v>62</v>
      </c>
      <c r="Z689" t="s">
        <v>62</v>
      </c>
      <c r="AA689" t="s">
        <v>62</v>
      </c>
      <c r="AB689" t="s">
        <v>62</v>
      </c>
      <c r="AD689">
        <v>0</v>
      </c>
      <c r="AE689">
        <v>0</v>
      </c>
      <c r="AF689">
        <v>0</v>
      </c>
      <c r="AG689">
        <v>0</v>
      </c>
      <c r="AH689">
        <v>0</v>
      </c>
      <c r="AI689">
        <v>0</v>
      </c>
      <c r="AJ689">
        <v>0</v>
      </c>
      <c r="AK689">
        <v>0</v>
      </c>
      <c r="AL689">
        <v>0</v>
      </c>
      <c r="AM689">
        <v>0</v>
      </c>
      <c r="AN689">
        <v>0</v>
      </c>
      <c r="AO689">
        <v>0</v>
      </c>
      <c r="AP689">
        <v>0</v>
      </c>
      <c r="AQ689">
        <v>0</v>
      </c>
      <c r="AR689">
        <v>0</v>
      </c>
      <c r="AS689">
        <v>0</v>
      </c>
      <c r="AT689">
        <v>0</v>
      </c>
      <c r="AU689">
        <v>0</v>
      </c>
      <c r="AV689">
        <v>0</v>
      </c>
      <c r="AW689">
        <v>1</v>
      </c>
      <c r="AX689">
        <v>0</v>
      </c>
      <c r="AY689">
        <v>0</v>
      </c>
      <c r="AZ689">
        <v>0</v>
      </c>
      <c r="BA689" t="s">
        <v>63</v>
      </c>
      <c r="BB689" t="s">
        <v>63</v>
      </c>
      <c r="BC689" t="s">
        <v>64</v>
      </c>
    </row>
    <row r="690" spans="1:55" x14ac:dyDescent="0.3">
      <c r="A690" t="s">
        <v>55</v>
      </c>
      <c r="B690" t="s">
        <v>55</v>
      </c>
      <c r="C690" t="s">
        <v>264</v>
      </c>
      <c r="D690">
        <v>22110428102</v>
      </c>
      <c r="E690" t="s">
        <v>1119</v>
      </c>
      <c r="F690" t="s">
        <v>56</v>
      </c>
      <c r="G690" t="s">
        <v>57</v>
      </c>
      <c r="H690">
        <v>1</v>
      </c>
      <c r="I690" t="s">
        <v>58</v>
      </c>
      <c r="J690" t="s">
        <v>59</v>
      </c>
      <c r="L690">
        <v>2</v>
      </c>
      <c r="M690" t="s">
        <v>80</v>
      </c>
      <c r="N690">
        <v>5</v>
      </c>
      <c r="O690" t="s">
        <v>60</v>
      </c>
      <c r="R690">
        <v>0</v>
      </c>
      <c r="S690">
        <v>0</v>
      </c>
      <c r="T690" t="s">
        <v>61</v>
      </c>
      <c r="V690">
        <v>0</v>
      </c>
      <c r="W690">
        <v>0</v>
      </c>
      <c r="X690">
        <v>0</v>
      </c>
      <c r="Y690" t="s">
        <v>71</v>
      </c>
      <c r="Z690" t="s">
        <v>62</v>
      </c>
      <c r="AA690" t="s">
        <v>62</v>
      </c>
      <c r="AB690" t="s">
        <v>62</v>
      </c>
      <c r="AD690">
        <v>1</v>
      </c>
      <c r="AE690">
        <v>0</v>
      </c>
      <c r="AF690">
        <v>0</v>
      </c>
      <c r="AG690">
        <v>0</v>
      </c>
      <c r="AH690">
        <v>0</v>
      </c>
      <c r="AI690">
        <v>2</v>
      </c>
      <c r="AJ690">
        <v>4</v>
      </c>
      <c r="AK690">
        <v>2</v>
      </c>
      <c r="AL690">
        <v>0</v>
      </c>
      <c r="AM690">
        <v>0</v>
      </c>
      <c r="AN690">
        <v>0</v>
      </c>
      <c r="AO690">
        <v>0</v>
      </c>
      <c r="AP690">
        <v>0</v>
      </c>
      <c r="AQ690">
        <v>0</v>
      </c>
      <c r="AR690">
        <v>0</v>
      </c>
      <c r="AS690">
        <v>0</v>
      </c>
      <c r="AT690">
        <v>0</v>
      </c>
      <c r="AU690">
        <v>0</v>
      </c>
      <c r="AV690">
        <v>0</v>
      </c>
      <c r="AW690">
        <v>3</v>
      </c>
      <c r="AX690">
        <v>3</v>
      </c>
      <c r="AY690">
        <v>0</v>
      </c>
      <c r="AZ690">
        <v>0</v>
      </c>
      <c r="BA690" t="s">
        <v>63</v>
      </c>
      <c r="BB690" t="s">
        <v>63</v>
      </c>
      <c r="BC690" t="s">
        <v>64</v>
      </c>
    </row>
    <row r="691" spans="1:55" x14ac:dyDescent="0.3">
      <c r="A691" t="s">
        <v>55</v>
      </c>
      <c r="B691" t="s">
        <v>55</v>
      </c>
      <c r="C691" t="s">
        <v>264</v>
      </c>
      <c r="D691">
        <v>22110428102</v>
      </c>
      <c r="E691" t="s">
        <v>1119</v>
      </c>
      <c r="F691" t="s">
        <v>56</v>
      </c>
      <c r="G691" t="s">
        <v>57</v>
      </c>
      <c r="H691">
        <v>1</v>
      </c>
      <c r="I691" t="s">
        <v>58</v>
      </c>
      <c r="J691" t="s">
        <v>59</v>
      </c>
      <c r="L691">
        <v>2</v>
      </c>
      <c r="M691" t="s">
        <v>80</v>
      </c>
      <c r="N691">
        <v>6</v>
      </c>
      <c r="O691" t="s">
        <v>66</v>
      </c>
      <c r="P691">
        <v>1</v>
      </c>
      <c r="Q691" t="s">
        <v>67</v>
      </c>
      <c r="R691">
        <v>7</v>
      </c>
      <c r="S691">
        <v>3</v>
      </c>
      <c r="T691" t="s">
        <v>61</v>
      </c>
      <c r="V691">
        <v>0</v>
      </c>
      <c r="W691">
        <v>0</v>
      </c>
      <c r="X691">
        <v>0</v>
      </c>
      <c r="Y691" t="s">
        <v>62</v>
      </c>
      <c r="Z691" t="s">
        <v>62</v>
      </c>
      <c r="AA691" t="s">
        <v>62</v>
      </c>
      <c r="AB691" t="s">
        <v>62</v>
      </c>
      <c r="AC691" t="s">
        <v>77</v>
      </c>
      <c r="AD691">
        <v>1</v>
      </c>
      <c r="AE691">
        <v>1</v>
      </c>
      <c r="AF691">
        <v>0</v>
      </c>
      <c r="AG691">
        <v>0</v>
      </c>
      <c r="AH691">
        <v>0</v>
      </c>
      <c r="AI691">
        <v>0</v>
      </c>
      <c r="AJ691">
        <v>0</v>
      </c>
      <c r="AK691">
        <v>0</v>
      </c>
      <c r="AL691">
        <v>0</v>
      </c>
      <c r="AM691">
        <v>0</v>
      </c>
      <c r="AN691">
        <v>0</v>
      </c>
      <c r="AO691">
        <v>0</v>
      </c>
      <c r="AP691">
        <v>0</v>
      </c>
      <c r="AQ691">
        <v>0</v>
      </c>
      <c r="AR691">
        <v>0</v>
      </c>
      <c r="AS691">
        <v>0</v>
      </c>
      <c r="AT691">
        <v>0</v>
      </c>
      <c r="AU691">
        <v>0</v>
      </c>
      <c r="AV691">
        <v>0</v>
      </c>
      <c r="AW691">
        <v>2</v>
      </c>
      <c r="AX691">
        <v>3</v>
      </c>
      <c r="AY691">
        <v>0</v>
      </c>
      <c r="AZ691">
        <v>0</v>
      </c>
      <c r="BA691" t="s">
        <v>63</v>
      </c>
      <c r="BB691" t="s">
        <v>63</v>
      </c>
      <c r="BC691" t="s">
        <v>64</v>
      </c>
    </row>
    <row r="692" spans="1:55" x14ac:dyDescent="0.3">
      <c r="A692" t="s">
        <v>55</v>
      </c>
      <c r="B692" t="s">
        <v>55</v>
      </c>
      <c r="C692" t="s">
        <v>264</v>
      </c>
      <c r="D692">
        <v>22110428102</v>
      </c>
      <c r="E692" t="s">
        <v>1119</v>
      </c>
      <c r="F692" t="s">
        <v>56</v>
      </c>
      <c r="G692" t="s">
        <v>57</v>
      </c>
      <c r="H692">
        <v>1</v>
      </c>
      <c r="I692" t="s">
        <v>58</v>
      </c>
      <c r="J692" t="s">
        <v>59</v>
      </c>
      <c r="L692">
        <v>2</v>
      </c>
      <c r="M692" t="s">
        <v>80</v>
      </c>
      <c r="N692">
        <v>7</v>
      </c>
      <c r="O692" t="s">
        <v>66</v>
      </c>
      <c r="P692">
        <v>2</v>
      </c>
      <c r="Q692" t="s">
        <v>69</v>
      </c>
      <c r="R692">
        <v>8</v>
      </c>
      <c r="S692">
        <v>4</v>
      </c>
      <c r="T692" t="s">
        <v>61</v>
      </c>
      <c r="V692">
        <v>0</v>
      </c>
      <c r="W692">
        <v>0</v>
      </c>
      <c r="X692">
        <v>0</v>
      </c>
      <c r="Y692" t="s">
        <v>71</v>
      </c>
      <c r="Z692" t="s">
        <v>90</v>
      </c>
      <c r="AA692" t="s">
        <v>62</v>
      </c>
      <c r="AB692" t="s">
        <v>62</v>
      </c>
      <c r="AC692" t="s">
        <v>77</v>
      </c>
      <c r="AD692">
        <v>1</v>
      </c>
      <c r="AE692">
        <v>0</v>
      </c>
      <c r="AF692">
        <v>0</v>
      </c>
      <c r="AG692">
        <v>0</v>
      </c>
      <c r="AH692">
        <v>0</v>
      </c>
      <c r="AI692">
        <v>0</v>
      </c>
      <c r="AJ692">
        <v>0</v>
      </c>
      <c r="AK692">
        <v>1</v>
      </c>
      <c r="AL692">
        <v>0</v>
      </c>
      <c r="AM692">
        <v>0</v>
      </c>
      <c r="AN692">
        <v>0</v>
      </c>
      <c r="AO692">
        <v>0</v>
      </c>
      <c r="AP692">
        <v>0</v>
      </c>
      <c r="AQ692">
        <v>0</v>
      </c>
      <c r="AR692">
        <v>0</v>
      </c>
      <c r="AS692">
        <v>0</v>
      </c>
      <c r="AT692">
        <v>0</v>
      </c>
      <c r="AU692">
        <v>0</v>
      </c>
      <c r="AV692">
        <v>0</v>
      </c>
      <c r="AW692">
        <v>1</v>
      </c>
      <c r="AX692">
        <v>2</v>
      </c>
      <c r="AY692">
        <v>0</v>
      </c>
      <c r="AZ692">
        <v>0</v>
      </c>
      <c r="BA692" t="s">
        <v>63</v>
      </c>
      <c r="BB692" t="s">
        <v>63</v>
      </c>
    </row>
    <row r="693" spans="1:55" x14ac:dyDescent="0.3">
      <c r="A693" t="s">
        <v>55</v>
      </c>
      <c r="B693" t="s">
        <v>55</v>
      </c>
      <c r="C693" t="s">
        <v>264</v>
      </c>
      <c r="D693">
        <v>22110428102</v>
      </c>
      <c r="E693" t="s">
        <v>1119</v>
      </c>
      <c r="F693" t="s">
        <v>56</v>
      </c>
      <c r="G693" t="s">
        <v>57</v>
      </c>
      <c r="H693">
        <v>1</v>
      </c>
      <c r="I693" t="s">
        <v>58</v>
      </c>
      <c r="J693" t="s">
        <v>59</v>
      </c>
      <c r="L693">
        <v>2</v>
      </c>
      <c r="M693" t="s">
        <v>80</v>
      </c>
      <c r="N693">
        <v>8</v>
      </c>
      <c r="O693" t="s">
        <v>66</v>
      </c>
      <c r="P693">
        <v>3</v>
      </c>
      <c r="Q693" t="s">
        <v>78</v>
      </c>
      <c r="R693">
        <v>8</v>
      </c>
      <c r="S693">
        <v>4</v>
      </c>
      <c r="T693" t="s">
        <v>61</v>
      </c>
      <c r="V693">
        <v>0</v>
      </c>
      <c r="W693">
        <v>0</v>
      </c>
      <c r="X693">
        <v>0</v>
      </c>
      <c r="Y693" t="s">
        <v>62</v>
      </c>
      <c r="Z693" t="s">
        <v>71</v>
      </c>
      <c r="AA693" t="s">
        <v>62</v>
      </c>
      <c r="AB693" t="s">
        <v>62</v>
      </c>
      <c r="AC693" t="s">
        <v>77</v>
      </c>
      <c r="AD693">
        <v>1</v>
      </c>
      <c r="AE693">
        <v>1</v>
      </c>
      <c r="AF693">
        <v>0</v>
      </c>
      <c r="AG693">
        <v>0</v>
      </c>
      <c r="AH693">
        <v>0</v>
      </c>
      <c r="AI693">
        <v>0</v>
      </c>
      <c r="AJ693">
        <v>0</v>
      </c>
      <c r="AK693">
        <v>1</v>
      </c>
      <c r="AL693">
        <v>0</v>
      </c>
      <c r="AM693">
        <v>0</v>
      </c>
      <c r="AN693">
        <v>0</v>
      </c>
      <c r="AO693">
        <v>0</v>
      </c>
      <c r="AP693">
        <v>0</v>
      </c>
      <c r="AQ693">
        <v>0</v>
      </c>
      <c r="AR693">
        <v>0</v>
      </c>
      <c r="AS693">
        <v>0</v>
      </c>
      <c r="AT693">
        <v>0</v>
      </c>
      <c r="AU693">
        <v>0</v>
      </c>
      <c r="AV693">
        <v>0</v>
      </c>
      <c r="AW693">
        <v>2</v>
      </c>
      <c r="AX693">
        <v>2</v>
      </c>
      <c r="AY693">
        <v>0</v>
      </c>
      <c r="AZ693">
        <v>0</v>
      </c>
      <c r="BA693" t="s">
        <v>63</v>
      </c>
      <c r="BB693" t="s">
        <v>63</v>
      </c>
    </row>
    <row r="694" spans="1:55" x14ac:dyDescent="0.3">
      <c r="A694" t="s">
        <v>55</v>
      </c>
      <c r="B694" t="s">
        <v>55</v>
      </c>
      <c r="C694" t="s">
        <v>264</v>
      </c>
      <c r="D694">
        <v>22110428102</v>
      </c>
      <c r="E694" t="s">
        <v>1119</v>
      </c>
      <c r="F694" t="s">
        <v>56</v>
      </c>
      <c r="G694" t="s">
        <v>57</v>
      </c>
      <c r="H694">
        <v>1</v>
      </c>
      <c r="I694" t="s">
        <v>58</v>
      </c>
      <c r="J694" t="s">
        <v>59</v>
      </c>
      <c r="L694">
        <v>2</v>
      </c>
      <c r="M694" t="s">
        <v>80</v>
      </c>
      <c r="N694">
        <v>9</v>
      </c>
      <c r="O694" t="s">
        <v>66</v>
      </c>
      <c r="P694">
        <v>4</v>
      </c>
      <c r="Q694" t="s">
        <v>76</v>
      </c>
      <c r="R694">
        <v>11</v>
      </c>
      <c r="S694">
        <v>9</v>
      </c>
      <c r="T694" t="s">
        <v>61</v>
      </c>
      <c r="V694">
        <v>0</v>
      </c>
      <c r="W694">
        <v>0</v>
      </c>
      <c r="X694">
        <v>0</v>
      </c>
      <c r="Y694" t="s">
        <v>62</v>
      </c>
      <c r="Z694" t="s">
        <v>62</v>
      </c>
      <c r="AA694" t="s">
        <v>62</v>
      </c>
      <c r="AB694" t="s">
        <v>62</v>
      </c>
      <c r="AC694" t="s">
        <v>77</v>
      </c>
      <c r="AD694">
        <v>1</v>
      </c>
      <c r="AE694">
        <v>0</v>
      </c>
      <c r="AF694">
        <v>0</v>
      </c>
      <c r="AG694">
        <v>0</v>
      </c>
      <c r="AH694">
        <v>0</v>
      </c>
      <c r="AI694">
        <v>0</v>
      </c>
      <c r="AJ694">
        <v>0</v>
      </c>
      <c r="AK694">
        <v>0</v>
      </c>
      <c r="AL694">
        <v>0</v>
      </c>
      <c r="AM694">
        <v>0</v>
      </c>
      <c r="AN694">
        <v>0</v>
      </c>
      <c r="AO694">
        <v>0</v>
      </c>
      <c r="AP694">
        <v>0</v>
      </c>
      <c r="AQ694">
        <v>0</v>
      </c>
      <c r="AR694">
        <v>0</v>
      </c>
      <c r="AS694">
        <v>0</v>
      </c>
      <c r="AT694">
        <v>0</v>
      </c>
      <c r="AU694">
        <v>0</v>
      </c>
      <c r="AV694">
        <v>0</v>
      </c>
      <c r="AW694">
        <v>2</v>
      </c>
      <c r="AX694">
        <v>3</v>
      </c>
      <c r="AY694">
        <v>0</v>
      </c>
      <c r="AZ694">
        <v>0</v>
      </c>
      <c r="BA694" t="s">
        <v>63</v>
      </c>
      <c r="BB694" t="s">
        <v>63</v>
      </c>
    </row>
    <row r="695" spans="1:55" x14ac:dyDescent="0.3">
      <c r="A695" t="s">
        <v>55</v>
      </c>
      <c r="B695" t="s">
        <v>55</v>
      </c>
      <c r="C695" t="s">
        <v>264</v>
      </c>
      <c r="D695">
        <v>22110428102</v>
      </c>
      <c r="E695" t="s">
        <v>1119</v>
      </c>
      <c r="F695" t="s">
        <v>56</v>
      </c>
      <c r="G695" t="s">
        <v>57</v>
      </c>
      <c r="H695">
        <v>1</v>
      </c>
      <c r="I695" t="s">
        <v>58</v>
      </c>
      <c r="J695" t="s">
        <v>59</v>
      </c>
      <c r="L695">
        <v>2</v>
      </c>
      <c r="M695" t="s">
        <v>80</v>
      </c>
      <c r="N695">
        <v>10</v>
      </c>
      <c r="O695" t="s">
        <v>66</v>
      </c>
      <c r="P695">
        <v>5</v>
      </c>
      <c r="Q695" t="s">
        <v>75</v>
      </c>
      <c r="R695">
        <v>8</v>
      </c>
      <c r="S695">
        <v>9</v>
      </c>
      <c r="T695" t="s">
        <v>61</v>
      </c>
      <c r="V695">
        <v>0</v>
      </c>
      <c r="W695">
        <v>0</v>
      </c>
      <c r="X695">
        <v>0</v>
      </c>
      <c r="Y695" t="s">
        <v>62</v>
      </c>
      <c r="Z695" t="s">
        <v>62</v>
      </c>
      <c r="AA695" t="s">
        <v>62</v>
      </c>
      <c r="AB695" t="s">
        <v>62</v>
      </c>
      <c r="AC695" t="s">
        <v>77</v>
      </c>
      <c r="AD695">
        <v>0</v>
      </c>
      <c r="AE695">
        <v>0</v>
      </c>
      <c r="AF695">
        <v>0</v>
      </c>
      <c r="AG695">
        <v>0</v>
      </c>
      <c r="AH695">
        <v>0</v>
      </c>
      <c r="AI695">
        <v>0</v>
      </c>
      <c r="AJ695">
        <v>0</v>
      </c>
      <c r="AK695">
        <v>0</v>
      </c>
      <c r="AL695">
        <v>0</v>
      </c>
      <c r="AM695">
        <v>0</v>
      </c>
      <c r="AN695">
        <v>0</v>
      </c>
      <c r="AO695">
        <v>0</v>
      </c>
      <c r="AP695">
        <v>0</v>
      </c>
      <c r="AQ695">
        <v>0</v>
      </c>
      <c r="AR695">
        <v>0</v>
      </c>
      <c r="AS695">
        <v>0</v>
      </c>
      <c r="AT695">
        <v>0</v>
      </c>
      <c r="AU695">
        <v>0</v>
      </c>
      <c r="AV695">
        <v>0</v>
      </c>
      <c r="AW695">
        <v>2</v>
      </c>
      <c r="AX695">
        <v>2</v>
      </c>
      <c r="AY695">
        <v>0</v>
      </c>
      <c r="AZ695">
        <v>0</v>
      </c>
      <c r="BA695" t="s">
        <v>63</v>
      </c>
      <c r="BB695" t="s">
        <v>63</v>
      </c>
    </row>
    <row r="696" spans="1:55" x14ac:dyDescent="0.3">
      <c r="A696" t="s">
        <v>55</v>
      </c>
      <c r="B696" t="s">
        <v>55</v>
      </c>
      <c r="C696" t="s">
        <v>746</v>
      </c>
      <c r="D696">
        <v>22110428006</v>
      </c>
      <c r="E696" t="s">
        <v>1117</v>
      </c>
      <c r="F696" t="s">
        <v>98</v>
      </c>
      <c r="G696" t="s">
        <v>57</v>
      </c>
      <c r="H696">
        <v>1</v>
      </c>
      <c r="I696" t="s">
        <v>58</v>
      </c>
      <c r="J696" t="s">
        <v>59</v>
      </c>
      <c r="L696">
        <v>1</v>
      </c>
      <c r="N696">
        <v>1</v>
      </c>
      <c r="O696" t="s">
        <v>66</v>
      </c>
      <c r="P696">
        <v>8</v>
      </c>
      <c r="Q696" t="s">
        <v>82</v>
      </c>
      <c r="R696">
        <v>22</v>
      </c>
      <c r="S696">
        <v>33</v>
      </c>
      <c r="T696" t="s">
        <v>61</v>
      </c>
      <c r="V696">
        <v>0</v>
      </c>
      <c r="W696">
        <v>1</v>
      </c>
      <c r="X696">
        <v>2</v>
      </c>
      <c r="Y696" t="s">
        <v>62</v>
      </c>
      <c r="Z696" t="s">
        <v>62</v>
      </c>
      <c r="AA696" t="s">
        <v>62</v>
      </c>
      <c r="AB696" t="s">
        <v>62</v>
      </c>
      <c r="AC696" t="s">
        <v>77</v>
      </c>
      <c r="AD696">
        <v>0</v>
      </c>
      <c r="AE696">
        <v>1</v>
      </c>
      <c r="AF696">
        <v>0</v>
      </c>
      <c r="AG696">
        <v>0</v>
      </c>
      <c r="AH696">
        <v>0</v>
      </c>
      <c r="AI696">
        <v>0</v>
      </c>
      <c r="AJ696">
        <v>0</v>
      </c>
      <c r="AK696">
        <v>0</v>
      </c>
      <c r="AL696">
        <v>0</v>
      </c>
      <c r="AM696">
        <v>0</v>
      </c>
      <c r="AN696">
        <v>0</v>
      </c>
      <c r="AO696">
        <v>0</v>
      </c>
      <c r="AP696">
        <v>0</v>
      </c>
      <c r="AQ696">
        <v>0</v>
      </c>
      <c r="AR696">
        <v>0</v>
      </c>
      <c r="AS696">
        <v>0</v>
      </c>
      <c r="AT696">
        <v>0</v>
      </c>
      <c r="AU696">
        <v>0</v>
      </c>
      <c r="AV696">
        <v>0</v>
      </c>
      <c r="AW696">
        <v>4</v>
      </c>
      <c r="AX696">
        <v>4</v>
      </c>
      <c r="AY696">
        <v>0</v>
      </c>
      <c r="AZ696">
        <v>0</v>
      </c>
      <c r="BA696" t="s">
        <v>63</v>
      </c>
      <c r="BB696" t="s">
        <v>63</v>
      </c>
    </row>
    <row r="697" spans="1:55" x14ac:dyDescent="0.3">
      <c r="A697" t="s">
        <v>55</v>
      </c>
      <c r="B697" t="s">
        <v>55</v>
      </c>
      <c r="C697" t="s">
        <v>746</v>
      </c>
      <c r="D697">
        <v>22110428006</v>
      </c>
      <c r="E697" t="s">
        <v>1117</v>
      </c>
      <c r="F697" t="s">
        <v>98</v>
      </c>
      <c r="G697" t="s">
        <v>57</v>
      </c>
      <c r="H697">
        <v>1</v>
      </c>
      <c r="I697" t="s">
        <v>58</v>
      </c>
      <c r="J697" t="s">
        <v>59</v>
      </c>
      <c r="L697">
        <v>1</v>
      </c>
      <c r="N697">
        <v>2</v>
      </c>
      <c r="O697" t="s">
        <v>66</v>
      </c>
      <c r="P697">
        <v>7</v>
      </c>
      <c r="Q697" t="s">
        <v>103</v>
      </c>
      <c r="R697">
        <v>15</v>
      </c>
      <c r="S697">
        <v>21</v>
      </c>
      <c r="T697" t="s">
        <v>61</v>
      </c>
      <c r="V697">
        <v>0</v>
      </c>
      <c r="W697">
        <v>1</v>
      </c>
      <c r="X697">
        <v>2</v>
      </c>
      <c r="Y697" t="s">
        <v>62</v>
      </c>
      <c r="Z697" t="s">
        <v>62</v>
      </c>
      <c r="AA697" t="s">
        <v>62</v>
      </c>
      <c r="AB697" t="s">
        <v>62</v>
      </c>
      <c r="AC697" t="s">
        <v>77</v>
      </c>
      <c r="AD697">
        <v>0</v>
      </c>
      <c r="AE697">
        <v>1</v>
      </c>
      <c r="AF697">
        <v>0</v>
      </c>
      <c r="AG697">
        <v>0</v>
      </c>
      <c r="AH697">
        <v>0</v>
      </c>
      <c r="AI697">
        <v>0</v>
      </c>
      <c r="AJ697">
        <v>0</v>
      </c>
      <c r="AK697">
        <v>0</v>
      </c>
      <c r="AL697">
        <v>0</v>
      </c>
      <c r="AM697">
        <v>0</v>
      </c>
      <c r="AN697">
        <v>0</v>
      </c>
      <c r="AO697">
        <v>0</v>
      </c>
      <c r="AP697">
        <v>0</v>
      </c>
      <c r="AQ697">
        <v>0</v>
      </c>
      <c r="AR697">
        <v>0</v>
      </c>
      <c r="AS697">
        <v>0</v>
      </c>
      <c r="AT697">
        <v>0</v>
      </c>
      <c r="AU697">
        <v>0</v>
      </c>
      <c r="AV697">
        <v>0</v>
      </c>
      <c r="AW697">
        <v>2</v>
      </c>
      <c r="AX697">
        <v>4</v>
      </c>
      <c r="AY697">
        <v>0</v>
      </c>
      <c r="AZ697">
        <v>0</v>
      </c>
      <c r="BA697" t="s">
        <v>63</v>
      </c>
      <c r="BB697" t="s">
        <v>63</v>
      </c>
    </row>
    <row r="698" spans="1:55" x14ac:dyDescent="0.3">
      <c r="A698" t="s">
        <v>55</v>
      </c>
      <c r="B698" t="s">
        <v>55</v>
      </c>
      <c r="C698" t="s">
        <v>746</v>
      </c>
      <c r="D698">
        <v>22110428006</v>
      </c>
      <c r="E698" t="s">
        <v>1117</v>
      </c>
      <c r="F698" t="s">
        <v>98</v>
      </c>
      <c r="G698" t="s">
        <v>57</v>
      </c>
      <c r="H698">
        <v>1</v>
      </c>
      <c r="I698" t="s">
        <v>58</v>
      </c>
      <c r="J698" t="s">
        <v>59</v>
      </c>
      <c r="L698">
        <v>1</v>
      </c>
      <c r="N698">
        <v>3</v>
      </c>
      <c r="O698" t="s">
        <v>66</v>
      </c>
      <c r="P698">
        <v>7</v>
      </c>
      <c r="Q698" t="s">
        <v>102</v>
      </c>
      <c r="R698">
        <v>15</v>
      </c>
      <c r="S698">
        <v>22</v>
      </c>
      <c r="T698" t="s">
        <v>61</v>
      </c>
      <c r="V698">
        <v>0</v>
      </c>
      <c r="W698">
        <v>1</v>
      </c>
      <c r="X698">
        <v>2</v>
      </c>
      <c r="Y698" t="s">
        <v>62</v>
      </c>
      <c r="Z698" t="s">
        <v>83</v>
      </c>
      <c r="AA698" t="s">
        <v>83</v>
      </c>
      <c r="AB698" t="s">
        <v>83</v>
      </c>
      <c r="AC698" t="s">
        <v>77</v>
      </c>
      <c r="AD698">
        <v>0</v>
      </c>
      <c r="AE698">
        <v>1</v>
      </c>
      <c r="AF698">
        <v>0</v>
      </c>
      <c r="AG698">
        <v>0</v>
      </c>
      <c r="AH698">
        <v>0</v>
      </c>
      <c r="AI698">
        <v>0</v>
      </c>
      <c r="AJ698">
        <v>0</v>
      </c>
      <c r="AK698">
        <v>0</v>
      </c>
      <c r="AL698">
        <v>0</v>
      </c>
      <c r="AM698">
        <v>0</v>
      </c>
      <c r="AN698">
        <v>0</v>
      </c>
      <c r="AO698">
        <v>0</v>
      </c>
      <c r="AP698">
        <v>0</v>
      </c>
      <c r="AQ698">
        <v>0</v>
      </c>
      <c r="AR698">
        <v>0</v>
      </c>
      <c r="AS698">
        <v>0</v>
      </c>
      <c r="AT698">
        <v>0</v>
      </c>
      <c r="AU698">
        <v>0</v>
      </c>
      <c r="AV698">
        <v>0</v>
      </c>
      <c r="AW698">
        <v>2</v>
      </c>
      <c r="AX698">
        <v>4</v>
      </c>
      <c r="AY698">
        <v>0</v>
      </c>
      <c r="AZ698">
        <v>0</v>
      </c>
      <c r="BA698" t="s">
        <v>63</v>
      </c>
      <c r="BB698" t="s">
        <v>63</v>
      </c>
    </row>
    <row r="699" spans="1:55" x14ac:dyDescent="0.3">
      <c r="A699" t="s">
        <v>55</v>
      </c>
      <c r="B699" t="s">
        <v>55</v>
      </c>
      <c r="C699" t="s">
        <v>746</v>
      </c>
      <c r="D699">
        <v>22110428006</v>
      </c>
      <c r="E699" t="s">
        <v>1117</v>
      </c>
      <c r="F699" t="s">
        <v>98</v>
      </c>
      <c r="G699" t="s">
        <v>57</v>
      </c>
      <c r="H699">
        <v>1</v>
      </c>
      <c r="I699" t="s">
        <v>58</v>
      </c>
      <c r="J699" t="s">
        <v>59</v>
      </c>
      <c r="L699">
        <v>1</v>
      </c>
      <c r="N699">
        <v>4</v>
      </c>
      <c r="O699" t="s">
        <v>60</v>
      </c>
      <c r="R699">
        <v>0</v>
      </c>
      <c r="S699">
        <v>0</v>
      </c>
      <c r="T699" t="s">
        <v>61</v>
      </c>
      <c r="V699">
        <v>0</v>
      </c>
      <c r="W699">
        <v>1</v>
      </c>
      <c r="X699">
        <v>2</v>
      </c>
      <c r="Y699" t="s">
        <v>62</v>
      </c>
      <c r="Z699" t="s">
        <v>83</v>
      </c>
      <c r="AA699" t="s">
        <v>83</v>
      </c>
      <c r="AB699" t="s">
        <v>83</v>
      </c>
      <c r="AD699">
        <v>0</v>
      </c>
      <c r="AE699">
        <v>0</v>
      </c>
      <c r="AF699">
        <v>0</v>
      </c>
      <c r="AG699">
        <v>0</v>
      </c>
      <c r="AH699">
        <v>0</v>
      </c>
      <c r="AI699">
        <v>0</v>
      </c>
      <c r="AJ699">
        <v>0</v>
      </c>
      <c r="AK699">
        <v>0</v>
      </c>
      <c r="AL699">
        <v>0</v>
      </c>
      <c r="AM699">
        <v>0</v>
      </c>
      <c r="AN699">
        <v>0</v>
      </c>
      <c r="AO699">
        <v>0</v>
      </c>
      <c r="AP699">
        <v>0</v>
      </c>
      <c r="AQ699">
        <v>0</v>
      </c>
      <c r="AR699">
        <v>0</v>
      </c>
      <c r="AS699">
        <v>0</v>
      </c>
      <c r="AT699">
        <v>0</v>
      </c>
      <c r="AU699">
        <v>0</v>
      </c>
      <c r="AV699">
        <v>0</v>
      </c>
      <c r="AW699">
        <v>1</v>
      </c>
      <c r="AX699">
        <v>1</v>
      </c>
      <c r="AY699">
        <v>0</v>
      </c>
      <c r="AZ699">
        <v>0</v>
      </c>
      <c r="BA699" t="s">
        <v>63</v>
      </c>
      <c r="BB699" t="s">
        <v>63</v>
      </c>
    </row>
    <row r="700" spans="1:55" x14ac:dyDescent="0.3">
      <c r="A700" t="s">
        <v>55</v>
      </c>
      <c r="B700" t="s">
        <v>55</v>
      </c>
      <c r="C700" t="s">
        <v>746</v>
      </c>
      <c r="D700">
        <v>22110428006</v>
      </c>
      <c r="E700" t="s">
        <v>1117</v>
      </c>
      <c r="F700" t="s">
        <v>98</v>
      </c>
      <c r="G700" t="s">
        <v>57</v>
      </c>
      <c r="H700">
        <v>1</v>
      </c>
      <c r="I700" t="s">
        <v>58</v>
      </c>
      <c r="J700" t="s">
        <v>59</v>
      </c>
      <c r="L700">
        <v>1</v>
      </c>
      <c r="N700">
        <v>5</v>
      </c>
      <c r="O700" t="s">
        <v>66</v>
      </c>
      <c r="P700">
        <v>6</v>
      </c>
      <c r="Q700" t="s">
        <v>100</v>
      </c>
      <c r="R700">
        <v>57</v>
      </c>
      <c r="S700">
        <v>36</v>
      </c>
      <c r="T700" t="s">
        <v>61</v>
      </c>
      <c r="V700">
        <v>0</v>
      </c>
      <c r="W700">
        <v>1</v>
      </c>
      <c r="X700">
        <v>2</v>
      </c>
      <c r="Y700" t="s">
        <v>62</v>
      </c>
      <c r="Z700" t="s">
        <v>83</v>
      </c>
      <c r="AA700" t="s">
        <v>83</v>
      </c>
      <c r="AB700" t="s">
        <v>83</v>
      </c>
      <c r="AC700" t="s">
        <v>68</v>
      </c>
      <c r="AD700">
        <v>0</v>
      </c>
      <c r="AE700">
        <v>1</v>
      </c>
      <c r="AF700">
        <v>0</v>
      </c>
      <c r="AG700">
        <v>0</v>
      </c>
      <c r="AH700">
        <v>0</v>
      </c>
      <c r="AI700">
        <v>0</v>
      </c>
      <c r="AJ700">
        <v>0</v>
      </c>
      <c r="AK700">
        <v>0</v>
      </c>
      <c r="AL700">
        <v>0</v>
      </c>
      <c r="AM700">
        <v>0</v>
      </c>
      <c r="AN700">
        <v>0</v>
      </c>
      <c r="AO700">
        <v>0</v>
      </c>
      <c r="AP700">
        <v>0</v>
      </c>
      <c r="AQ700">
        <v>0</v>
      </c>
      <c r="AR700">
        <v>0</v>
      </c>
      <c r="AS700">
        <v>0</v>
      </c>
      <c r="AT700">
        <v>0</v>
      </c>
      <c r="AU700">
        <v>0</v>
      </c>
      <c r="AV700">
        <v>0</v>
      </c>
      <c r="AW700">
        <v>2</v>
      </c>
      <c r="AX700">
        <v>2</v>
      </c>
      <c r="AY700">
        <v>0</v>
      </c>
      <c r="AZ700">
        <v>0</v>
      </c>
      <c r="BA700" t="s">
        <v>63</v>
      </c>
      <c r="BB700" t="s">
        <v>63</v>
      </c>
      <c r="BC700" t="s">
        <v>64</v>
      </c>
    </row>
    <row r="701" spans="1:55" ht="43.2" x14ac:dyDescent="0.3">
      <c r="A701" t="s">
        <v>55</v>
      </c>
      <c r="B701" t="s">
        <v>55</v>
      </c>
      <c r="C701" t="s">
        <v>746</v>
      </c>
      <c r="D701">
        <v>22110428006</v>
      </c>
      <c r="E701" t="s">
        <v>1117</v>
      </c>
      <c r="F701" t="s">
        <v>98</v>
      </c>
      <c r="G701" t="s">
        <v>57</v>
      </c>
      <c r="H701">
        <v>1</v>
      </c>
      <c r="I701" t="s">
        <v>58</v>
      </c>
      <c r="J701" t="s">
        <v>59</v>
      </c>
      <c r="L701">
        <v>1</v>
      </c>
      <c r="N701">
        <v>6</v>
      </c>
      <c r="O701" t="s">
        <v>60</v>
      </c>
      <c r="R701">
        <v>0</v>
      </c>
      <c r="S701">
        <v>0</v>
      </c>
      <c r="T701" t="s">
        <v>61</v>
      </c>
      <c r="U701" s="40" t="s">
        <v>1118</v>
      </c>
      <c r="V701">
        <v>0</v>
      </c>
      <c r="W701">
        <v>1</v>
      </c>
      <c r="X701">
        <v>2</v>
      </c>
      <c r="Y701" t="s">
        <v>62</v>
      </c>
      <c r="Z701" t="s">
        <v>71</v>
      </c>
      <c r="AB701" t="s">
        <v>71</v>
      </c>
      <c r="AD701">
        <v>1</v>
      </c>
      <c r="AE701">
        <v>0</v>
      </c>
      <c r="AF701">
        <v>0</v>
      </c>
      <c r="AG701">
        <v>0</v>
      </c>
      <c r="AH701">
        <v>0</v>
      </c>
      <c r="AI701">
        <v>8</v>
      </c>
      <c r="AJ701">
        <v>1</v>
      </c>
      <c r="AK701">
        <v>1</v>
      </c>
      <c r="AL701">
        <v>0</v>
      </c>
      <c r="AM701">
        <v>0</v>
      </c>
      <c r="AN701">
        <v>0</v>
      </c>
      <c r="AO701">
        <v>0</v>
      </c>
      <c r="AP701">
        <v>0</v>
      </c>
      <c r="AQ701">
        <v>0</v>
      </c>
      <c r="AR701">
        <v>0</v>
      </c>
      <c r="AS701">
        <v>0</v>
      </c>
      <c r="AT701">
        <v>0</v>
      </c>
      <c r="AU701">
        <v>0</v>
      </c>
      <c r="AV701">
        <v>1</v>
      </c>
      <c r="AW701">
        <v>4</v>
      </c>
      <c r="AX701">
        <v>2</v>
      </c>
      <c r="AY701">
        <v>0</v>
      </c>
      <c r="AZ701">
        <v>0</v>
      </c>
      <c r="BA701" t="s">
        <v>63</v>
      </c>
      <c r="BB701" t="s">
        <v>63</v>
      </c>
      <c r="BC701" t="s">
        <v>64</v>
      </c>
    </row>
    <row r="702" spans="1:55" x14ac:dyDescent="0.3">
      <c r="A702" t="s">
        <v>55</v>
      </c>
      <c r="B702" t="s">
        <v>55</v>
      </c>
      <c r="C702" t="s">
        <v>289</v>
      </c>
      <c r="D702">
        <v>22110430904</v>
      </c>
      <c r="E702" t="s">
        <v>1180</v>
      </c>
      <c r="F702" t="s">
        <v>106</v>
      </c>
      <c r="G702" t="s">
        <v>57</v>
      </c>
      <c r="H702">
        <v>4</v>
      </c>
      <c r="I702" t="s">
        <v>58</v>
      </c>
      <c r="J702" t="s">
        <v>59</v>
      </c>
      <c r="K702" t="s">
        <v>1181</v>
      </c>
      <c r="L702">
        <v>1</v>
      </c>
      <c r="M702" t="s">
        <v>1182</v>
      </c>
      <c r="N702">
        <v>1</v>
      </c>
      <c r="O702" t="s">
        <v>167</v>
      </c>
      <c r="R702">
        <v>0</v>
      </c>
      <c r="S702">
        <v>0</v>
      </c>
      <c r="T702" t="s">
        <v>61</v>
      </c>
      <c r="V702">
        <v>0</v>
      </c>
      <c r="W702">
        <v>1</v>
      </c>
      <c r="X702">
        <v>1</v>
      </c>
      <c r="Y702" t="s">
        <v>62</v>
      </c>
      <c r="Z702" t="s">
        <v>62</v>
      </c>
      <c r="AB702" t="s">
        <v>62</v>
      </c>
      <c r="AD702">
        <v>0</v>
      </c>
      <c r="AE702">
        <v>0</v>
      </c>
      <c r="AF702">
        <v>0</v>
      </c>
      <c r="AG702">
        <v>0</v>
      </c>
      <c r="AH702">
        <v>0</v>
      </c>
      <c r="AI702">
        <v>7</v>
      </c>
      <c r="AJ702">
        <v>0</v>
      </c>
      <c r="AK702">
        <v>1</v>
      </c>
      <c r="AL702">
        <v>0</v>
      </c>
      <c r="AM702">
        <v>0</v>
      </c>
      <c r="AN702">
        <v>0</v>
      </c>
      <c r="AO702">
        <v>0</v>
      </c>
      <c r="AP702">
        <v>0</v>
      </c>
      <c r="AQ702">
        <v>0</v>
      </c>
      <c r="AR702">
        <v>0</v>
      </c>
      <c r="AS702">
        <v>0</v>
      </c>
      <c r="AT702">
        <v>0</v>
      </c>
      <c r="AU702">
        <v>0</v>
      </c>
      <c r="AV702">
        <v>0</v>
      </c>
      <c r="AW702">
        <v>6</v>
      </c>
      <c r="AX702">
        <v>2</v>
      </c>
      <c r="AY702">
        <v>0</v>
      </c>
      <c r="AZ702">
        <v>0</v>
      </c>
      <c r="BA702" t="s">
        <v>63</v>
      </c>
      <c r="BB702" t="s">
        <v>63</v>
      </c>
    </row>
    <row r="703" spans="1:55" x14ac:dyDescent="0.3">
      <c r="A703" t="s">
        <v>55</v>
      </c>
      <c r="B703" t="s">
        <v>55</v>
      </c>
      <c r="C703" t="s">
        <v>289</v>
      </c>
      <c r="D703">
        <v>22110430904</v>
      </c>
      <c r="E703" t="s">
        <v>1180</v>
      </c>
      <c r="F703" t="s">
        <v>106</v>
      </c>
      <c r="G703" t="s">
        <v>57</v>
      </c>
      <c r="H703">
        <v>4</v>
      </c>
      <c r="I703" t="s">
        <v>58</v>
      </c>
      <c r="J703" t="s">
        <v>59</v>
      </c>
      <c r="K703" t="s">
        <v>1181</v>
      </c>
      <c r="L703">
        <v>1</v>
      </c>
      <c r="M703" t="s">
        <v>1182</v>
      </c>
      <c r="N703">
        <v>2</v>
      </c>
      <c r="O703" t="s">
        <v>60</v>
      </c>
      <c r="R703">
        <v>0</v>
      </c>
      <c r="S703">
        <v>0</v>
      </c>
      <c r="T703" t="s">
        <v>61</v>
      </c>
      <c r="U703" t="s">
        <v>1183</v>
      </c>
      <c r="V703">
        <v>0</v>
      </c>
      <c r="W703">
        <v>1</v>
      </c>
      <c r="X703">
        <v>1</v>
      </c>
      <c r="Y703" t="s">
        <v>62</v>
      </c>
      <c r="Z703" t="s">
        <v>62</v>
      </c>
      <c r="AB703" t="s">
        <v>62</v>
      </c>
      <c r="AD703">
        <v>1</v>
      </c>
      <c r="AE703">
        <v>0</v>
      </c>
      <c r="AF703">
        <v>0</v>
      </c>
      <c r="AG703">
        <v>0</v>
      </c>
      <c r="AH703">
        <v>0</v>
      </c>
      <c r="AI703">
        <v>4</v>
      </c>
      <c r="AJ703">
        <v>0</v>
      </c>
      <c r="AK703">
        <v>1</v>
      </c>
      <c r="AL703">
        <v>0</v>
      </c>
      <c r="AM703">
        <v>0</v>
      </c>
      <c r="AN703">
        <v>0</v>
      </c>
      <c r="AO703">
        <v>0</v>
      </c>
      <c r="AP703">
        <v>0</v>
      </c>
      <c r="AQ703">
        <v>0</v>
      </c>
      <c r="AR703">
        <v>0</v>
      </c>
      <c r="AS703">
        <v>0</v>
      </c>
      <c r="AT703">
        <v>0</v>
      </c>
      <c r="AU703">
        <v>0</v>
      </c>
      <c r="AV703">
        <v>0</v>
      </c>
      <c r="AW703">
        <v>6</v>
      </c>
      <c r="AX703">
        <v>3</v>
      </c>
      <c r="AY703">
        <v>0</v>
      </c>
      <c r="AZ703">
        <v>0</v>
      </c>
      <c r="BA703" t="s">
        <v>63</v>
      </c>
      <c r="BB703" t="s">
        <v>63</v>
      </c>
      <c r="BC703" t="s">
        <v>64</v>
      </c>
    </row>
    <row r="704" spans="1:55" x14ac:dyDescent="0.3">
      <c r="A704" t="s">
        <v>55</v>
      </c>
      <c r="B704" t="s">
        <v>55</v>
      </c>
      <c r="C704" t="s">
        <v>289</v>
      </c>
      <c r="D704">
        <v>22110430904</v>
      </c>
      <c r="E704" t="s">
        <v>1180</v>
      </c>
      <c r="F704" t="s">
        <v>106</v>
      </c>
      <c r="G704" t="s">
        <v>57</v>
      </c>
      <c r="H704">
        <v>4</v>
      </c>
      <c r="I704" t="s">
        <v>58</v>
      </c>
      <c r="J704" t="s">
        <v>59</v>
      </c>
      <c r="K704" t="s">
        <v>1181</v>
      </c>
      <c r="L704">
        <v>1</v>
      </c>
      <c r="M704" t="s">
        <v>1182</v>
      </c>
      <c r="N704">
        <v>3</v>
      </c>
      <c r="O704" t="s">
        <v>95</v>
      </c>
      <c r="R704">
        <v>0</v>
      </c>
      <c r="S704">
        <v>0</v>
      </c>
      <c r="T704" t="s">
        <v>61</v>
      </c>
      <c r="U704" t="s">
        <v>1184</v>
      </c>
      <c r="V704">
        <v>0</v>
      </c>
      <c r="W704">
        <v>1</v>
      </c>
      <c r="X704">
        <v>1</v>
      </c>
      <c r="Y704" t="s">
        <v>90</v>
      </c>
      <c r="Z704" t="s">
        <v>62</v>
      </c>
      <c r="AA704" t="s">
        <v>71</v>
      </c>
      <c r="AB704" t="s">
        <v>62</v>
      </c>
      <c r="AD704">
        <v>0</v>
      </c>
      <c r="AE704">
        <v>0</v>
      </c>
      <c r="AF704">
        <v>0</v>
      </c>
      <c r="AG704">
        <v>0</v>
      </c>
      <c r="AH704">
        <v>0</v>
      </c>
      <c r="AI704">
        <v>0</v>
      </c>
      <c r="AJ704">
        <v>0</v>
      </c>
      <c r="AK704">
        <v>0</v>
      </c>
      <c r="AL704">
        <v>0</v>
      </c>
      <c r="AM704">
        <v>0</v>
      </c>
      <c r="AN704">
        <v>0</v>
      </c>
      <c r="AO704">
        <v>0</v>
      </c>
      <c r="AP704">
        <v>0</v>
      </c>
      <c r="AQ704">
        <v>0</v>
      </c>
      <c r="AR704">
        <v>0</v>
      </c>
      <c r="AS704">
        <v>0</v>
      </c>
      <c r="AT704">
        <v>0</v>
      </c>
      <c r="AU704">
        <v>0</v>
      </c>
      <c r="AV704">
        <v>0</v>
      </c>
      <c r="AW704">
        <v>2</v>
      </c>
      <c r="AX704">
        <v>0</v>
      </c>
      <c r="AY704">
        <v>0</v>
      </c>
      <c r="AZ704">
        <v>0</v>
      </c>
      <c r="BA704" t="s">
        <v>63</v>
      </c>
      <c r="BB704" t="s">
        <v>63</v>
      </c>
      <c r="BC704" t="s">
        <v>84</v>
      </c>
    </row>
    <row r="705" spans="1:55" x14ac:dyDescent="0.3">
      <c r="A705" t="s">
        <v>55</v>
      </c>
      <c r="B705" t="s">
        <v>55</v>
      </c>
      <c r="C705" t="s">
        <v>289</v>
      </c>
      <c r="D705">
        <v>22110430904</v>
      </c>
      <c r="E705" t="s">
        <v>1180</v>
      </c>
      <c r="F705" t="s">
        <v>106</v>
      </c>
      <c r="G705" t="s">
        <v>57</v>
      </c>
      <c r="H705">
        <v>4</v>
      </c>
      <c r="I705" t="s">
        <v>58</v>
      </c>
      <c r="J705" t="s">
        <v>59</v>
      </c>
      <c r="K705" t="s">
        <v>1181</v>
      </c>
      <c r="L705">
        <v>1</v>
      </c>
      <c r="M705" t="s">
        <v>1182</v>
      </c>
      <c r="N705">
        <v>4</v>
      </c>
      <c r="O705" t="s">
        <v>107</v>
      </c>
      <c r="R705">
        <v>0</v>
      </c>
      <c r="S705">
        <v>0</v>
      </c>
      <c r="T705" t="s">
        <v>61</v>
      </c>
      <c r="V705">
        <v>0</v>
      </c>
      <c r="W705">
        <v>1</v>
      </c>
      <c r="X705">
        <v>1</v>
      </c>
      <c r="Y705" t="s">
        <v>62</v>
      </c>
      <c r="Z705" t="s">
        <v>62</v>
      </c>
      <c r="AB705" t="s">
        <v>62</v>
      </c>
      <c r="AD705">
        <v>0</v>
      </c>
      <c r="AE705">
        <v>0</v>
      </c>
      <c r="AF705">
        <v>0</v>
      </c>
      <c r="AG705">
        <v>0</v>
      </c>
      <c r="AH705">
        <v>0</v>
      </c>
      <c r="AI705">
        <v>1</v>
      </c>
      <c r="AJ705">
        <v>0</v>
      </c>
      <c r="AK705">
        <v>0</v>
      </c>
      <c r="AL705">
        <v>0</v>
      </c>
      <c r="AM705">
        <v>0</v>
      </c>
      <c r="AN705">
        <v>0</v>
      </c>
      <c r="AO705">
        <v>0</v>
      </c>
      <c r="AP705">
        <v>0</v>
      </c>
      <c r="AQ705">
        <v>0</v>
      </c>
      <c r="AR705">
        <v>0</v>
      </c>
      <c r="AS705">
        <v>0</v>
      </c>
      <c r="AT705">
        <v>0</v>
      </c>
      <c r="AU705">
        <v>0</v>
      </c>
      <c r="AV705">
        <v>0</v>
      </c>
      <c r="AW705">
        <v>3</v>
      </c>
      <c r="AX705">
        <v>1</v>
      </c>
      <c r="AY705">
        <v>0</v>
      </c>
      <c r="AZ705">
        <v>0</v>
      </c>
      <c r="BA705" t="s">
        <v>63</v>
      </c>
      <c r="BB705" t="s">
        <v>63</v>
      </c>
      <c r="BC705" t="s">
        <v>64</v>
      </c>
    </row>
    <row r="706" spans="1:55" x14ac:dyDescent="0.3">
      <c r="A706" t="s">
        <v>55</v>
      </c>
      <c r="B706" t="s">
        <v>55</v>
      </c>
      <c r="C706" t="s">
        <v>289</v>
      </c>
      <c r="D706">
        <v>22110430904</v>
      </c>
      <c r="E706" t="s">
        <v>1180</v>
      </c>
      <c r="F706" t="s">
        <v>106</v>
      </c>
      <c r="G706" t="s">
        <v>57</v>
      </c>
      <c r="H706">
        <v>4</v>
      </c>
      <c r="I706" t="s">
        <v>58</v>
      </c>
      <c r="J706" t="s">
        <v>59</v>
      </c>
      <c r="K706" t="s">
        <v>1181</v>
      </c>
      <c r="L706">
        <v>1</v>
      </c>
      <c r="M706" t="s">
        <v>1182</v>
      </c>
      <c r="N706">
        <v>5</v>
      </c>
      <c r="O706" t="s">
        <v>107</v>
      </c>
      <c r="R706">
        <v>0</v>
      </c>
      <c r="S706">
        <v>0</v>
      </c>
      <c r="T706" t="s">
        <v>61</v>
      </c>
      <c r="V706">
        <v>0</v>
      </c>
      <c r="W706">
        <v>1</v>
      </c>
      <c r="X706">
        <v>1</v>
      </c>
      <c r="Y706" t="s">
        <v>62</v>
      </c>
      <c r="Z706" t="s">
        <v>62</v>
      </c>
      <c r="AB706" t="s">
        <v>62</v>
      </c>
      <c r="AD706">
        <v>0</v>
      </c>
      <c r="AE706">
        <v>0</v>
      </c>
      <c r="AF706">
        <v>0</v>
      </c>
      <c r="AG706">
        <v>0</v>
      </c>
      <c r="AH706">
        <v>0</v>
      </c>
      <c r="AI706">
        <v>4</v>
      </c>
      <c r="AJ706">
        <v>1</v>
      </c>
      <c r="AK706">
        <v>1</v>
      </c>
      <c r="AL706">
        <v>0</v>
      </c>
      <c r="AM706">
        <v>0</v>
      </c>
      <c r="AN706">
        <v>0</v>
      </c>
      <c r="AO706">
        <v>0</v>
      </c>
      <c r="AP706">
        <v>0</v>
      </c>
      <c r="AQ706">
        <v>0</v>
      </c>
      <c r="AR706">
        <v>0</v>
      </c>
      <c r="AS706">
        <v>0</v>
      </c>
      <c r="AT706">
        <v>0</v>
      </c>
      <c r="AU706">
        <v>0</v>
      </c>
      <c r="AV706">
        <v>0</v>
      </c>
      <c r="AW706">
        <v>2</v>
      </c>
      <c r="AX706">
        <v>1</v>
      </c>
      <c r="AY706">
        <v>0</v>
      </c>
      <c r="AZ706">
        <v>0</v>
      </c>
      <c r="BA706" t="s">
        <v>63</v>
      </c>
      <c r="BB706" t="s">
        <v>63</v>
      </c>
      <c r="BC706" t="s">
        <v>64</v>
      </c>
    </row>
    <row r="707" spans="1:55" x14ac:dyDescent="0.3">
      <c r="A707" t="s">
        <v>55</v>
      </c>
      <c r="B707" t="s">
        <v>55</v>
      </c>
      <c r="C707" t="s">
        <v>289</v>
      </c>
      <c r="D707">
        <v>22110430904</v>
      </c>
      <c r="E707" t="s">
        <v>1180</v>
      </c>
      <c r="F707" t="s">
        <v>106</v>
      </c>
      <c r="G707" t="s">
        <v>57</v>
      </c>
      <c r="H707">
        <v>4</v>
      </c>
      <c r="I707" t="s">
        <v>58</v>
      </c>
      <c r="J707" t="s">
        <v>59</v>
      </c>
      <c r="K707" t="s">
        <v>1181</v>
      </c>
      <c r="L707">
        <v>1</v>
      </c>
      <c r="M707" t="s">
        <v>1182</v>
      </c>
      <c r="N707">
        <v>6</v>
      </c>
      <c r="O707" t="s">
        <v>167</v>
      </c>
      <c r="R707">
        <v>0</v>
      </c>
      <c r="S707">
        <v>0</v>
      </c>
      <c r="T707" t="s">
        <v>61</v>
      </c>
      <c r="V707">
        <v>0</v>
      </c>
      <c r="W707">
        <v>1</v>
      </c>
      <c r="X707">
        <v>1</v>
      </c>
      <c r="Y707" t="s">
        <v>71</v>
      </c>
      <c r="Z707" t="s">
        <v>62</v>
      </c>
      <c r="AA707" t="s">
        <v>62</v>
      </c>
      <c r="AB707" t="s">
        <v>62</v>
      </c>
      <c r="AD707">
        <v>0</v>
      </c>
      <c r="AE707">
        <v>0</v>
      </c>
      <c r="AF707">
        <v>0</v>
      </c>
      <c r="AG707">
        <v>0</v>
      </c>
      <c r="AH707">
        <v>0</v>
      </c>
      <c r="AI707">
        <v>11</v>
      </c>
      <c r="AJ707">
        <v>3</v>
      </c>
      <c r="AK707">
        <v>1</v>
      </c>
      <c r="AL707">
        <v>0</v>
      </c>
      <c r="AM707">
        <v>0</v>
      </c>
      <c r="AN707">
        <v>0</v>
      </c>
      <c r="AO707">
        <v>0</v>
      </c>
      <c r="AP707">
        <v>0</v>
      </c>
      <c r="AQ707">
        <v>0</v>
      </c>
      <c r="AR707">
        <v>0</v>
      </c>
      <c r="AS707">
        <v>0</v>
      </c>
      <c r="AT707">
        <v>0</v>
      </c>
      <c r="AU707">
        <v>0</v>
      </c>
      <c r="AV707">
        <v>0</v>
      </c>
      <c r="AW707">
        <v>3</v>
      </c>
      <c r="AX707">
        <v>3</v>
      </c>
      <c r="AY707">
        <v>0</v>
      </c>
      <c r="AZ707">
        <v>0</v>
      </c>
      <c r="BA707" t="s">
        <v>63</v>
      </c>
      <c r="BB707" t="s">
        <v>63</v>
      </c>
    </row>
    <row r="708" spans="1:55" x14ac:dyDescent="0.3">
      <c r="A708" t="s">
        <v>55</v>
      </c>
      <c r="B708" t="s">
        <v>55</v>
      </c>
      <c r="C708" t="s">
        <v>289</v>
      </c>
      <c r="D708">
        <v>22110430904</v>
      </c>
      <c r="E708" t="s">
        <v>1180</v>
      </c>
      <c r="F708" t="s">
        <v>106</v>
      </c>
      <c r="G708" t="s">
        <v>57</v>
      </c>
      <c r="H708">
        <v>4</v>
      </c>
      <c r="I708" t="s">
        <v>58</v>
      </c>
      <c r="J708" t="s">
        <v>59</v>
      </c>
      <c r="K708" t="s">
        <v>1181</v>
      </c>
      <c r="L708">
        <v>1</v>
      </c>
      <c r="M708" t="s">
        <v>1182</v>
      </c>
      <c r="N708">
        <v>7</v>
      </c>
      <c r="O708" t="s">
        <v>65</v>
      </c>
      <c r="R708">
        <v>0</v>
      </c>
      <c r="S708">
        <v>0</v>
      </c>
      <c r="T708" t="s">
        <v>61</v>
      </c>
      <c r="V708">
        <v>0</v>
      </c>
      <c r="W708">
        <v>1</v>
      </c>
      <c r="X708">
        <v>1</v>
      </c>
      <c r="Y708" t="s">
        <v>62</v>
      </c>
      <c r="Z708" t="s">
        <v>62</v>
      </c>
      <c r="AB708" t="s">
        <v>62</v>
      </c>
      <c r="AD708">
        <v>0</v>
      </c>
      <c r="AE708">
        <v>0</v>
      </c>
      <c r="AF708">
        <v>0</v>
      </c>
      <c r="AG708">
        <v>0</v>
      </c>
      <c r="AH708">
        <v>0</v>
      </c>
      <c r="AI708">
        <v>19</v>
      </c>
      <c r="AJ708">
        <v>0</v>
      </c>
      <c r="AK708">
        <v>0</v>
      </c>
      <c r="AL708">
        <v>0</v>
      </c>
      <c r="AM708">
        <v>0</v>
      </c>
      <c r="AN708">
        <v>0</v>
      </c>
      <c r="AO708">
        <v>0</v>
      </c>
      <c r="AP708">
        <v>0</v>
      </c>
      <c r="AQ708">
        <v>0</v>
      </c>
      <c r="AR708">
        <v>0</v>
      </c>
      <c r="AS708">
        <v>0</v>
      </c>
      <c r="AT708">
        <v>0</v>
      </c>
      <c r="AU708">
        <v>0</v>
      </c>
      <c r="AV708">
        <v>0</v>
      </c>
      <c r="AW708">
        <v>3</v>
      </c>
      <c r="AX708">
        <v>3</v>
      </c>
      <c r="AY708">
        <v>0</v>
      </c>
      <c r="AZ708">
        <v>0</v>
      </c>
      <c r="BA708" t="s">
        <v>63</v>
      </c>
      <c r="BB708" t="s">
        <v>63</v>
      </c>
      <c r="BC708" t="s">
        <v>64</v>
      </c>
    </row>
    <row r="709" spans="1:55" x14ac:dyDescent="0.3">
      <c r="A709" t="s">
        <v>55</v>
      </c>
      <c r="B709" t="s">
        <v>55</v>
      </c>
      <c r="C709" t="s">
        <v>289</v>
      </c>
      <c r="D709">
        <v>22110430904</v>
      </c>
      <c r="E709" t="s">
        <v>1180</v>
      </c>
      <c r="F709" t="s">
        <v>106</v>
      </c>
      <c r="G709" t="s">
        <v>57</v>
      </c>
      <c r="H709">
        <v>4</v>
      </c>
      <c r="I709" t="s">
        <v>58</v>
      </c>
      <c r="J709" t="s">
        <v>59</v>
      </c>
      <c r="K709" t="s">
        <v>1181</v>
      </c>
      <c r="L709">
        <v>1</v>
      </c>
      <c r="M709" t="s">
        <v>1182</v>
      </c>
      <c r="N709">
        <v>8</v>
      </c>
      <c r="O709" t="s">
        <v>66</v>
      </c>
      <c r="R709">
        <v>0</v>
      </c>
      <c r="S709">
        <v>0</v>
      </c>
      <c r="T709" t="s">
        <v>1773</v>
      </c>
      <c r="V709">
        <v>0</v>
      </c>
      <c r="W709">
        <v>1</v>
      </c>
      <c r="X709">
        <v>1</v>
      </c>
      <c r="Y709" t="s">
        <v>71</v>
      </c>
      <c r="Z709" t="s">
        <v>62</v>
      </c>
      <c r="AB709" t="s">
        <v>62</v>
      </c>
      <c r="AC709" t="s">
        <v>77</v>
      </c>
      <c r="AD709">
        <v>1</v>
      </c>
      <c r="AE709">
        <v>1</v>
      </c>
      <c r="AF709">
        <v>0</v>
      </c>
      <c r="AG709">
        <v>0</v>
      </c>
      <c r="AH709">
        <v>0</v>
      </c>
      <c r="AI709">
        <v>0</v>
      </c>
      <c r="AJ709">
        <v>0</v>
      </c>
      <c r="AK709">
        <v>1</v>
      </c>
      <c r="AL709">
        <v>0</v>
      </c>
      <c r="AM709">
        <v>0</v>
      </c>
      <c r="AN709">
        <v>0</v>
      </c>
      <c r="AO709">
        <v>0</v>
      </c>
      <c r="AP709">
        <v>0</v>
      </c>
      <c r="AQ709">
        <v>0</v>
      </c>
      <c r="AR709">
        <v>0</v>
      </c>
      <c r="AS709">
        <v>0</v>
      </c>
      <c r="AT709">
        <v>0</v>
      </c>
      <c r="AU709">
        <v>0</v>
      </c>
      <c r="AV709">
        <v>0</v>
      </c>
      <c r="AW709">
        <v>3</v>
      </c>
      <c r="AX709">
        <v>3</v>
      </c>
      <c r="AY709">
        <v>0</v>
      </c>
      <c r="AZ709">
        <v>0</v>
      </c>
      <c r="BA709" t="s">
        <v>63</v>
      </c>
      <c r="BB709" t="s">
        <v>63</v>
      </c>
      <c r="BC709" t="s">
        <v>64</v>
      </c>
    </row>
    <row r="710" spans="1:55" x14ac:dyDescent="0.3">
      <c r="A710" t="s">
        <v>55</v>
      </c>
      <c r="B710" t="s">
        <v>55</v>
      </c>
      <c r="C710" t="s">
        <v>289</v>
      </c>
      <c r="D710">
        <v>22110430904</v>
      </c>
      <c r="E710" t="s">
        <v>1180</v>
      </c>
      <c r="F710" t="s">
        <v>106</v>
      </c>
      <c r="G710" t="s">
        <v>57</v>
      </c>
      <c r="H710">
        <v>4</v>
      </c>
      <c r="I710" t="s">
        <v>58</v>
      </c>
      <c r="J710" t="s">
        <v>59</v>
      </c>
      <c r="K710" t="s">
        <v>1181</v>
      </c>
      <c r="L710">
        <v>1</v>
      </c>
      <c r="M710" t="s">
        <v>1182</v>
      </c>
      <c r="N710">
        <v>9</v>
      </c>
      <c r="O710" t="s">
        <v>66</v>
      </c>
      <c r="R710">
        <v>0</v>
      </c>
      <c r="S710">
        <v>0</v>
      </c>
      <c r="T710" t="s">
        <v>61</v>
      </c>
      <c r="V710">
        <v>0</v>
      </c>
      <c r="W710">
        <v>1</v>
      </c>
      <c r="X710">
        <v>1</v>
      </c>
      <c r="Y710" t="s">
        <v>62</v>
      </c>
      <c r="Z710" t="s">
        <v>62</v>
      </c>
      <c r="AB710" t="s">
        <v>62</v>
      </c>
      <c r="AC710" t="s">
        <v>77</v>
      </c>
      <c r="AD710">
        <v>1</v>
      </c>
      <c r="AE710">
        <v>1</v>
      </c>
      <c r="AF710">
        <v>0</v>
      </c>
      <c r="AG710">
        <v>0</v>
      </c>
      <c r="AH710">
        <v>0</v>
      </c>
      <c r="AI710">
        <v>0</v>
      </c>
      <c r="AJ710">
        <v>0</v>
      </c>
      <c r="AK710">
        <v>1</v>
      </c>
      <c r="AL710">
        <v>0</v>
      </c>
      <c r="AM710">
        <v>0</v>
      </c>
      <c r="AN710">
        <v>0</v>
      </c>
      <c r="AO710">
        <v>0</v>
      </c>
      <c r="AP710">
        <v>0</v>
      </c>
      <c r="AQ710">
        <v>0</v>
      </c>
      <c r="AR710">
        <v>0</v>
      </c>
      <c r="AS710">
        <v>0</v>
      </c>
      <c r="AT710">
        <v>0</v>
      </c>
      <c r="AU710">
        <v>0</v>
      </c>
      <c r="AV710">
        <v>0</v>
      </c>
      <c r="AW710">
        <v>3</v>
      </c>
      <c r="AX710">
        <v>3</v>
      </c>
      <c r="AY710">
        <v>0</v>
      </c>
      <c r="AZ710">
        <v>0</v>
      </c>
      <c r="BA710" t="s">
        <v>63</v>
      </c>
      <c r="BB710" t="s">
        <v>63</v>
      </c>
      <c r="BC710" t="s">
        <v>64</v>
      </c>
    </row>
    <row r="711" spans="1:55" x14ac:dyDescent="0.3">
      <c r="A711" t="s">
        <v>55</v>
      </c>
      <c r="B711" t="s">
        <v>55</v>
      </c>
      <c r="C711" t="s">
        <v>289</v>
      </c>
      <c r="D711">
        <v>22110430904</v>
      </c>
      <c r="E711" t="s">
        <v>1180</v>
      </c>
      <c r="F711" t="s">
        <v>106</v>
      </c>
      <c r="G711" t="s">
        <v>57</v>
      </c>
      <c r="H711">
        <v>4</v>
      </c>
      <c r="I711" t="s">
        <v>58</v>
      </c>
      <c r="J711" t="s">
        <v>59</v>
      </c>
      <c r="K711" t="s">
        <v>1181</v>
      </c>
      <c r="L711">
        <v>1</v>
      </c>
      <c r="M711" t="s">
        <v>1182</v>
      </c>
      <c r="N711">
        <v>10</v>
      </c>
      <c r="O711" t="s">
        <v>66</v>
      </c>
      <c r="R711">
        <v>0</v>
      </c>
      <c r="S711">
        <v>0</v>
      </c>
      <c r="T711" t="s">
        <v>61</v>
      </c>
      <c r="V711">
        <v>0</v>
      </c>
      <c r="W711">
        <v>1</v>
      </c>
      <c r="X711">
        <v>1</v>
      </c>
      <c r="Y711" t="s">
        <v>62</v>
      </c>
      <c r="Z711" t="s">
        <v>62</v>
      </c>
      <c r="AB711" t="s">
        <v>62</v>
      </c>
      <c r="AC711" t="s">
        <v>77</v>
      </c>
      <c r="AD711">
        <v>1</v>
      </c>
      <c r="AE711">
        <v>1</v>
      </c>
      <c r="AF711">
        <v>0</v>
      </c>
      <c r="AG711">
        <v>0</v>
      </c>
      <c r="AH711">
        <v>0</v>
      </c>
      <c r="AI711">
        <v>0</v>
      </c>
      <c r="AJ711">
        <v>0</v>
      </c>
      <c r="AK711">
        <v>1</v>
      </c>
      <c r="AL711">
        <v>0</v>
      </c>
      <c r="AM711">
        <v>0</v>
      </c>
      <c r="AN711">
        <v>0</v>
      </c>
      <c r="AO711">
        <v>0</v>
      </c>
      <c r="AP711">
        <v>0</v>
      </c>
      <c r="AQ711">
        <v>0</v>
      </c>
      <c r="AR711">
        <v>0</v>
      </c>
      <c r="AS711">
        <v>0</v>
      </c>
      <c r="AT711">
        <v>0</v>
      </c>
      <c r="AU711">
        <v>0</v>
      </c>
      <c r="AV711">
        <v>0</v>
      </c>
      <c r="AW711">
        <v>3</v>
      </c>
      <c r="AX711">
        <v>3</v>
      </c>
      <c r="AY711">
        <v>0</v>
      </c>
      <c r="AZ711">
        <v>0</v>
      </c>
      <c r="BA711" t="s">
        <v>63</v>
      </c>
      <c r="BB711" t="s">
        <v>63</v>
      </c>
    </row>
    <row r="712" spans="1:55" x14ac:dyDescent="0.3">
      <c r="A712" t="s">
        <v>55</v>
      </c>
      <c r="B712" t="s">
        <v>55</v>
      </c>
      <c r="C712" t="s">
        <v>289</v>
      </c>
      <c r="D712">
        <v>22110430904</v>
      </c>
      <c r="E712" t="s">
        <v>1180</v>
      </c>
      <c r="F712" t="s">
        <v>106</v>
      </c>
      <c r="G712" t="s">
        <v>57</v>
      </c>
      <c r="H712">
        <v>4</v>
      </c>
      <c r="I712" t="s">
        <v>58</v>
      </c>
      <c r="J712" t="s">
        <v>59</v>
      </c>
      <c r="K712" t="s">
        <v>1181</v>
      </c>
      <c r="L712">
        <v>1</v>
      </c>
      <c r="M712" t="s">
        <v>1182</v>
      </c>
      <c r="N712">
        <v>11</v>
      </c>
      <c r="O712" t="s">
        <v>66</v>
      </c>
      <c r="R712">
        <v>0</v>
      </c>
      <c r="S712">
        <v>0</v>
      </c>
      <c r="T712" t="s">
        <v>61</v>
      </c>
      <c r="V712">
        <v>0</v>
      </c>
      <c r="W712">
        <v>1</v>
      </c>
      <c r="X712">
        <v>1</v>
      </c>
      <c r="Y712" t="s">
        <v>62</v>
      </c>
      <c r="Z712" t="s">
        <v>62</v>
      </c>
      <c r="AA712" t="s">
        <v>62</v>
      </c>
      <c r="AB712" t="s">
        <v>62</v>
      </c>
      <c r="AC712" t="s">
        <v>77</v>
      </c>
      <c r="AD712">
        <v>1</v>
      </c>
      <c r="AE712">
        <v>1</v>
      </c>
      <c r="AF712">
        <v>0</v>
      </c>
      <c r="AG712">
        <v>0</v>
      </c>
      <c r="AH712">
        <v>0</v>
      </c>
      <c r="AI712">
        <v>0</v>
      </c>
      <c r="AJ712">
        <v>0</v>
      </c>
      <c r="AK712">
        <v>1</v>
      </c>
      <c r="AL712">
        <v>0</v>
      </c>
      <c r="AM712">
        <v>0</v>
      </c>
      <c r="AN712">
        <v>0</v>
      </c>
      <c r="AO712">
        <v>0</v>
      </c>
      <c r="AP712">
        <v>0</v>
      </c>
      <c r="AQ712">
        <v>0</v>
      </c>
      <c r="AR712">
        <v>0</v>
      </c>
      <c r="AS712">
        <v>0</v>
      </c>
      <c r="AT712">
        <v>0</v>
      </c>
      <c r="AU712">
        <v>0</v>
      </c>
      <c r="AV712">
        <v>0</v>
      </c>
      <c r="AW712">
        <v>3</v>
      </c>
      <c r="AX712">
        <v>3</v>
      </c>
      <c r="AY712">
        <v>0</v>
      </c>
      <c r="AZ712">
        <v>0</v>
      </c>
      <c r="BA712" t="s">
        <v>63</v>
      </c>
      <c r="BB712" t="s">
        <v>63</v>
      </c>
    </row>
    <row r="713" spans="1:55" x14ac:dyDescent="0.3">
      <c r="A713" t="s">
        <v>55</v>
      </c>
      <c r="B713" t="s">
        <v>55</v>
      </c>
      <c r="C713" t="s">
        <v>289</v>
      </c>
      <c r="D713">
        <v>22110430904</v>
      </c>
      <c r="E713" t="s">
        <v>1180</v>
      </c>
      <c r="F713" t="s">
        <v>106</v>
      </c>
      <c r="G713" t="s">
        <v>57</v>
      </c>
      <c r="H713">
        <v>4</v>
      </c>
      <c r="I713" t="s">
        <v>58</v>
      </c>
      <c r="J713" t="s">
        <v>59</v>
      </c>
      <c r="K713" t="s">
        <v>1181</v>
      </c>
      <c r="L713">
        <v>1</v>
      </c>
      <c r="M713" t="s">
        <v>1182</v>
      </c>
      <c r="N713">
        <v>12</v>
      </c>
      <c r="O713" t="s">
        <v>66</v>
      </c>
      <c r="R713">
        <v>0</v>
      </c>
      <c r="S713">
        <v>0</v>
      </c>
      <c r="T713" t="s">
        <v>61</v>
      </c>
      <c r="V713">
        <v>0</v>
      </c>
      <c r="W713">
        <v>1</v>
      </c>
      <c r="X713">
        <v>1</v>
      </c>
      <c r="Y713" t="s">
        <v>62</v>
      </c>
      <c r="Z713" t="s">
        <v>62</v>
      </c>
      <c r="AB713" t="s">
        <v>62</v>
      </c>
      <c r="AC713" t="s">
        <v>77</v>
      </c>
      <c r="AD713">
        <v>1</v>
      </c>
      <c r="AE713">
        <v>1</v>
      </c>
      <c r="AF713">
        <v>0</v>
      </c>
      <c r="AG713">
        <v>0</v>
      </c>
      <c r="AH713">
        <v>0</v>
      </c>
      <c r="AI713">
        <v>0</v>
      </c>
      <c r="AJ713">
        <v>0</v>
      </c>
      <c r="AK713">
        <v>0</v>
      </c>
      <c r="AL713">
        <v>0</v>
      </c>
      <c r="AM713">
        <v>0</v>
      </c>
      <c r="AN713">
        <v>0</v>
      </c>
      <c r="AO713">
        <v>0</v>
      </c>
      <c r="AP713">
        <v>0</v>
      </c>
      <c r="AQ713">
        <v>0</v>
      </c>
      <c r="AR713">
        <v>0</v>
      </c>
      <c r="AS713">
        <v>0</v>
      </c>
      <c r="AT713">
        <v>0</v>
      </c>
      <c r="AU713">
        <v>0</v>
      </c>
      <c r="AV713">
        <v>0</v>
      </c>
      <c r="AW713">
        <v>3</v>
      </c>
      <c r="AX713">
        <v>3</v>
      </c>
      <c r="AY713">
        <v>0</v>
      </c>
      <c r="AZ713">
        <v>0</v>
      </c>
      <c r="BA713" t="s">
        <v>63</v>
      </c>
      <c r="BB713" t="s">
        <v>63</v>
      </c>
      <c r="BC713" t="s">
        <v>64</v>
      </c>
    </row>
    <row r="714" spans="1:55" x14ac:dyDescent="0.3">
      <c r="A714" t="s">
        <v>55</v>
      </c>
      <c r="B714" t="s">
        <v>55</v>
      </c>
      <c r="C714" t="s">
        <v>289</v>
      </c>
      <c r="D714">
        <v>22110430904</v>
      </c>
      <c r="E714" t="s">
        <v>1180</v>
      </c>
      <c r="F714" t="s">
        <v>106</v>
      </c>
      <c r="G714" t="s">
        <v>57</v>
      </c>
      <c r="H714">
        <v>4</v>
      </c>
      <c r="I714" t="s">
        <v>58</v>
      </c>
      <c r="J714" t="s">
        <v>59</v>
      </c>
      <c r="K714" t="s">
        <v>1181</v>
      </c>
      <c r="L714">
        <v>1</v>
      </c>
      <c r="M714" t="s">
        <v>1182</v>
      </c>
      <c r="N714">
        <v>13</v>
      </c>
      <c r="O714" t="s">
        <v>66</v>
      </c>
      <c r="R714">
        <v>0</v>
      </c>
      <c r="S714">
        <v>0</v>
      </c>
      <c r="T714" t="s">
        <v>61</v>
      </c>
      <c r="U714" t="s">
        <v>1185</v>
      </c>
      <c r="V714">
        <v>0</v>
      </c>
      <c r="W714">
        <v>1</v>
      </c>
      <c r="X714">
        <v>1</v>
      </c>
      <c r="Y714" t="s">
        <v>62</v>
      </c>
      <c r="Z714" t="s">
        <v>62</v>
      </c>
      <c r="AB714" t="s">
        <v>62</v>
      </c>
      <c r="AC714" t="s">
        <v>77</v>
      </c>
      <c r="AD714">
        <v>1</v>
      </c>
      <c r="AE714">
        <v>2</v>
      </c>
      <c r="AF714">
        <v>0</v>
      </c>
      <c r="AG714">
        <v>0</v>
      </c>
      <c r="AH714">
        <v>0</v>
      </c>
      <c r="AI714">
        <v>0</v>
      </c>
      <c r="AJ714">
        <v>0</v>
      </c>
      <c r="AK714">
        <v>1</v>
      </c>
      <c r="AL714">
        <v>0</v>
      </c>
      <c r="AM714">
        <v>0</v>
      </c>
      <c r="AN714">
        <v>0</v>
      </c>
      <c r="AO714">
        <v>0</v>
      </c>
      <c r="AP714">
        <v>0</v>
      </c>
      <c r="AQ714">
        <v>0</v>
      </c>
      <c r="AR714">
        <v>0</v>
      </c>
      <c r="AS714">
        <v>0</v>
      </c>
      <c r="AT714">
        <v>0</v>
      </c>
      <c r="AU714">
        <v>0</v>
      </c>
      <c r="AV714">
        <v>0</v>
      </c>
      <c r="AW714">
        <v>3</v>
      </c>
      <c r="AX714">
        <v>3</v>
      </c>
      <c r="AY714">
        <v>0</v>
      </c>
      <c r="AZ714">
        <v>0</v>
      </c>
      <c r="BA714" t="s">
        <v>63</v>
      </c>
      <c r="BB714" t="s">
        <v>63</v>
      </c>
      <c r="BC714" t="s">
        <v>64</v>
      </c>
    </row>
    <row r="715" spans="1:55" x14ac:dyDescent="0.3">
      <c r="A715" t="s">
        <v>55</v>
      </c>
      <c r="B715" t="s">
        <v>55</v>
      </c>
      <c r="C715" t="s">
        <v>289</v>
      </c>
      <c r="D715">
        <v>22110430904</v>
      </c>
      <c r="E715" t="s">
        <v>1180</v>
      </c>
      <c r="F715" t="s">
        <v>106</v>
      </c>
      <c r="G715" t="s">
        <v>57</v>
      </c>
      <c r="H715">
        <v>4</v>
      </c>
      <c r="I715" t="s">
        <v>58</v>
      </c>
      <c r="J715" t="s">
        <v>59</v>
      </c>
      <c r="K715" t="s">
        <v>1181</v>
      </c>
      <c r="L715">
        <v>1</v>
      </c>
      <c r="M715" t="s">
        <v>1182</v>
      </c>
      <c r="N715">
        <v>14</v>
      </c>
      <c r="O715" t="s">
        <v>66</v>
      </c>
      <c r="R715">
        <v>0</v>
      </c>
      <c r="S715">
        <v>0</v>
      </c>
      <c r="T715" t="s">
        <v>1773</v>
      </c>
      <c r="U715" t="s">
        <v>1185</v>
      </c>
      <c r="V715">
        <v>0</v>
      </c>
      <c r="W715">
        <v>1</v>
      </c>
      <c r="X715">
        <v>1</v>
      </c>
      <c r="Y715" t="s">
        <v>71</v>
      </c>
      <c r="Z715" t="s">
        <v>71</v>
      </c>
      <c r="AB715" t="s">
        <v>71</v>
      </c>
      <c r="AC715" t="s">
        <v>77</v>
      </c>
      <c r="AD715">
        <v>0</v>
      </c>
      <c r="AE715">
        <v>1</v>
      </c>
      <c r="AF715">
        <v>0</v>
      </c>
      <c r="AG715">
        <v>0</v>
      </c>
      <c r="AH715">
        <v>0</v>
      </c>
      <c r="AI715">
        <v>0</v>
      </c>
      <c r="AJ715">
        <v>0</v>
      </c>
      <c r="AK715">
        <v>1</v>
      </c>
      <c r="AL715">
        <v>0</v>
      </c>
      <c r="AM715">
        <v>0</v>
      </c>
      <c r="AN715">
        <v>0</v>
      </c>
      <c r="AO715">
        <v>0</v>
      </c>
      <c r="AP715">
        <v>0</v>
      </c>
      <c r="AQ715">
        <v>0</v>
      </c>
      <c r="AR715">
        <v>0</v>
      </c>
      <c r="AS715">
        <v>0</v>
      </c>
      <c r="AT715">
        <v>0</v>
      </c>
      <c r="AU715">
        <v>0</v>
      </c>
      <c r="AV715">
        <v>0</v>
      </c>
      <c r="AW715">
        <v>3</v>
      </c>
      <c r="AX715">
        <v>3</v>
      </c>
      <c r="AY715">
        <v>0</v>
      </c>
      <c r="AZ715">
        <v>0</v>
      </c>
      <c r="BA715" t="s">
        <v>63</v>
      </c>
      <c r="BB715" t="s">
        <v>63</v>
      </c>
      <c r="BC715" t="s">
        <v>64</v>
      </c>
    </row>
    <row r="716" spans="1:55" x14ac:dyDescent="0.3">
      <c r="A716" t="s">
        <v>55</v>
      </c>
      <c r="B716" t="s">
        <v>55</v>
      </c>
      <c r="C716" t="s">
        <v>289</v>
      </c>
      <c r="D716">
        <v>22110430904</v>
      </c>
      <c r="E716" t="s">
        <v>1180</v>
      </c>
      <c r="F716" t="s">
        <v>106</v>
      </c>
      <c r="G716" t="s">
        <v>57</v>
      </c>
      <c r="H716">
        <v>4</v>
      </c>
      <c r="I716" t="s">
        <v>58</v>
      </c>
      <c r="J716" t="s">
        <v>59</v>
      </c>
      <c r="K716" t="s">
        <v>1181</v>
      </c>
      <c r="L716">
        <v>1</v>
      </c>
      <c r="M716" t="s">
        <v>1182</v>
      </c>
      <c r="N716">
        <v>16</v>
      </c>
      <c r="O716" t="s">
        <v>66</v>
      </c>
      <c r="R716">
        <v>0</v>
      </c>
      <c r="S716">
        <v>0</v>
      </c>
      <c r="T716" t="s">
        <v>61</v>
      </c>
      <c r="V716">
        <v>0</v>
      </c>
      <c r="W716">
        <v>1</v>
      </c>
      <c r="X716">
        <v>1</v>
      </c>
      <c r="Y716" t="s">
        <v>62</v>
      </c>
      <c r="Z716" t="s">
        <v>71</v>
      </c>
      <c r="AB716" t="s">
        <v>71</v>
      </c>
      <c r="AC716" t="s">
        <v>77</v>
      </c>
      <c r="AD716">
        <v>1</v>
      </c>
      <c r="AE716">
        <v>1</v>
      </c>
      <c r="AF716">
        <v>0</v>
      </c>
      <c r="AG716">
        <v>0</v>
      </c>
      <c r="AH716">
        <v>0</v>
      </c>
      <c r="AI716">
        <v>0</v>
      </c>
      <c r="AJ716">
        <v>0</v>
      </c>
      <c r="AK716">
        <v>0</v>
      </c>
      <c r="AL716">
        <v>0</v>
      </c>
      <c r="AM716">
        <v>0</v>
      </c>
      <c r="AN716">
        <v>0</v>
      </c>
      <c r="AO716">
        <v>0</v>
      </c>
      <c r="AP716">
        <v>0</v>
      </c>
      <c r="AQ716">
        <v>0</v>
      </c>
      <c r="AR716">
        <v>0</v>
      </c>
      <c r="AS716">
        <v>0</v>
      </c>
      <c r="AT716">
        <v>0</v>
      </c>
      <c r="AU716">
        <v>0</v>
      </c>
      <c r="AV716">
        <v>0</v>
      </c>
      <c r="AW716">
        <v>7</v>
      </c>
      <c r="AX716">
        <v>11</v>
      </c>
      <c r="AY716">
        <v>0</v>
      </c>
      <c r="AZ716">
        <v>0</v>
      </c>
      <c r="BA716" t="s">
        <v>63</v>
      </c>
      <c r="BB716" t="s">
        <v>63</v>
      </c>
    </row>
    <row r="717" spans="1:55" x14ac:dyDescent="0.3">
      <c r="A717" t="s">
        <v>55</v>
      </c>
      <c r="B717" t="s">
        <v>55</v>
      </c>
      <c r="C717" t="s">
        <v>289</v>
      </c>
      <c r="D717">
        <v>22110430904</v>
      </c>
      <c r="E717" t="s">
        <v>1180</v>
      </c>
      <c r="F717" t="s">
        <v>106</v>
      </c>
      <c r="G717" t="s">
        <v>57</v>
      </c>
      <c r="H717">
        <v>4</v>
      </c>
      <c r="I717" t="s">
        <v>58</v>
      </c>
      <c r="J717" t="s">
        <v>59</v>
      </c>
      <c r="K717" t="s">
        <v>1181</v>
      </c>
      <c r="L717">
        <v>1</v>
      </c>
      <c r="M717" t="s">
        <v>1182</v>
      </c>
      <c r="N717">
        <v>15</v>
      </c>
      <c r="O717" t="s">
        <v>70</v>
      </c>
      <c r="R717">
        <v>0</v>
      </c>
      <c r="S717">
        <v>0</v>
      </c>
      <c r="T717" t="s">
        <v>61</v>
      </c>
      <c r="V717">
        <v>0</v>
      </c>
      <c r="W717">
        <v>1</v>
      </c>
      <c r="X717">
        <v>1</v>
      </c>
      <c r="Y717" t="s">
        <v>62</v>
      </c>
      <c r="Z717" t="s">
        <v>62</v>
      </c>
      <c r="AB717" t="s">
        <v>62</v>
      </c>
      <c r="AD717">
        <v>0</v>
      </c>
      <c r="AE717">
        <v>0</v>
      </c>
      <c r="AF717">
        <v>0</v>
      </c>
      <c r="AG717">
        <v>0</v>
      </c>
      <c r="AH717">
        <v>0</v>
      </c>
      <c r="AI717">
        <v>1</v>
      </c>
      <c r="AJ717">
        <v>0</v>
      </c>
      <c r="AK717">
        <v>1</v>
      </c>
      <c r="AL717">
        <v>0</v>
      </c>
      <c r="AM717">
        <v>0</v>
      </c>
      <c r="AN717">
        <v>0</v>
      </c>
      <c r="AO717">
        <v>0</v>
      </c>
      <c r="AP717">
        <v>0</v>
      </c>
      <c r="AQ717">
        <v>0</v>
      </c>
      <c r="AR717">
        <v>0</v>
      </c>
      <c r="AS717">
        <v>0</v>
      </c>
      <c r="AT717">
        <v>0</v>
      </c>
      <c r="AU717">
        <v>0</v>
      </c>
      <c r="AV717">
        <v>0</v>
      </c>
      <c r="AW717">
        <v>1</v>
      </c>
      <c r="AX717">
        <v>0</v>
      </c>
      <c r="AY717">
        <v>0</v>
      </c>
      <c r="AZ717">
        <v>0</v>
      </c>
      <c r="BA717" t="s">
        <v>63</v>
      </c>
      <c r="BB717" t="s">
        <v>63</v>
      </c>
    </row>
    <row r="718" spans="1:55" x14ac:dyDescent="0.3">
      <c r="A718" t="s">
        <v>55</v>
      </c>
      <c r="B718" t="s">
        <v>55</v>
      </c>
      <c r="C718" t="s">
        <v>289</v>
      </c>
      <c r="D718">
        <v>22110430904</v>
      </c>
      <c r="E718" t="s">
        <v>1180</v>
      </c>
      <c r="F718" t="s">
        <v>106</v>
      </c>
      <c r="G718" t="s">
        <v>57</v>
      </c>
      <c r="H718">
        <v>4</v>
      </c>
      <c r="I718" t="s">
        <v>58</v>
      </c>
      <c r="J718" t="s">
        <v>59</v>
      </c>
      <c r="K718" t="s">
        <v>1181</v>
      </c>
      <c r="L718">
        <v>1</v>
      </c>
      <c r="M718" t="s">
        <v>1182</v>
      </c>
      <c r="N718">
        <v>17</v>
      </c>
      <c r="O718" t="s">
        <v>70</v>
      </c>
      <c r="R718">
        <v>0</v>
      </c>
      <c r="S718">
        <v>0</v>
      </c>
      <c r="T718" t="s">
        <v>61</v>
      </c>
      <c r="V718">
        <v>0</v>
      </c>
      <c r="W718">
        <v>1</v>
      </c>
      <c r="X718">
        <v>1</v>
      </c>
      <c r="Y718" t="s">
        <v>62</v>
      </c>
      <c r="Z718" t="s">
        <v>62</v>
      </c>
      <c r="AB718" t="s">
        <v>62</v>
      </c>
      <c r="AD718">
        <v>0</v>
      </c>
      <c r="AE718">
        <v>0</v>
      </c>
      <c r="AF718">
        <v>0</v>
      </c>
      <c r="AG718">
        <v>0</v>
      </c>
      <c r="AH718">
        <v>0</v>
      </c>
      <c r="AI718">
        <v>0</v>
      </c>
      <c r="AJ718">
        <v>0</v>
      </c>
      <c r="AK718">
        <v>0</v>
      </c>
      <c r="AL718">
        <v>0</v>
      </c>
      <c r="AM718">
        <v>0</v>
      </c>
      <c r="AN718">
        <v>0</v>
      </c>
      <c r="AO718">
        <v>0</v>
      </c>
      <c r="AP718">
        <v>0</v>
      </c>
      <c r="AQ718">
        <v>0</v>
      </c>
      <c r="AR718">
        <v>0</v>
      </c>
      <c r="AS718">
        <v>0</v>
      </c>
      <c r="AT718">
        <v>0</v>
      </c>
      <c r="AU718">
        <v>0</v>
      </c>
      <c r="AV718">
        <v>0</v>
      </c>
      <c r="AW718">
        <v>0</v>
      </c>
      <c r="AX718">
        <v>0</v>
      </c>
      <c r="AY718">
        <v>0</v>
      </c>
      <c r="AZ718">
        <v>0</v>
      </c>
      <c r="BA718" t="s">
        <v>63</v>
      </c>
      <c r="BB718" t="s">
        <v>63</v>
      </c>
    </row>
    <row r="719" spans="1:55" x14ac:dyDescent="0.3">
      <c r="A719" t="s">
        <v>55</v>
      </c>
      <c r="B719" t="s">
        <v>55</v>
      </c>
      <c r="C719" t="s">
        <v>289</v>
      </c>
      <c r="D719">
        <v>22110430904</v>
      </c>
      <c r="E719" t="s">
        <v>1180</v>
      </c>
      <c r="F719" t="s">
        <v>106</v>
      </c>
      <c r="G719" t="s">
        <v>57</v>
      </c>
      <c r="H719">
        <v>4</v>
      </c>
      <c r="I719" t="s">
        <v>58</v>
      </c>
      <c r="J719" t="s">
        <v>59</v>
      </c>
      <c r="K719" t="s">
        <v>1181</v>
      </c>
      <c r="L719">
        <v>2</v>
      </c>
      <c r="M719" t="s">
        <v>1186</v>
      </c>
      <c r="N719">
        <v>1</v>
      </c>
      <c r="O719" t="s">
        <v>167</v>
      </c>
      <c r="R719">
        <v>0</v>
      </c>
      <c r="S719">
        <v>0</v>
      </c>
      <c r="T719" t="s">
        <v>61</v>
      </c>
      <c r="V719">
        <v>3</v>
      </c>
      <c r="W719">
        <v>2</v>
      </c>
      <c r="X719">
        <v>1</v>
      </c>
      <c r="Y719" t="s">
        <v>71</v>
      </c>
      <c r="Z719" t="s">
        <v>62</v>
      </c>
      <c r="AB719" t="s">
        <v>62</v>
      </c>
      <c r="AD719">
        <v>1</v>
      </c>
      <c r="AE719">
        <v>0</v>
      </c>
      <c r="AF719">
        <v>0</v>
      </c>
      <c r="AG719">
        <v>0</v>
      </c>
      <c r="AH719">
        <v>0</v>
      </c>
      <c r="AI719">
        <v>1</v>
      </c>
      <c r="AJ719">
        <v>0</v>
      </c>
      <c r="AK719">
        <v>4</v>
      </c>
      <c r="AL719">
        <v>0</v>
      </c>
      <c r="AM719">
        <v>0</v>
      </c>
      <c r="AN719">
        <v>0</v>
      </c>
      <c r="AO719">
        <v>0</v>
      </c>
      <c r="AP719">
        <v>0</v>
      </c>
      <c r="AQ719">
        <v>0</v>
      </c>
      <c r="AR719">
        <v>0</v>
      </c>
      <c r="AS719">
        <v>0</v>
      </c>
      <c r="AT719">
        <v>0</v>
      </c>
      <c r="AU719">
        <v>0</v>
      </c>
      <c r="AV719">
        <v>0</v>
      </c>
      <c r="AW719">
        <v>1</v>
      </c>
      <c r="AX719">
        <v>0</v>
      </c>
      <c r="AY719">
        <v>0</v>
      </c>
      <c r="AZ719">
        <v>0</v>
      </c>
      <c r="BA719" t="s">
        <v>63</v>
      </c>
      <c r="BB719" t="s">
        <v>63</v>
      </c>
      <c r="BC719" t="s">
        <v>84</v>
      </c>
    </row>
    <row r="720" spans="1:55" x14ac:dyDescent="0.3">
      <c r="A720" t="s">
        <v>55</v>
      </c>
      <c r="B720" t="s">
        <v>55</v>
      </c>
      <c r="C720" t="s">
        <v>289</v>
      </c>
      <c r="D720">
        <v>22110430904</v>
      </c>
      <c r="E720" t="s">
        <v>1180</v>
      </c>
      <c r="F720" t="s">
        <v>106</v>
      </c>
      <c r="G720" t="s">
        <v>57</v>
      </c>
      <c r="H720">
        <v>4</v>
      </c>
      <c r="I720" t="s">
        <v>58</v>
      </c>
      <c r="J720" t="s">
        <v>59</v>
      </c>
      <c r="K720" t="s">
        <v>1181</v>
      </c>
      <c r="L720">
        <v>2</v>
      </c>
      <c r="M720" t="s">
        <v>1186</v>
      </c>
      <c r="N720">
        <v>2</v>
      </c>
      <c r="O720" t="s">
        <v>167</v>
      </c>
      <c r="R720">
        <v>0</v>
      </c>
      <c r="S720">
        <v>0</v>
      </c>
      <c r="T720" t="s">
        <v>61</v>
      </c>
      <c r="V720">
        <v>3</v>
      </c>
      <c r="W720">
        <v>2</v>
      </c>
      <c r="X720">
        <v>1</v>
      </c>
      <c r="Y720" t="s">
        <v>62</v>
      </c>
      <c r="Z720" t="s">
        <v>62</v>
      </c>
      <c r="AB720" t="s">
        <v>62</v>
      </c>
      <c r="AD720">
        <v>1</v>
      </c>
      <c r="AE720">
        <v>0</v>
      </c>
      <c r="AF720">
        <v>0</v>
      </c>
      <c r="AG720">
        <v>0</v>
      </c>
      <c r="AH720">
        <v>0</v>
      </c>
      <c r="AI720">
        <v>9</v>
      </c>
      <c r="AJ720">
        <v>0</v>
      </c>
      <c r="AK720">
        <v>0</v>
      </c>
      <c r="AL720">
        <v>0</v>
      </c>
      <c r="AM720">
        <v>0</v>
      </c>
      <c r="AN720">
        <v>0</v>
      </c>
      <c r="AO720">
        <v>0</v>
      </c>
      <c r="AP720">
        <v>0</v>
      </c>
      <c r="AQ720">
        <v>0</v>
      </c>
      <c r="AR720">
        <v>0</v>
      </c>
      <c r="AS720">
        <v>0</v>
      </c>
      <c r="AT720">
        <v>0</v>
      </c>
      <c r="AU720">
        <v>0</v>
      </c>
      <c r="AV720">
        <v>0</v>
      </c>
      <c r="AW720">
        <v>3</v>
      </c>
      <c r="AX720">
        <v>3</v>
      </c>
      <c r="AY720">
        <v>0</v>
      </c>
      <c r="AZ720">
        <v>0</v>
      </c>
      <c r="BA720" t="s">
        <v>85</v>
      </c>
      <c r="BB720" t="s">
        <v>63</v>
      </c>
      <c r="BC720" t="s">
        <v>64</v>
      </c>
    </row>
    <row r="721" spans="1:55" x14ac:dyDescent="0.3">
      <c r="A721" t="s">
        <v>55</v>
      </c>
      <c r="B721" t="s">
        <v>55</v>
      </c>
      <c r="C721" t="s">
        <v>289</v>
      </c>
      <c r="D721">
        <v>22110430904</v>
      </c>
      <c r="E721" t="s">
        <v>1180</v>
      </c>
      <c r="F721" t="s">
        <v>106</v>
      </c>
      <c r="G721" t="s">
        <v>57</v>
      </c>
      <c r="H721">
        <v>4</v>
      </c>
      <c r="I721" t="s">
        <v>58</v>
      </c>
      <c r="J721" t="s">
        <v>59</v>
      </c>
      <c r="K721" t="s">
        <v>1181</v>
      </c>
      <c r="L721">
        <v>2</v>
      </c>
      <c r="M721" t="s">
        <v>1186</v>
      </c>
      <c r="N721">
        <v>3</v>
      </c>
      <c r="O721" t="s">
        <v>66</v>
      </c>
      <c r="Q721" t="s">
        <v>82</v>
      </c>
      <c r="R721">
        <v>0</v>
      </c>
      <c r="S721">
        <v>0</v>
      </c>
      <c r="T721" t="s">
        <v>61</v>
      </c>
      <c r="U721" t="s">
        <v>1187</v>
      </c>
      <c r="V721">
        <v>3</v>
      </c>
      <c r="W721">
        <v>2</v>
      </c>
      <c r="X721">
        <v>1</v>
      </c>
      <c r="Y721" t="s">
        <v>62</v>
      </c>
      <c r="Z721" t="s">
        <v>62</v>
      </c>
      <c r="AB721" t="s">
        <v>62</v>
      </c>
      <c r="AC721" t="s">
        <v>77</v>
      </c>
      <c r="AD721">
        <v>0</v>
      </c>
      <c r="AE721">
        <v>3</v>
      </c>
      <c r="AF721">
        <v>0</v>
      </c>
      <c r="AG721">
        <v>0</v>
      </c>
      <c r="AH721">
        <v>0</v>
      </c>
      <c r="AI721">
        <v>0</v>
      </c>
      <c r="AJ721">
        <v>0</v>
      </c>
      <c r="AK721">
        <v>0</v>
      </c>
      <c r="AL721">
        <v>0</v>
      </c>
      <c r="AM721">
        <v>0</v>
      </c>
      <c r="AN721">
        <v>0</v>
      </c>
      <c r="AO721">
        <v>0</v>
      </c>
      <c r="AP721">
        <v>0</v>
      </c>
      <c r="AQ721">
        <v>0</v>
      </c>
      <c r="AR721">
        <v>0</v>
      </c>
      <c r="AS721">
        <v>0</v>
      </c>
      <c r="AT721">
        <v>0</v>
      </c>
      <c r="AU721">
        <v>0</v>
      </c>
      <c r="AV721">
        <v>0</v>
      </c>
      <c r="AW721">
        <v>5</v>
      </c>
      <c r="AX721">
        <v>3</v>
      </c>
      <c r="AY721">
        <v>0</v>
      </c>
      <c r="AZ721">
        <v>0</v>
      </c>
      <c r="BA721" t="s">
        <v>63</v>
      </c>
      <c r="BB721" t="s">
        <v>63</v>
      </c>
      <c r="BC721" t="s">
        <v>84</v>
      </c>
    </row>
    <row r="722" spans="1:55" x14ac:dyDescent="0.3">
      <c r="A722" t="s">
        <v>55</v>
      </c>
      <c r="B722" t="s">
        <v>55</v>
      </c>
      <c r="C722" t="s">
        <v>289</v>
      </c>
      <c r="D722">
        <v>22110430904</v>
      </c>
      <c r="E722" t="s">
        <v>1180</v>
      </c>
      <c r="F722" t="s">
        <v>106</v>
      </c>
      <c r="G722" t="s">
        <v>57</v>
      </c>
      <c r="H722">
        <v>4</v>
      </c>
      <c r="I722" t="s">
        <v>58</v>
      </c>
      <c r="J722" t="s">
        <v>59</v>
      </c>
      <c r="K722" t="s">
        <v>1181</v>
      </c>
      <c r="L722">
        <v>2</v>
      </c>
      <c r="M722" t="s">
        <v>1186</v>
      </c>
      <c r="N722">
        <v>4</v>
      </c>
      <c r="O722" t="s">
        <v>66</v>
      </c>
      <c r="R722">
        <v>0</v>
      </c>
      <c r="S722">
        <v>0</v>
      </c>
      <c r="T722" t="s">
        <v>61</v>
      </c>
      <c r="V722">
        <v>3</v>
      </c>
      <c r="W722">
        <v>2</v>
      </c>
      <c r="X722">
        <v>1</v>
      </c>
      <c r="Y722" t="s">
        <v>62</v>
      </c>
      <c r="Z722" t="s">
        <v>62</v>
      </c>
      <c r="AB722" t="s">
        <v>62</v>
      </c>
      <c r="AC722" t="s">
        <v>77</v>
      </c>
      <c r="AD722">
        <v>1</v>
      </c>
      <c r="AE722">
        <v>1</v>
      </c>
      <c r="AF722">
        <v>0</v>
      </c>
      <c r="AG722">
        <v>0</v>
      </c>
      <c r="AH722">
        <v>0</v>
      </c>
      <c r="AI722">
        <v>0</v>
      </c>
      <c r="AJ722">
        <v>0</v>
      </c>
      <c r="AK722">
        <v>0</v>
      </c>
      <c r="AL722">
        <v>0</v>
      </c>
      <c r="AM722">
        <v>0</v>
      </c>
      <c r="AN722">
        <v>0</v>
      </c>
      <c r="AO722">
        <v>0</v>
      </c>
      <c r="AP722">
        <v>0</v>
      </c>
      <c r="AQ722">
        <v>0</v>
      </c>
      <c r="AR722">
        <v>0</v>
      </c>
      <c r="AS722">
        <v>0</v>
      </c>
      <c r="AT722">
        <v>0</v>
      </c>
      <c r="AU722">
        <v>0</v>
      </c>
      <c r="AV722">
        <v>0</v>
      </c>
      <c r="AW722">
        <v>5</v>
      </c>
      <c r="AX722">
        <v>3</v>
      </c>
      <c r="AY722">
        <v>0</v>
      </c>
      <c r="AZ722">
        <v>0</v>
      </c>
      <c r="BA722" t="s">
        <v>63</v>
      </c>
      <c r="BB722" t="s">
        <v>63</v>
      </c>
      <c r="BC722" t="s">
        <v>64</v>
      </c>
    </row>
    <row r="723" spans="1:55" x14ac:dyDescent="0.3">
      <c r="A723" t="s">
        <v>55</v>
      </c>
      <c r="B723" t="s">
        <v>55</v>
      </c>
      <c r="C723" t="s">
        <v>289</v>
      </c>
      <c r="D723">
        <v>22110430904</v>
      </c>
      <c r="E723" t="s">
        <v>1180</v>
      </c>
      <c r="F723" t="s">
        <v>106</v>
      </c>
      <c r="G723" t="s">
        <v>57</v>
      </c>
      <c r="H723">
        <v>4</v>
      </c>
      <c r="I723" t="s">
        <v>58</v>
      </c>
      <c r="J723" t="s">
        <v>59</v>
      </c>
      <c r="K723" t="s">
        <v>1181</v>
      </c>
      <c r="L723">
        <v>2</v>
      </c>
      <c r="M723" t="s">
        <v>1186</v>
      </c>
      <c r="N723">
        <v>5</v>
      </c>
      <c r="O723" t="s">
        <v>66</v>
      </c>
      <c r="R723">
        <v>0</v>
      </c>
      <c r="S723">
        <v>0</v>
      </c>
      <c r="T723" t="s">
        <v>61</v>
      </c>
      <c r="U723" t="s">
        <v>1188</v>
      </c>
      <c r="V723">
        <v>3</v>
      </c>
      <c r="W723">
        <v>2</v>
      </c>
      <c r="X723">
        <v>1</v>
      </c>
      <c r="Y723" t="s">
        <v>62</v>
      </c>
      <c r="Z723" t="s">
        <v>62</v>
      </c>
      <c r="AB723" t="s">
        <v>62</v>
      </c>
      <c r="AC723" t="s">
        <v>77</v>
      </c>
      <c r="AD723">
        <v>1</v>
      </c>
      <c r="AE723">
        <v>1</v>
      </c>
      <c r="AF723">
        <v>0</v>
      </c>
      <c r="AG723">
        <v>0</v>
      </c>
      <c r="AH723">
        <v>0</v>
      </c>
      <c r="AI723">
        <v>0</v>
      </c>
      <c r="AJ723">
        <v>0</v>
      </c>
      <c r="AK723">
        <v>0</v>
      </c>
      <c r="AL723">
        <v>0</v>
      </c>
      <c r="AM723">
        <v>0</v>
      </c>
      <c r="AN723">
        <v>0</v>
      </c>
      <c r="AO723">
        <v>0</v>
      </c>
      <c r="AP723">
        <v>0</v>
      </c>
      <c r="AQ723">
        <v>0</v>
      </c>
      <c r="AR723">
        <v>0</v>
      </c>
      <c r="AS723">
        <v>0</v>
      </c>
      <c r="AT723">
        <v>0</v>
      </c>
      <c r="AU723">
        <v>0</v>
      </c>
      <c r="AV723">
        <v>0</v>
      </c>
      <c r="AW723">
        <v>5</v>
      </c>
      <c r="AX723">
        <v>3</v>
      </c>
      <c r="AY723">
        <v>0</v>
      </c>
      <c r="AZ723">
        <v>0</v>
      </c>
      <c r="BA723" t="s">
        <v>63</v>
      </c>
      <c r="BB723" t="s">
        <v>63</v>
      </c>
      <c r="BC723" t="s">
        <v>84</v>
      </c>
    </row>
    <row r="724" spans="1:55" ht="43.2" x14ac:dyDescent="0.3">
      <c r="A724" t="s">
        <v>55</v>
      </c>
      <c r="B724" t="s">
        <v>55</v>
      </c>
      <c r="C724" t="s">
        <v>289</v>
      </c>
      <c r="D724">
        <v>22110430904</v>
      </c>
      <c r="E724" t="s">
        <v>1180</v>
      </c>
      <c r="F724" t="s">
        <v>106</v>
      </c>
      <c r="G724" t="s">
        <v>57</v>
      </c>
      <c r="H724">
        <v>4</v>
      </c>
      <c r="I724" t="s">
        <v>58</v>
      </c>
      <c r="J724" t="s">
        <v>59</v>
      </c>
      <c r="K724" t="s">
        <v>1181</v>
      </c>
      <c r="L724">
        <v>2</v>
      </c>
      <c r="M724" t="s">
        <v>1186</v>
      </c>
      <c r="N724">
        <v>6</v>
      </c>
      <c r="O724" t="s">
        <v>66</v>
      </c>
      <c r="R724">
        <v>0</v>
      </c>
      <c r="S724">
        <v>0</v>
      </c>
      <c r="T724" t="s">
        <v>61</v>
      </c>
      <c r="U724" s="40" t="s">
        <v>1189</v>
      </c>
      <c r="V724">
        <v>3</v>
      </c>
      <c r="W724">
        <v>2</v>
      </c>
      <c r="X724">
        <v>1</v>
      </c>
      <c r="Y724" t="s">
        <v>62</v>
      </c>
      <c r="Z724" t="s">
        <v>62</v>
      </c>
      <c r="AB724" t="s">
        <v>62</v>
      </c>
      <c r="AC724" t="s">
        <v>77</v>
      </c>
      <c r="AD724">
        <v>1</v>
      </c>
      <c r="AE724">
        <v>1</v>
      </c>
      <c r="AF724">
        <v>0</v>
      </c>
      <c r="AG724">
        <v>0</v>
      </c>
      <c r="AH724">
        <v>0</v>
      </c>
      <c r="AI724">
        <v>0</v>
      </c>
      <c r="AJ724">
        <v>0</v>
      </c>
      <c r="AK724">
        <v>0</v>
      </c>
      <c r="AL724">
        <v>0</v>
      </c>
      <c r="AM724">
        <v>0</v>
      </c>
      <c r="AN724">
        <v>0</v>
      </c>
      <c r="AO724">
        <v>0</v>
      </c>
      <c r="AP724">
        <v>0</v>
      </c>
      <c r="AQ724">
        <v>0</v>
      </c>
      <c r="AR724">
        <v>0</v>
      </c>
      <c r="AS724">
        <v>0</v>
      </c>
      <c r="AT724">
        <v>0</v>
      </c>
      <c r="AU724">
        <v>0</v>
      </c>
      <c r="AV724">
        <v>0</v>
      </c>
      <c r="AW724">
        <v>5</v>
      </c>
      <c r="AX724">
        <v>3</v>
      </c>
      <c r="AY724">
        <v>0</v>
      </c>
      <c r="AZ724">
        <v>0</v>
      </c>
      <c r="BA724" t="s">
        <v>63</v>
      </c>
      <c r="BB724" t="s">
        <v>63</v>
      </c>
      <c r="BC724" t="s">
        <v>64</v>
      </c>
    </row>
    <row r="725" spans="1:55" x14ac:dyDescent="0.3">
      <c r="A725" t="s">
        <v>55</v>
      </c>
      <c r="B725" t="s">
        <v>55</v>
      </c>
      <c r="C725" t="s">
        <v>289</v>
      </c>
      <c r="D725">
        <v>22110430904</v>
      </c>
      <c r="E725" t="s">
        <v>1180</v>
      </c>
      <c r="F725" t="s">
        <v>106</v>
      </c>
      <c r="G725" t="s">
        <v>57</v>
      </c>
      <c r="H725">
        <v>4</v>
      </c>
      <c r="I725" t="s">
        <v>58</v>
      </c>
      <c r="J725" t="s">
        <v>59</v>
      </c>
      <c r="K725" t="s">
        <v>1181</v>
      </c>
      <c r="L725">
        <v>2</v>
      </c>
      <c r="M725" t="s">
        <v>1186</v>
      </c>
      <c r="N725">
        <v>7</v>
      </c>
      <c r="O725" t="s">
        <v>66</v>
      </c>
      <c r="R725">
        <v>0</v>
      </c>
      <c r="S725">
        <v>0</v>
      </c>
      <c r="T725" t="s">
        <v>61</v>
      </c>
      <c r="V725">
        <v>3</v>
      </c>
      <c r="W725">
        <v>2</v>
      </c>
      <c r="X725">
        <v>1</v>
      </c>
      <c r="Y725" t="s">
        <v>62</v>
      </c>
      <c r="Z725" t="s">
        <v>62</v>
      </c>
      <c r="AB725" t="s">
        <v>62</v>
      </c>
      <c r="AC725" t="s">
        <v>77</v>
      </c>
      <c r="AD725">
        <v>1</v>
      </c>
      <c r="AE725">
        <v>1</v>
      </c>
      <c r="AF725">
        <v>0</v>
      </c>
      <c r="AG725">
        <v>0</v>
      </c>
      <c r="AH725">
        <v>0</v>
      </c>
      <c r="AI725">
        <v>0</v>
      </c>
      <c r="AJ725">
        <v>0</v>
      </c>
      <c r="AK725">
        <v>0</v>
      </c>
      <c r="AL725">
        <v>0</v>
      </c>
      <c r="AM725">
        <v>0</v>
      </c>
      <c r="AN725">
        <v>0</v>
      </c>
      <c r="AO725">
        <v>0</v>
      </c>
      <c r="AP725">
        <v>0</v>
      </c>
      <c r="AQ725">
        <v>0</v>
      </c>
      <c r="AR725">
        <v>0</v>
      </c>
      <c r="AS725">
        <v>0</v>
      </c>
      <c r="AT725">
        <v>0</v>
      </c>
      <c r="AU725">
        <v>0</v>
      </c>
      <c r="AV725">
        <v>0</v>
      </c>
      <c r="AW725">
        <v>5</v>
      </c>
      <c r="AX725">
        <v>3</v>
      </c>
      <c r="AY725">
        <v>0</v>
      </c>
      <c r="AZ725">
        <v>0</v>
      </c>
      <c r="BA725" t="s">
        <v>63</v>
      </c>
      <c r="BB725" t="s">
        <v>63</v>
      </c>
      <c r="BC725" t="s">
        <v>64</v>
      </c>
    </row>
    <row r="726" spans="1:55" x14ac:dyDescent="0.3">
      <c r="A726" t="s">
        <v>55</v>
      </c>
      <c r="B726" t="s">
        <v>55</v>
      </c>
      <c r="C726" t="s">
        <v>289</v>
      </c>
      <c r="D726">
        <v>22110430904</v>
      </c>
      <c r="E726" t="s">
        <v>1180</v>
      </c>
      <c r="F726" t="s">
        <v>106</v>
      </c>
      <c r="G726" t="s">
        <v>57</v>
      </c>
      <c r="H726">
        <v>4</v>
      </c>
      <c r="I726" t="s">
        <v>58</v>
      </c>
      <c r="J726" t="s">
        <v>59</v>
      </c>
      <c r="K726" t="s">
        <v>1181</v>
      </c>
      <c r="L726">
        <v>2</v>
      </c>
      <c r="M726" t="s">
        <v>1186</v>
      </c>
      <c r="N726">
        <v>8</v>
      </c>
      <c r="O726" t="s">
        <v>66</v>
      </c>
      <c r="R726">
        <v>0</v>
      </c>
      <c r="S726">
        <v>0</v>
      </c>
      <c r="T726" t="s">
        <v>61</v>
      </c>
      <c r="V726">
        <v>3</v>
      </c>
      <c r="W726">
        <v>2</v>
      </c>
      <c r="X726">
        <v>1</v>
      </c>
      <c r="Y726" t="s">
        <v>62</v>
      </c>
      <c r="Z726" t="s">
        <v>62</v>
      </c>
      <c r="AB726" t="s">
        <v>62</v>
      </c>
      <c r="AC726" t="s">
        <v>77</v>
      </c>
      <c r="AD726">
        <v>0</v>
      </c>
      <c r="AE726">
        <v>1</v>
      </c>
      <c r="AF726">
        <v>0</v>
      </c>
      <c r="AG726">
        <v>0</v>
      </c>
      <c r="AH726">
        <v>0</v>
      </c>
      <c r="AI726">
        <v>0</v>
      </c>
      <c r="AJ726">
        <v>0</v>
      </c>
      <c r="AK726">
        <v>0</v>
      </c>
      <c r="AL726">
        <v>0</v>
      </c>
      <c r="AM726">
        <v>0</v>
      </c>
      <c r="AN726">
        <v>0</v>
      </c>
      <c r="AO726">
        <v>0</v>
      </c>
      <c r="AP726">
        <v>0</v>
      </c>
      <c r="AQ726">
        <v>0</v>
      </c>
      <c r="AR726">
        <v>0</v>
      </c>
      <c r="AS726">
        <v>0</v>
      </c>
      <c r="AT726">
        <v>0</v>
      </c>
      <c r="AU726">
        <v>0</v>
      </c>
      <c r="AV726">
        <v>0</v>
      </c>
      <c r="AW726">
        <v>5</v>
      </c>
      <c r="AX726">
        <v>3</v>
      </c>
      <c r="AY726">
        <v>0</v>
      </c>
      <c r="AZ726">
        <v>0</v>
      </c>
      <c r="BA726" t="s">
        <v>63</v>
      </c>
      <c r="BB726" t="s">
        <v>63</v>
      </c>
    </row>
    <row r="727" spans="1:55" x14ac:dyDescent="0.3">
      <c r="A727" t="s">
        <v>55</v>
      </c>
      <c r="B727" t="s">
        <v>55</v>
      </c>
      <c r="C727" t="s">
        <v>289</v>
      </c>
      <c r="D727">
        <v>22110430904</v>
      </c>
      <c r="E727" t="s">
        <v>1180</v>
      </c>
      <c r="F727" t="s">
        <v>106</v>
      </c>
      <c r="G727" t="s">
        <v>57</v>
      </c>
      <c r="H727">
        <v>4</v>
      </c>
      <c r="I727" t="s">
        <v>58</v>
      </c>
      <c r="J727" t="s">
        <v>59</v>
      </c>
      <c r="K727" t="s">
        <v>1181</v>
      </c>
      <c r="L727">
        <v>2</v>
      </c>
      <c r="M727" t="s">
        <v>1186</v>
      </c>
      <c r="N727">
        <v>9</v>
      </c>
      <c r="O727" t="s">
        <v>66</v>
      </c>
      <c r="R727">
        <v>0</v>
      </c>
      <c r="S727">
        <v>0</v>
      </c>
      <c r="T727" t="s">
        <v>61</v>
      </c>
      <c r="V727">
        <v>3</v>
      </c>
      <c r="W727">
        <v>2</v>
      </c>
      <c r="X727">
        <v>1</v>
      </c>
      <c r="Y727" t="s">
        <v>62</v>
      </c>
      <c r="Z727" t="s">
        <v>62</v>
      </c>
      <c r="AB727" t="s">
        <v>62</v>
      </c>
      <c r="AC727" t="s">
        <v>77</v>
      </c>
      <c r="AD727">
        <v>0</v>
      </c>
      <c r="AE727">
        <v>4</v>
      </c>
      <c r="AF727">
        <v>0</v>
      </c>
      <c r="AG727">
        <v>0</v>
      </c>
      <c r="AH727">
        <v>0</v>
      </c>
      <c r="AI727">
        <v>0</v>
      </c>
      <c r="AJ727">
        <v>0</v>
      </c>
      <c r="AK727">
        <v>0</v>
      </c>
      <c r="AL727">
        <v>0</v>
      </c>
      <c r="AM727">
        <v>0</v>
      </c>
      <c r="AN727">
        <v>0</v>
      </c>
      <c r="AO727">
        <v>0</v>
      </c>
      <c r="AP727">
        <v>0</v>
      </c>
      <c r="AQ727">
        <v>0</v>
      </c>
      <c r="AR727">
        <v>0</v>
      </c>
      <c r="AS727">
        <v>0</v>
      </c>
      <c r="AT727">
        <v>0</v>
      </c>
      <c r="AU727">
        <v>0</v>
      </c>
      <c r="AV727">
        <v>0</v>
      </c>
      <c r="AW727">
        <v>5</v>
      </c>
      <c r="AX727">
        <v>3</v>
      </c>
      <c r="AY727">
        <v>0</v>
      </c>
      <c r="AZ727">
        <v>0</v>
      </c>
      <c r="BA727" t="s">
        <v>63</v>
      </c>
      <c r="BB727" t="s">
        <v>63</v>
      </c>
    </row>
    <row r="728" spans="1:55" x14ac:dyDescent="0.3">
      <c r="A728" t="s">
        <v>55</v>
      </c>
      <c r="B728" t="s">
        <v>55</v>
      </c>
      <c r="C728" t="s">
        <v>289</v>
      </c>
      <c r="D728">
        <v>22110430904</v>
      </c>
      <c r="E728" t="s">
        <v>1180</v>
      </c>
      <c r="F728" t="s">
        <v>106</v>
      </c>
      <c r="G728" t="s">
        <v>57</v>
      </c>
      <c r="H728">
        <v>4</v>
      </c>
      <c r="I728" t="s">
        <v>58</v>
      </c>
      <c r="J728" t="s">
        <v>59</v>
      </c>
      <c r="K728" t="s">
        <v>1181</v>
      </c>
      <c r="L728">
        <v>2</v>
      </c>
      <c r="M728" t="s">
        <v>1186</v>
      </c>
      <c r="N728">
        <v>10</v>
      </c>
      <c r="O728" t="s">
        <v>66</v>
      </c>
      <c r="R728">
        <v>0</v>
      </c>
      <c r="S728">
        <v>0</v>
      </c>
      <c r="T728" t="s">
        <v>61</v>
      </c>
      <c r="U728" t="s">
        <v>1190</v>
      </c>
      <c r="V728">
        <v>3</v>
      </c>
      <c r="W728">
        <v>2</v>
      </c>
      <c r="X728">
        <v>1</v>
      </c>
      <c r="Y728" t="s">
        <v>62</v>
      </c>
      <c r="Z728" t="s">
        <v>62</v>
      </c>
      <c r="AB728" t="s">
        <v>62</v>
      </c>
      <c r="AC728" t="s">
        <v>68</v>
      </c>
      <c r="AD728">
        <v>0</v>
      </c>
      <c r="AE728">
        <v>0</v>
      </c>
      <c r="AF728">
        <v>0</v>
      </c>
      <c r="AG728">
        <v>0</v>
      </c>
      <c r="AH728">
        <v>0</v>
      </c>
      <c r="AI728">
        <v>0</v>
      </c>
      <c r="AJ728">
        <v>0</v>
      </c>
      <c r="AK728">
        <v>0</v>
      </c>
      <c r="AL728">
        <v>0</v>
      </c>
      <c r="AM728">
        <v>0</v>
      </c>
      <c r="AN728">
        <v>0</v>
      </c>
      <c r="AO728">
        <v>0</v>
      </c>
      <c r="AP728">
        <v>0</v>
      </c>
      <c r="AQ728">
        <v>0</v>
      </c>
      <c r="AR728">
        <v>0</v>
      </c>
      <c r="AS728">
        <v>0</v>
      </c>
      <c r="AT728">
        <v>0</v>
      </c>
      <c r="AU728">
        <v>0</v>
      </c>
      <c r="AV728">
        <v>0</v>
      </c>
      <c r="AW728">
        <v>5</v>
      </c>
      <c r="AX728">
        <v>3</v>
      </c>
      <c r="AY728">
        <v>0</v>
      </c>
      <c r="AZ728">
        <v>0</v>
      </c>
      <c r="BA728" t="s">
        <v>63</v>
      </c>
      <c r="BB728" t="s">
        <v>63</v>
      </c>
      <c r="BC728" t="s">
        <v>64</v>
      </c>
    </row>
    <row r="729" spans="1:55" x14ac:dyDescent="0.3">
      <c r="A729" t="s">
        <v>55</v>
      </c>
      <c r="B729" t="s">
        <v>55</v>
      </c>
      <c r="C729" t="s">
        <v>289</v>
      </c>
      <c r="D729">
        <v>22110430904</v>
      </c>
      <c r="E729" t="s">
        <v>1180</v>
      </c>
      <c r="F729" t="s">
        <v>106</v>
      </c>
      <c r="G729" t="s">
        <v>57</v>
      </c>
      <c r="H729">
        <v>4</v>
      </c>
      <c r="I729" t="s">
        <v>58</v>
      </c>
      <c r="J729" t="s">
        <v>59</v>
      </c>
      <c r="K729" t="s">
        <v>1181</v>
      </c>
      <c r="L729">
        <v>2</v>
      </c>
      <c r="M729" t="s">
        <v>1186</v>
      </c>
      <c r="N729">
        <v>11</v>
      </c>
      <c r="O729" t="s">
        <v>66</v>
      </c>
      <c r="R729">
        <v>0</v>
      </c>
      <c r="S729">
        <v>0</v>
      </c>
      <c r="T729" t="s">
        <v>61</v>
      </c>
      <c r="V729">
        <v>3</v>
      </c>
      <c r="W729">
        <v>2</v>
      </c>
      <c r="X729">
        <v>1</v>
      </c>
      <c r="Y729" t="s">
        <v>62</v>
      </c>
      <c r="Z729" t="s">
        <v>62</v>
      </c>
      <c r="AB729" t="s">
        <v>62</v>
      </c>
      <c r="AC729" t="s">
        <v>68</v>
      </c>
      <c r="AD729">
        <v>0</v>
      </c>
      <c r="AE729">
        <v>0</v>
      </c>
      <c r="AF729">
        <v>0</v>
      </c>
      <c r="AG729">
        <v>0</v>
      </c>
      <c r="AH729">
        <v>0</v>
      </c>
      <c r="AI729">
        <v>0</v>
      </c>
      <c r="AJ729">
        <v>0</v>
      </c>
      <c r="AK729">
        <v>0</v>
      </c>
      <c r="AL729">
        <v>0</v>
      </c>
      <c r="AM729">
        <v>0</v>
      </c>
      <c r="AN729">
        <v>0</v>
      </c>
      <c r="AO729">
        <v>0</v>
      </c>
      <c r="AP729">
        <v>0</v>
      </c>
      <c r="AQ729">
        <v>0</v>
      </c>
      <c r="AR729">
        <v>0</v>
      </c>
      <c r="AS729">
        <v>0</v>
      </c>
      <c r="AT729">
        <v>0</v>
      </c>
      <c r="AU729">
        <v>0</v>
      </c>
      <c r="AV729">
        <v>0</v>
      </c>
      <c r="AW729">
        <v>5</v>
      </c>
      <c r="AX729">
        <v>3</v>
      </c>
      <c r="AY729">
        <v>0</v>
      </c>
      <c r="AZ729">
        <v>0</v>
      </c>
      <c r="BA729" t="s">
        <v>63</v>
      </c>
      <c r="BB729" t="s">
        <v>63</v>
      </c>
      <c r="BC729" t="s">
        <v>64</v>
      </c>
    </row>
    <row r="730" spans="1:55" x14ac:dyDescent="0.3">
      <c r="A730" t="s">
        <v>55</v>
      </c>
      <c r="B730" t="s">
        <v>55</v>
      </c>
      <c r="C730" t="s">
        <v>289</v>
      </c>
      <c r="D730">
        <v>22110430904</v>
      </c>
      <c r="E730" t="s">
        <v>1180</v>
      </c>
      <c r="F730" t="s">
        <v>106</v>
      </c>
      <c r="G730" t="s">
        <v>57</v>
      </c>
      <c r="H730">
        <v>4</v>
      </c>
      <c r="I730" t="s">
        <v>58</v>
      </c>
      <c r="J730" t="s">
        <v>59</v>
      </c>
      <c r="K730" t="s">
        <v>1181</v>
      </c>
      <c r="L730">
        <v>2</v>
      </c>
      <c r="M730" t="s">
        <v>1186</v>
      </c>
      <c r="N730">
        <v>12</v>
      </c>
      <c r="O730" t="s">
        <v>122</v>
      </c>
      <c r="R730">
        <v>0</v>
      </c>
      <c r="S730">
        <v>0</v>
      </c>
      <c r="T730" t="s">
        <v>61</v>
      </c>
      <c r="V730">
        <v>3</v>
      </c>
      <c r="W730">
        <v>2</v>
      </c>
      <c r="X730">
        <v>1</v>
      </c>
      <c r="Y730" t="s">
        <v>62</v>
      </c>
      <c r="Z730" t="s">
        <v>62</v>
      </c>
      <c r="AB730" t="s">
        <v>62</v>
      </c>
      <c r="AD730">
        <v>0</v>
      </c>
      <c r="AE730">
        <v>1</v>
      </c>
      <c r="AF730">
        <v>0</v>
      </c>
      <c r="AG730">
        <v>0</v>
      </c>
      <c r="AH730">
        <v>0</v>
      </c>
      <c r="AI730">
        <v>2</v>
      </c>
      <c r="AJ730">
        <v>0</v>
      </c>
      <c r="AK730">
        <v>2</v>
      </c>
      <c r="AL730">
        <v>0</v>
      </c>
      <c r="AM730">
        <v>0</v>
      </c>
      <c r="AN730">
        <v>0</v>
      </c>
      <c r="AO730">
        <v>0</v>
      </c>
      <c r="AP730">
        <v>0</v>
      </c>
      <c r="AQ730">
        <v>0</v>
      </c>
      <c r="AR730">
        <v>0</v>
      </c>
      <c r="AS730">
        <v>0</v>
      </c>
      <c r="AT730">
        <v>0</v>
      </c>
      <c r="AU730">
        <v>0</v>
      </c>
      <c r="AV730">
        <v>0</v>
      </c>
      <c r="AW730">
        <v>5</v>
      </c>
      <c r="AX730">
        <v>3</v>
      </c>
      <c r="AY730">
        <v>0</v>
      </c>
      <c r="AZ730">
        <v>0</v>
      </c>
      <c r="BA730" t="s">
        <v>63</v>
      </c>
      <c r="BB730" t="s">
        <v>63</v>
      </c>
      <c r="BC730" t="s">
        <v>64</v>
      </c>
    </row>
    <row r="731" spans="1:55" x14ac:dyDescent="0.3">
      <c r="A731" t="s">
        <v>55</v>
      </c>
      <c r="B731" t="s">
        <v>55</v>
      </c>
      <c r="C731" t="s">
        <v>289</v>
      </c>
      <c r="D731">
        <v>22110430904</v>
      </c>
      <c r="E731" t="s">
        <v>1180</v>
      </c>
      <c r="F731" t="s">
        <v>106</v>
      </c>
      <c r="G731" t="s">
        <v>57</v>
      </c>
      <c r="H731">
        <v>4</v>
      </c>
      <c r="I731" t="s">
        <v>58</v>
      </c>
      <c r="J731" t="s">
        <v>59</v>
      </c>
      <c r="K731" t="s">
        <v>1181</v>
      </c>
      <c r="L731">
        <v>2</v>
      </c>
      <c r="M731" t="s">
        <v>1186</v>
      </c>
      <c r="N731">
        <v>13</v>
      </c>
      <c r="O731" t="s">
        <v>95</v>
      </c>
      <c r="R731">
        <v>0</v>
      </c>
      <c r="S731">
        <v>0</v>
      </c>
      <c r="T731" t="s">
        <v>61</v>
      </c>
      <c r="V731">
        <v>3</v>
      </c>
      <c r="W731">
        <v>2</v>
      </c>
      <c r="X731">
        <v>1</v>
      </c>
      <c r="Y731" t="s">
        <v>62</v>
      </c>
      <c r="Z731" t="s">
        <v>62</v>
      </c>
      <c r="AB731" t="s">
        <v>62</v>
      </c>
      <c r="AD731">
        <v>0</v>
      </c>
      <c r="AE731">
        <v>0</v>
      </c>
      <c r="AF731">
        <v>0</v>
      </c>
      <c r="AG731">
        <v>0</v>
      </c>
      <c r="AH731">
        <v>0</v>
      </c>
      <c r="AI731">
        <v>0</v>
      </c>
      <c r="AJ731">
        <v>0</v>
      </c>
      <c r="AK731">
        <v>0</v>
      </c>
      <c r="AL731">
        <v>0</v>
      </c>
      <c r="AM731">
        <v>0</v>
      </c>
      <c r="AN731">
        <v>0</v>
      </c>
      <c r="AO731">
        <v>0</v>
      </c>
      <c r="AP731">
        <v>0</v>
      </c>
      <c r="AQ731">
        <v>0</v>
      </c>
      <c r="AR731">
        <v>0</v>
      </c>
      <c r="AS731">
        <v>0</v>
      </c>
      <c r="AT731">
        <v>0</v>
      </c>
      <c r="AU731">
        <v>0</v>
      </c>
      <c r="AV731">
        <v>0</v>
      </c>
      <c r="AW731">
        <v>2</v>
      </c>
      <c r="AX731">
        <v>0</v>
      </c>
      <c r="AY731">
        <v>0</v>
      </c>
      <c r="AZ731">
        <v>0</v>
      </c>
      <c r="BA731" t="s">
        <v>63</v>
      </c>
      <c r="BB731" t="s">
        <v>63</v>
      </c>
      <c r="BC731" t="s">
        <v>64</v>
      </c>
    </row>
    <row r="732" spans="1:55" x14ac:dyDescent="0.3">
      <c r="A732" t="s">
        <v>55</v>
      </c>
      <c r="B732" t="s">
        <v>55</v>
      </c>
      <c r="C732" t="s">
        <v>289</v>
      </c>
      <c r="D732">
        <v>22110430904</v>
      </c>
      <c r="E732" t="s">
        <v>1180</v>
      </c>
      <c r="F732" t="s">
        <v>106</v>
      </c>
      <c r="G732" t="s">
        <v>57</v>
      </c>
      <c r="H732">
        <v>4</v>
      </c>
      <c r="I732" t="s">
        <v>58</v>
      </c>
      <c r="J732" t="s">
        <v>59</v>
      </c>
      <c r="K732" t="s">
        <v>1181</v>
      </c>
      <c r="L732">
        <v>2</v>
      </c>
      <c r="M732" t="s">
        <v>1186</v>
      </c>
      <c r="N732">
        <v>14</v>
      </c>
      <c r="O732" t="s">
        <v>216</v>
      </c>
      <c r="R732">
        <v>0</v>
      </c>
      <c r="S732">
        <v>0</v>
      </c>
      <c r="T732" t="s">
        <v>61</v>
      </c>
      <c r="V732">
        <v>3</v>
      </c>
      <c r="W732">
        <v>2</v>
      </c>
      <c r="X732">
        <v>1</v>
      </c>
      <c r="Y732" t="s">
        <v>62</v>
      </c>
      <c r="Z732" t="s">
        <v>62</v>
      </c>
      <c r="AB732" t="s">
        <v>62</v>
      </c>
      <c r="AD732">
        <v>0</v>
      </c>
      <c r="AE732">
        <v>1</v>
      </c>
      <c r="AF732">
        <v>0</v>
      </c>
      <c r="AG732">
        <v>0</v>
      </c>
      <c r="AH732">
        <v>0</v>
      </c>
      <c r="AI732">
        <v>0</v>
      </c>
      <c r="AJ732">
        <v>4</v>
      </c>
      <c r="AK732">
        <v>5</v>
      </c>
      <c r="AL732">
        <v>0</v>
      </c>
      <c r="AM732">
        <v>0</v>
      </c>
      <c r="AN732">
        <v>0</v>
      </c>
      <c r="AO732">
        <v>0</v>
      </c>
      <c r="AP732">
        <v>0</v>
      </c>
      <c r="AQ732">
        <v>0</v>
      </c>
      <c r="AR732">
        <v>0</v>
      </c>
      <c r="AS732">
        <v>0</v>
      </c>
      <c r="AT732">
        <v>0</v>
      </c>
      <c r="AU732">
        <v>0</v>
      </c>
      <c r="AV732">
        <v>0</v>
      </c>
      <c r="AW732">
        <v>5</v>
      </c>
      <c r="AX732">
        <v>4</v>
      </c>
      <c r="AY732">
        <v>0</v>
      </c>
      <c r="AZ732">
        <v>0</v>
      </c>
      <c r="BA732" t="s">
        <v>63</v>
      </c>
      <c r="BB732" t="s">
        <v>63</v>
      </c>
      <c r="BC732" t="s">
        <v>64</v>
      </c>
    </row>
    <row r="733" spans="1:55" x14ac:dyDescent="0.3">
      <c r="A733" t="s">
        <v>55</v>
      </c>
      <c r="B733" t="s">
        <v>55</v>
      </c>
      <c r="C733" t="s">
        <v>289</v>
      </c>
      <c r="D733">
        <v>22110430904</v>
      </c>
      <c r="E733" t="s">
        <v>1180</v>
      </c>
      <c r="F733" t="s">
        <v>106</v>
      </c>
      <c r="G733" t="s">
        <v>57</v>
      </c>
      <c r="H733">
        <v>4</v>
      </c>
      <c r="I733" t="s">
        <v>58</v>
      </c>
      <c r="J733" t="s">
        <v>59</v>
      </c>
      <c r="K733" t="s">
        <v>1181</v>
      </c>
      <c r="L733">
        <v>2</v>
      </c>
      <c r="M733" t="s">
        <v>1186</v>
      </c>
      <c r="N733">
        <v>15</v>
      </c>
      <c r="O733" t="s">
        <v>70</v>
      </c>
      <c r="R733">
        <v>0</v>
      </c>
      <c r="S733">
        <v>0</v>
      </c>
      <c r="T733" t="s">
        <v>61</v>
      </c>
      <c r="V733">
        <v>3</v>
      </c>
      <c r="W733">
        <v>2</v>
      </c>
      <c r="X733">
        <v>1</v>
      </c>
      <c r="Y733" t="s">
        <v>71</v>
      </c>
      <c r="Z733" t="s">
        <v>62</v>
      </c>
      <c r="AB733" t="s">
        <v>62</v>
      </c>
      <c r="AD733">
        <v>0</v>
      </c>
      <c r="AE733">
        <v>0</v>
      </c>
      <c r="AF733">
        <v>0</v>
      </c>
      <c r="AG733">
        <v>0</v>
      </c>
      <c r="AH733">
        <v>0</v>
      </c>
      <c r="AI733">
        <v>0</v>
      </c>
      <c r="AJ733">
        <v>0</v>
      </c>
      <c r="AK733">
        <v>0</v>
      </c>
      <c r="AL733">
        <v>0</v>
      </c>
      <c r="AM733">
        <v>0</v>
      </c>
      <c r="AN733">
        <v>0</v>
      </c>
      <c r="AO733">
        <v>0</v>
      </c>
      <c r="AP733">
        <v>0</v>
      </c>
      <c r="AQ733">
        <v>0</v>
      </c>
      <c r="AR733">
        <v>0</v>
      </c>
      <c r="AS733">
        <v>0</v>
      </c>
      <c r="AT733">
        <v>0</v>
      </c>
      <c r="AU733">
        <v>0</v>
      </c>
      <c r="AV733">
        <v>0</v>
      </c>
      <c r="AW733">
        <v>0</v>
      </c>
      <c r="AX733">
        <v>0</v>
      </c>
      <c r="AY733">
        <v>0</v>
      </c>
      <c r="AZ733">
        <v>0</v>
      </c>
      <c r="BA733" t="s">
        <v>63</v>
      </c>
      <c r="BB733" t="s">
        <v>63</v>
      </c>
      <c r="BC733" t="s">
        <v>64</v>
      </c>
    </row>
    <row r="734" spans="1:55" x14ac:dyDescent="0.3">
      <c r="A734" t="s">
        <v>55</v>
      </c>
      <c r="B734" t="s">
        <v>55</v>
      </c>
      <c r="C734" t="s">
        <v>746</v>
      </c>
      <c r="D734">
        <v>22110428006</v>
      </c>
      <c r="E734" t="s">
        <v>1117</v>
      </c>
      <c r="F734" t="s">
        <v>98</v>
      </c>
      <c r="G734" t="s">
        <v>57</v>
      </c>
      <c r="H734">
        <v>7</v>
      </c>
      <c r="I734" t="s">
        <v>94</v>
      </c>
      <c r="J734" t="s">
        <v>59</v>
      </c>
      <c r="L734">
        <v>1</v>
      </c>
      <c r="N734">
        <v>1</v>
      </c>
      <c r="O734" t="s">
        <v>95</v>
      </c>
      <c r="R734">
        <v>0</v>
      </c>
      <c r="S734">
        <v>0</v>
      </c>
      <c r="T734" t="s">
        <v>61</v>
      </c>
      <c r="V734">
        <v>0</v>
      </c>
      <c r="W734">
        <v>5</v>
      </c>
      <c r="X734">
        <v>1</v>
      </c>
      <c r="Y734" t="s">
        <v>62</v>
      </c>
      <c r="AA734" t="s">
        <v>83</v>
      </c>
      <c r="AB734" t="s">
        <v>83</v>
      </c>
      <c r="AD734">
        <v>1</v>
      </c>
      <c r="AE734">
        <v>0</v>
      </c>
      <c r="AF734">
        <v>0</v>
      </c>
      <c r="AG734">
        <v>0</v>
      </c>
      <c r="AH734">
        <v>0</v>
      </c>
      <c r="AI734">
        <v>0</v>
      </c>
      <c r="AJ734">
        <v>0</v>
      </c>
      <c r="AK734">
        <v>0</v>
      </c>
      <c r="AL734">
        <v>0</v>
      </c>
      <c r="AM734">
        <v>0</v>
      </c>
      <c r="AN734">
        <v>0</v>
      </c>
      <c r="AO734">
        <v>0</v>
      </c>
      <c r="AP734">
        <v>0</v>
      </c>
      <c r="AQ734">
        <v>0</v>
      </c>
      <c r="AR734">
        <v>0</v>
      </c>
      <c r="AS734">
        <v>0</v>
      </c>
      <c r="AT734">
        <v>0</v>
      </c>
      <c r="AU734">
        <v>0</v>
      </c>
      <c r="AV734">
        <v>0</v>
      </c>
      <c r="AW734">
        <v>0</v>
      </c>
      <c r="AX734">
        <v>0</v>
      </c>
      <c r="AY734">
        <v>0</v>
      </c>
      <c r="AZ734">
        <v>0</v>
      </c>
      <c r="BA734" t="s">
        <v>63</v>
      </c>
      <c r="BB734" t="s">
        <v>63</v>
      </c>
      <c r="BC734" t="s">
        <v>64</v>
      </c>
    </row>
    <row r="735" spans="1:55" x14ac:dyDescent="0.3">
      <c r="A735" t="s">
        <v>55</v>
      </c>
      <c r="B735" t="s">
        <v>55</v>
      </c>
      <c r="C735" t="s">
        <v>746</v>
      </c>
      <c r="D735">
        <v>22110428006</v>
      </c>
      <c r="E735" t="s">
        <v>1117</v>
      </c>
      <c r="F735" t="s">
        <v>98</v>
      </c>
      <c r="G735" t="s">
        <v>57</v>
      </c>
      <c r="H735">
        <v>7</v>
      </c>
      <c r="I735" t="s">
        <v>94</v>
      </c>
      <c r="J735" t="s">
        <v>59</v>
      </c>
      <c r="L735">
        <v>1</v>
      </c>
      <c r="N735">
        <v>2</v>
      </c>
      <c r="O735" t="s">
        <v>95</v>
      </c>
      <c r="R735">
        <v>0</v>
      </c>
      <c r="S735">
        <v>0</v>
      </c>
      <c r="T735" t="s">
        <v>61</v>
      </c>
      <c r="V735">
        <v>0</v>
      </c>
      <c r="W735">
        <v>5</v>
      </c>
      <c r="X735">
        <v>1</v>
      </c>
      <c r="Y735" t="s">
        <v>62</v>
      </c>
      <c r="AA735" t="s">
        <v>62</v>
      </c>
      <c r="AB735" t="s">
        <v>62</v>
      </c>
      <c r="AD735">
        <v>0</v>
      </c>
      <c r="AE735">
        <v>0</v>
      </c>
      <c r="AF735">
        <v>0</v>
      </c>
      <c r="AG735">
        <v>0</v>
      </c>
      <c r="AH735">
        <v>0</v>
      </c>
      <c r="AI735">
        <v>0</v>
      </c>
      <c r="AJ735">
        <v>0</v>
      </c>
      <c r="AK735">
        <v>0</v>
      </c>
      <c r="AL735">
        <v>0</v>
      </c>
      <c r="AM735">
        <v>0</v>
      </c>
      <c r="AN735">
        <v>0</v>
      </c>
      <c r="AO735">
        <v>0</v>
      </c>
      <c r="AP735">
        <v>0</v>
      </c>
      <c r="AQ735">
        <v>0</v>
      </c>
      <c r="AR735">
        <v>0</v>
      </c>
      <c r="AS735">
        <v>0</v>
      </c>
      <c r="AT735">
        <v>0</v>
      </c>
      <c r="AU735">
        <v>0</v>
      </c>
      <c r="AV735">
        <v>0</v>
      </c>
      <c r="AW735">
        <v>0</v>
      </c>
      <c r="AX735">
        <v>0</v>
      </c>
      <c r="AY735">
        <v>0</v>
      </c>
      <c r="AZ735">
        <v>0</v>
      </c>
      <c r="BA735" t="s">
        <v>63</v>
      </c>
      <c r="BB735" t="s">
        <v>63</v>
      </c>
      <c r="BC735" t="s">
        <v>64</v>
      </c>
    </row>
    <row r="736" spans="1:55" ht="28.8" x14ac:dyDescent="0.3">
      <c r="A736" t="s">
        <v>55</v>
      </c>
      <c r="B736" t="s">
        <v>55</v>
      </c>
      <c r="C736" t="s">
        <v>746</v>
      </c>
      <c r="D736">
        <v>22110411929</v>
      </c>
      <c r="E736" t="s">
        <v>747</v>
      </c>
      <c r="F736" t="s">
        <v>106</v>
      </c>
      <c r="G736" t="s">
        <v>57</v>
      </c>
      <c r="H736">
        <v>1</v>
      </c>
      <c r="I736" t="s">
        <v>58</v>
      </c>
      <c r="J736" t="s">
        <v>59</v>
      </c>
      <c r="K736" s="40" t="s">
        <v>748</v>
      </c>
      <c r="L736">
        <v>1</v>
      </c>
      <c r="M736" t="s">
        <v>749</v>
      </c>
      <c r="N736">
        <v>1</v>
      </c>
      <c r="O736" t="s">
        <v>60</v>
      </c>
      <c r="R736">
        <v>0</v>
      </c>
      <c r="S736">
        <v>0</v>
      </c>
      <c r="T736" t="s">
        <v>61</v>
      </c>
      <c r="V736">
        <v>4</v>
      </c>
      <c r="W736">
        <v>4</v>
      </c>
      <c r="X736">
        <v>1</v>
      </c>
      <c r="Y736" t="s">
        <v>62</v>
      </c>
      <c r="Z736" t="s">
        <v>62</v>
      </c>
      <c r="AA736" t="s">
        <v>62</v>
      </c>
      <c r="AB736" t="s">
        <v>62</v>
      </c>
      <c r="AD736">
        <v>1</v>
      </c>
      <c r="AE736">
        <v>0</v>
      </c>
      <c r="AF736">
        <v>0</v>
      </c>
      <c r="AG736">
        <v>0</v>
      </c>
      <c r="AH736">
        <v>0</v>
      </c>
      <c r="AI736">
        <v>4</v>
      </c>
      <c r="AJ736">
        <v>0</v>
      </c>
      <c r="AK736">
        <v>1</v>
      </c>
      <c r="AL736">
        <v>0</v>
      </c>
      <c r="AM736">
        <v>0</v>
      </c>
      <c r="AN736">
        <v>0</v>
      </c>
      <c r="AO736">
        <v>0</v>
      </c>
      <c r="AP736">
        <v>0</v>
      </c>
      <c r="AQ736">
        <v>0</v>
      </c>
      <c r="AR736">
        <v>0</v>
      </c>
      <c r="AS736">
        <v>0</v>
      </c>
      <c r="AT736">
        <v>0</v>
      </c>
      <c r="AU736">
        <v>0</v>
      </c>
      <c r="AV736">
        <v>0</v>
      </c>
      <c r="AW736">
        <v>6</v>
      </c>
      <c r="AX736">
        <v>3</v>
      </c>
      <c r="AY736">
        <v>0</v>
      </c>
      <c r="AZ736">
        <v>0</v>
      </c>
      <c r="BA736" t="s">
        <v>63</v>
      </c>
      <c r="BB736" t="s">
        <v>63</v>
      </c>
      <c r="BC736" t="s">
        <v>64</v>
      </c>
    </row>
    <row r="737" spans="1:55" ht="28.8" x14ac:dyDescent="0.3">
      <c r="A737" t="s">
        <v>55</v>
      </c>
      <c r="B737" t="s">
        <v>55</v>
      </c>
      <c r="C737" t="s">
        <v>746</v>
      </c>
      <c r="D737">
        <v>22110411929</v>
      </c>
      <c r="E737" t="s">
        <v>747</v>
      </c>
      <c r="F737" t="s">
        <v>106</v>
      </c>
      <c r="G737" t="s">
        <v>57</v>
      </c>
      <c r="H737">
        <v>1</v>
      </c>
      <c r="I737" t="s">
        <v>58</v>
      </c>
      <c r="J737" t="s">
        <v>59</v>
      </c>
      <c r="K737" s="40" t="s">
        <v>748</v>
      </c>
      <c r="L737">
        <v>1</v>
      </c>
      <c r="M737" t="s">
        <v>749</v>
      </c>
      <c r="N737">
        <v>2</v>
      </c>
      <c r="O737" t="s">
        <v>65</v>
      </c>
      <c r="R737">
        <v>0</v>
      </c>
      <c r="S737">
        <v>0</v>
      </c>
      <c r="T737" t="s">
        <v>61</v>
      </c>
      <c r="V737">
        <v>4</v>
      </c>
      <c r="W737">
        <v>4</v>
      </c>
      <c r="X737">
        <v>1</v>
      </c>
      <c r="Y737" t="s">
        <v>71</v>
      </c>
      <c r="Z737" t="s">
        <v>71</v>
      </c>
      <c r="AA737" t="s">
        <v>71</v>
      </c>
      <c r="AB737" t="s">
        <v>62</v>
      </c>
      <c r="AD737">
        <v>1</v>
      </c>
      <c r="AE737">
        <v>0</v>
      </c>
      <c r="AF737">
        <v>0</v>
      </c>
      <c r="AG737">
        <v>0</v>
      </c>
      <c r="AH737">
        <v>0</v>
      </c>
      <c r="AI737">
        <v>8</v>
      </c>
      <c r="AJ737">
        <v>0</v>
      </c>
      <c r="AK737">
        <v>3</v>
      </c>
      <c r="AL737">
        <v>0</v>
      </c>
      <c r="AM737">
        <v>0</v>
      </c>
      <c r="AN737">
        <v>0</v>
      </c>
      <c r="AO737">
        <v>0</v>
      </c>
      <c r="AP737">
        <v>0</v>
      </c>
      <c r="AQ737">
        <v>0</v>
      </c>
      <c r="AR737">
        <v>0</v>
      </c>
      <c r="AS737">
        <v>0</v>
      </c>
      <c r="AT737">
        <v>0</v>
      </c>
      <c r="AU737">
        <v>0</v>
      </c>
      <c r="AV737">
        <v>0</v>
      </c>
      <c r="AW737">
        <v>6</v>
      </c>
      <c r="AX737">
        <v>5</v>
      </c>
      <c r="AY737">
        <v>0</v>
      </c>
      <c r="AZ737">
        <v>0</v>
      </c>
      <c r="BA737" t="s">
        <v>63</v>
      </c>
      <c r="BB737" t="s">
        <v>63</v>
      </c>
    </row>
    <row r="738" spans="1:55" ht="28.8" x14ac:dyDescent="0.3">
      <c r="A738" t="s">
        <v>55</v>
      </c>
      <c r="B738" t="s">
        <v>55</v>
      </c>
      <c r="C738" t="s">
        <v>746</v>
      </c>
      <c r="D738">
        <v>22110411929</v>
      </c>
      <c r="E738" t="s">
        <v>747</v>
      </c>
      <c r="F738" t="s">
        <v>106</v>
      </c>
      <c r="G738" t="s">
        <v>57</v>
      </c>
      <c r="H738">
        <v>1</v>
      </c>
      <c r="I738" t="s">
        <v>58</v>
      </c>
      <c r="J738" t="s">
        <v>59</v>
      </c>
      <c r="K738" s="40" t="s">
        <v>748</v>
      </c>
      <c r="L738">
        <v>1</v>
      </c>
      <c r="M738" t="s">
        <v>749</v>
      </c>
      <c r="N738">
        <v>3</v>
      </c>
      <c r="O738" t="s">
        <v>66</v>
      </c>
      <c r="P738">
        <v>11</v>
      </c>
      <c r="Q738" t="s">
        <v>108</v>
      </c>
      <c r="R738">
        <v>0</v>
      </c>
      <c r="S738">
        <v>34</v>
      </c>
      <c r="T738" t="s">
        <v>61</v>
      </c>
      <c r="V738">
        <v>4</v>
      </c>
      <c r="W738">
        <v>4</v>
      </c>
      <c r="X738">
        <v>1</v>
      </c>
      <c r="Y738" t="s">
        <v>71</v>
      </c>
      <c r="Z738" t="s">
        <v>71</v>
      </c>
      <c r="AA738" t="s">
        <v>71</v>
      </c>
      <c r="AB738" t="s">
        <v>62</v>
      </c>
      <c r="AC738" t="s">
        <v>77</v>
      </c>
      <c r="AD738">
        <v>0</v>
      </c>
      <c r="AE738">
        <v>1</v>
      </c>
      <c r="AF738">
        <v>0</v>
      </c>
      <c r="AG738">
        <v>0</v>
      </c>
      <c r="AH738">
        <v>0</v>
      </c>
      <c r="AI738">
        <v>0</v>
      </c>
      <c r="AJ738">
        <v>0</v>
      </c>
      <c r="AK738">
        <v>0</v>
      </c>
      <c r="AL738">
        <v>0</v>
      </c>
      <c r="AM738">
        <v>0</v>
      </c>
      <c r="AN738">
        <v>0</v>
      </c>
      <c r="AO738">
        <v>0</v>
      </c>
      <c r="AP738">
        <v>0</v>
      </c>
      <c r="AQ738">
        <v>0</v>
      </c>
      <c r="AR738">
        <v>0</v>
      </c>
      <c r="AS738">
        <v>0</v>
      </c>
      <c r="AT738">
        <v>0</v>
      </c>
      <c r="AU738">
        <v>0</v>
      </c>
      <c r="AV738">
        <v>0</v>
      </c>
      <c r="AW738">
        <v>6</v>
      </c>
      <c r="AX738">
        <v>6</v>
      </c>
      <c r="AY738">
        <v>0</v>
      </c>
      <c r="AZ738">
        <v>0</v>
      </c>
      <c r="BA738" t="s">
        <v>63</v>
      </c>
      <c r="BB738" t="s">
        <v>63</v>
      </c>
    </row>
    <row r="739" spans="1:55" ht="28.8" x14ac:dyDescent="0.3">
      <c r="A739" t="s">
        <v>55</v>
      </c>
      <c r="B739" t="s">
        <v>55</v>
      </c>
      <c r="C739" t="s">
        <v>746</v>
      </c>
      <c r="D739">
        <v>22110411929</v>
      </c>
      <c r="E739" t="s">
        <v>747</v>
      </c>
      <c r="F739" t="s">
        <v>106</v>
      </c>
      <c r="G739" t="s">
        <v>57</v>
      </c>
      <c r="H739">
        <v>1</v>
      </c>
      <c r="I739" t="s">
        <v>58</v>
      </c>
      <c r="J739" t="s">
        <v>59</v>
      </c>
      <c r="K739" s="40" t="s">
        <v>748</v>
      </c>
      <c r="L739">
        <v>1</v>
      </c>
      <c r="M739" t="s">
        <v>749</v>
      </c>
      <c r="N739">
        <v>4</v>
      </c>
      <c r="O739" t="s">
        <v>95</v>
      </c>
      <c r="R739">
        <v>0</v>
      </c>
      <c r="S739">
        <v>0</v>
      </c>
      <c r="T739" t="s">
        <v>61</v>
      </c>
      <c r="V739">
        <v>4</v>
      </c>
      <c r="W739">
        <v>4</v>
      </c>
      <c r="X739">
        <v>1</v>
      </c>
      <c r="Y739" t="s">
        <v>62</v>
      </c>
      <c r="Z739" t="s">
        <v>71</v>
      </c>
      <c r="AA739" t="s">
        <v>71</v>
      </c>
      <c r="AB739" t="s">
        <v>71</v>
      </c>
      <c r="AD739">
        <v>0</v>
      </c>
      <c r="AE739">
        <v>0</v>
      </c>
      <c r="AF739">
        <v>0</v>
      </c>
      <c r="AG739">
        <v>0</v>
      </c>
      <c r="AH739">
        <v>0</v>
      </c>
      <c r="AI739">
        <v>0</v>
      </c>
      <c r="AJ739">
        <v>0</v>
      </c>
      <c r="AK739">
        <v>0</v>
      </c>
      <c r="AL739">
        <v>0</v>
      </c>
      <c r="AM739">
        <v>0</v>
      </c>
      <c r="AN739">
        <v>0</v>
      </c>
      <c r="AO739">
        <v>0</v>
      </c>
      <c r="AP739">
        <v>0</v>
      </c>
      <c r="AQ739">
        <v>0</v>
      </c>
      <c r="AR739">
        <v>0</v>
      </c>
      <c r="AS739">
        <v>0</v>
      </c>
      <c r="AT739">
        <v>0</v>
      </c>
      <c r="AU739">
        <v>0</v>
      </c>
      <c r="AV739">
        <v>0</v>
      </c>
      <c r="AW739">
        <v>1</v>
      </c>
      <c r="AX739">
        <v>0</v>
      </c>
      <c r="AY739">
        <v>0</v>
      </c>
      <c r="AZ739">
        <v>0</v>
      </c>
      <c r="BA739" t="s">
        <v>63</v>
      </c>
      <c r="BB739" t="s">
        <v>63</v>
      </c>
    </row>
    <row r="740" spans="1:55" ht="28.8" x14ac:dyDescent="0.3">
      <c r="A740" t="s">
        <v>55</v>
      </c>
      <c r="B740" t="s">
        <v>55</v>
      </c>
      <c r="C740" t="s">
        <v>746</v>
      </c>
      <c r="D740">
        <v>22110411929</v>
      </c>
      <c r="E740" t="s">
        <v>747</v>
      </c>
      <c r="F740" t="s">
        <v>106</v>
      </c>
      <c r="G740" t="s">
        <v>57</v>
      </c>
      <c r="H740">
        <v>1</v>
      </c>
      <c r="I740" t="s">
        <v>58</v>
      </c>
      <c r="J740" t="s">
        <v>59</v>
      </c>
      <c r="K740" s="40" t="s">
        <v>748</v>
      </c>
      <c r="L740">
        <v>2</v>
      </c>
      <c r="M740" t="s">
        <v>750</v>
      </c>
      <c r="N740">
        <v>1</v>
      </c>
      <c r="O740" t="s">
        <v>66</v>
      </c>
      <c r="P740">
        <v>12</v>
      </c>
      <c r="Q740" t="s">
        <v>116</v>
      </c>
      <c r="R740">
        <v>0</v>
      </c>
      <c r="S740">
        <v>50</v>
      </c>
      <c r="T740" t="s">
        <v>61</v>
      </c>
      <c r="V740">
        <v>0</v>
      </c>
      <c r="W740">
        <v>0</v>
      </c>
      <c r="X740">
        <v>0</v>
      </c>
      <c r="Y740" t="s">
        <v>62</v>
      </c>
      <c r="Z740" t="s">
        <v>83</v>
      </c>
      <c r="AA740" t="s">
        <v>71</v>
      </c>
      <c r="AB740" t="s">
        <v>83</v>
      </c>
      <c r="AC740" t="s">
        <v>77</v>
      </c>
      <c r="AD740">
        <v>0</v>
      </c>
      <c r="AE740">
        <v>1</v>
      </c>
      <c r="AF740">
        <v>0</v>
      </c>
      <c r="AG740">
        <v>0</v>
      </c>
      <c r="AH740">
        <v>0</v>
      </c>
      <c r="AI740">
        <v>0</v>
      </c>
      <c r="AJ740">
        <v>0</v>
      </c>
      <c r="AK740">
        <v>0</v>
      </c>
      <c r="AL740">
        <v>0</v>
      </c>
      <c r="AM740">
        <v>0</v>
      </c>
      <c r="AN740">
        <v>0</v>
      </c>
      <c r="AO740">
        <v>0</v>
      </c>
      <c r="AP740">
        <v>0</v>
      </c>
      <c r="AQ740">
        <v>0</v>
      </c>
      <c r="AR740">
        <v>0</v>
      </c>
      <c r="AS740">
        <v>0</v>
      </c>
      <c r="AT740">
        <v>0</v>
      </c>
      <c r="AU740">
        <v>0</v>
      </c>
      <c r="AV740">
        <v>0</v>
      </c>
      <c r="AW740">
        <v>5</v>
      </c>
      <c r="AX740">
        <v>6</v>
      </c>
      <c r="AY740">
        <v>0</v>
      </c>
      <c r="AZ740">
        <v>0</v>
      </c>
      <c r="BA740" t="s">
        <v>63</v>
      </c>
      <c r="BB740" t="s">
        <v>63</v>
      </c>
      <c r="BC740" t="s">
        <v>64</v>
      </c>
    </row>
    <row r="741" spans="1:55" ht="28.8" x14ac:dyDescent="0.3">
      <c r="A741" t="s">
        <v>55</v>
      </c>
      <c r="B741" t="s">
        <v>55</v>
      </c>
      <c r="C741" t="s">
        <v>746</v>
      </c>
      <c r="D741">
        <v>22110411929</v>
      </c>
      <c r="E741" t="s">
        <v>747</v>
      </c>
      <c r="F741" t="s">
        <v>106</v>
      </c>
      <c r="G741" t="s">
        <v>57</v>
      </c>
      <c r="H741">
        <v>1</v>
      </c>
      <c r="I741" t="s">
        <v>58</v>
      </c>
      <c r="J741" t="s">
        <v>59</v>
      </c>
      <c r="K741" s="40" t="s">
        <v>748</v>
      </c>
      <c r="L741">
        <v>2</v>
      </c>
      <c r="M741" t="s">
        <v>750</v>
      </c>
      <c r="N741">
        <v>2</v>
      </c>
      <c r="O741" t="s">
        <v>66</v>
      </c>
      <c r="P741">
        <v>9</v>
      </c>
      <c r="Q741" t="s">
        <v>110</v>
      </c>
      <c r="R741">
        <v>0</v>
      </c>
      <c r="S741">
        <v>90</v>
      </c>
      <c r="T741" t="s">
        <v>61</v>
      </c>
      <c r="V741">
        <v>0</v>
      </c>
      <c r="W741">
        <v>0</v>
      </c>
      <c r="X741">
        <v>0</v>
      </c>
      <c r="Y741" t="s">
        <v>62</v>
      </c>
      <c r="Z741" t="s">
        <v>83</v>
      </c>
      <c r="AA741" t="s">
        <v>83</v>
      </c>
      <c r="AB741" t="s">
        <v>83</v>
      </c>
      <c r="AC741" t="s">
        <v>77</v>
      </c>
      <c r="AD741">
        <v>0</v>
      </c>
      <c r="AE741">
        <v>1</v>
      </c>
      <c r="AF741">
        <v>0</v>
      </c>
      <c r="AG741">
        <v>0</v>
      </c>
      <c r="AH741">
        <v>0</v>
      </c>
      <c r="AI741">
        <v>0</v>
      </c>
      <c r="AJ741">
        <v>0</v>
      </c>
      <c r="AK741">
        <v>0</v>
      </c>
      <c r="AL741">
        <v>0</v>
      </c>
      <c r="AM741">
        <v>0</v>
      </c>
      <c r="AN741">
        <v>0</v>
      </c>
      <c r="AO741">
        <v>0</v>
      </c>
      <c r="AP741">
        <v>0</v>
      </c>
      <c r="AQ741">
        <v>0</v>
      </c>
      <c r="AR741">
        <v>0</v>
      </c>
      <c r="AS741">
        <v>0</v>
      </c>
      <c r="AT741">
        <v>0</v>
      </c>
      <c r="AU741">
        <v>0</v>
      </c>
      <c r="AV741">
        <v>0</v>
      </c>
      <c r="AW741">
        <v>5</v>
      </c>
      <c r="AX741">
        <v>6</v>
      </c>
      <c r="AY741">
        <v>0</v>
      </c>
      <c r="AZ741">
        <v>0</v>
      </c>
      <c r="BA741" t="s">
        <v>63</v>
      </c>
      <c r="BB741" t="s">
        <v>63</v>
      </c>
      <c r="BC741" t="s">
        <v>64</v>
      </c>
    </row>
    <row r="742" spans="1:55" ht="28.8" x14ac:dyDescent="0.3">
      <c r="A742" t="s">
        <v>55</v>
      </c>
      <c r="B742" t="s">
        <v>55</v>
      </c>
      <c r="C742" t="s">
        <v>746</v>
      </c>
      <c r="D742">
        <v>22110411929</v>
      </c>
      <c r="E742" t="s">
        <v>747</v>
      </c>
      <c r="F742" t="s">
        <v>106</v>
      </c>
      <c r="G742" t="s">
        <v>57</v>
      </c>
      <c r="H742">
        <v>1</v>
      </c>
      <c r="I742" t="s">
        <v>58</v>
      </c>
      <c r="J742" t="s">
        <v>59</v>
      </c>
      <c r="K742" s="40" t="s">
        <v>748</v>
      </c>
      <c r="L742">
        <v>2</v>
      </c>
      <c r="M742" t="s">
        <v>750</v>
      </c>
      <c r="N742">
        <v>3</v>
      </c>
      <c r="O742" t="s">
        <v>66</v>
      </c>
      <c r="P742">
        <v>9</v>
      </c>
      <c r="Q742" t="s">
        <v>87</v>
      </c>
      <c r="R742">
        <v>0</v>
      </c>
      <c r="S742">
        <v>59</v>
      </c>
      <c r="T742" t="s">
        <v>61</v>
      </c>
      <c r="V742">
        <v>0</v>
      </c>
      <c r="W742">
        <v>0</v>
      </c>
      <c r="X742">
        <v>0</v>
      </c>
      <c r="Y742" t="s">
        <v>62</v>
      </c>
      <c r="Z742" t="s">
        <v>83</v>
      </c>
      <c r="AA742" t="s">
        <v>83</v>
      </c>
      <c r="AB742" t="s">
        <v>83</v>
      </c>
      <c r="AC742" t="s">
        <v>77</v>
      </c>
      <c r="AD742">
        <v>0</v>
      </c>
      <c r="AE742">
        <v>1</v>
      </c>
      <c r="AF742">
        <v>0</v>
      </c>
      <c r="AG742">
        <v>0</v>
      </c>
      <c r="AH742">
        <v>0</v>
      </c>
      <c r="AI742">
        <v>0</v>
      </c>
      <c r="AJ742">
        <v>0</v>
      </c>
      <c r="AK742">
        <v>0</v>
      </c>
      <c r="AL742">
        <v>0</v>
      </c>
      <c r="AM742">
        <v>0</v>
      </c>
      <c r="AN742">
        <v>0</v>
      </c>
      <c r="AO742">
        <v>0</v>
      </c>
      <c r="AP742">
        <v>0</v>
      </c>
      <c r="AQ742">
        <v>0</v>
      </c>
      <c r="AR742">
        <v>0</v>
      </c>
      <c r="AS742">
        <v>0</v>
      </c>
      <c r="AT742">
        <v>0</v>
      </c>
      <c r="AU742">
        <v>0</v>
      </c>
      <c r="AV742">
        <v>0</v>
      </c>
      <c r="AW742">
        <v>4</v>
      </c>
      <c r="AX742">
        <v>6</v>
      </c>
      <c r="AY742">
        <v>0</v>
      </c>
      <c r="AZ742">
        <v>0</v>
      </c>
      <c r="BA742" t="s">
        <v>63</v>
      </c>
      <c r="BB742" t="s">
        <v>63</v>
      </c>
      <c r="BC742" t="s">
        <v>64</v>
      </c>
    </row>
    <row r="743" spans="1:55" ht="28.8" x14ac:dyDescent="0.3">
      <c r="A743" t="s">
        <v>55</v>
      </c>
      <c r="B743" t="s">
        <v>55</v>
      </c>
      <c r="C743" t="s">
        <v>746</v>
      </c>
      <c r="D743">
        <v>22110411929</v>
      </c>
      <c r="E743" t="s">
        <v>747</v>
      </c>
      <c r="F743" t="s">
        <v>106</v>
      </c>
      <c r="G743" t="s">
        <v>57</v>
      </c>
      <c r="H743">
        <v>1</v>
      </c>
      <c r="I743" t="s">
        <v>58</v>
      </c>
      <c r="J743" t="s">
        <v>59</v>
      </c>
      <c r="K743" s="40" t="s">
        <v>748</v>
      </c>
      <c r="L743">
        <v>2</v>
      </c>
      <c r="M743" t="s">
        <v>750</v>
      </c>
      <c r="N743">
        <v>4</v>
      </c>
      <c r="O743" t="s">
        <v>70</v>
      </c>
      <c r="R743">
        <v>0</v>
      </c>
      <c r="S743">
        <v>0</v>
      </c>
      <c r="T743" t="s">
        <v>93</v>
      </c>
      <c r="U743" t="s">
        <v>130</v>
      </c>
      <c r="V743">
        <v>0</v>
      </c>
      <c r="W743">
        <v>0</v>
      </c>
      <c r="X743">
        <v>0</v>
      </c>
      <c r="AD743">
        <v>0</v>
      </c>
      <c r="AE743">
        <v>0</v>
      </c>
      <c r="AF743">
        <v>0</v>
      </c>
      <c r="AG743">
        <v>0</v>
      </c>
      <c r="AH743">
        <v>0</v>
      </c>
      <c r="AI743">
        <v>0</v>
      </c>
      <c r="AJ743">
        <v>0</v>
      </c>
      <c r="AK743">
        <v>0</v>
      </c>
      <c r="AL743">
        <v>0</v>
      </c>
      <c r="AM743">
        <v>0</v>
      </c>
      <c r="AN743">
        <v>0</v>
      </c>
      <c r="AO743">
        <v>0</v>
      </c>
      <c r="AP743">
        <v>0</v>
      </c>
      <c r="AQ743">
        <v>0</v>
      </c>
      <c r="AR743">
        <v>0</v>
      </c>
      <c r="AS743">
        <v>0</v>
      </c>
      <c r="AT743">
        <v>0</v>
      </c>
      <c r="AU743">
        <v>0</v>
      </c>
      <c r="AV743">
        <v>0</v>
      </c>
      <c r="AW743">
        <v>0</v>
      </c>
      <c r="AX743">
        <v>0</v>
      </c>
      <c r="AY743">
        <v>0</v>
      </c>
      <c r="AZ743">
        <v>0</v>
      </c>
      <c r="BC743" t="s">
        <v>80</v>
      </c>
    </row>
    <row r="744" spans="1:55" ht="28.8" x14ac:dyDescent="0.3">
      <c r="A744" t="s">
        <v>55</v>
      </c>
      <c r="B744" t="s">
        <v>55</v>
      </c>
      <c r="C744" t="s">
        <v>746</v>
      </c>
      <c r="D744">
        <v>22110411929</v>
      </c>
      <c r="E744" t="s">
        <v>747</v>
      </c>
      <c r="F744" t="s">
        <v>106</v>
      </c>
      <c r="G744" t="s">
        <v>57</v>
      </c>
      <c r="H744">
        <v>3</v>
      </c>
      <c r="I744" t="s">
        <v>74</v>
      </c>
      <c r="J744" t="s">
        <v>59</v>
      </c>
      <c r="L744">
        <v>1</v>
      </c>
      <c r="N744">
        <v>1</v>
      </c>
      <c r="O744" t="s">
        <v>66</v>
      </c>
      <c r="R744">
        <v>0</v>
      </c>
      <c r="S744">
        <v>0</v>
      </c>
      <c r="T744" t="s">
        <v>61</v>
      </c>
      <c r="U744" s="40" t="s">
        <v>751</v>
      </c>
      <c r="V744">
        <v>4</v>
      </c>
      <c r="W744">
        <v>0</v>
      </c>
      <c r="X744">
        <v>1</v>
      </c>
      <c r="Y744" t="s">
        <v>62</v>
      </c>
      <c r="Z744" t="s">
        <v>62</v>
      </c>
      <c r="AB744" t="s">
        <v>62</v>
      </c>
      <c r="AC744" t="s">
        <v>77</v>
      </c>
      <c r="AD744">
        <v>0</v>
      </c>
      <c r="AE744">
        <v>1</v>
      </c>
      <c r="AF744">
        <v>0</v>
      </c>
      <c r="AG744">
        <v>0</v>
      </c>
      <c r="AH744">
        <v>0</v>
      </c>
      <c r="AI744">
        <v>2</v>
      </c>
      <c r="AJ744">
        <v>0</v>
      </c>
      <c r="AK744">
        <v>0</v>
      </c>
      <c r="AL744">
        <v>0</v>
      </c>
      <c r="AM744">
        <v>0</v>
      </c>
      <c r="AN744">
        <v>0</v>
      </c>
      <c r="AO744">
        <v>0</v>
      </c>
      <c r="AP744">
        <v>0</v>
      </c>
      <c r="AQ744">
        <v>0</v>
      </c>
      <c r="AR744">
        <v>0</v>
      </c>
      <c r="AS744">
        <v>0</v>
      </c>
      <c r="AT744">
        <v>0</v>
      </c>
      <c r="AU744">
        <v>0</v>
      </c>
      <c r="AV744">
        <v>0</v>
      </c>
      <c r="AW744">
        <v>3</v>
      </c>
      <c r="AX744">
        <v>2</v>
      </c>
      <c r="AY744">
        <v>0</v>
      </c>
      <c r="AZ744">
        <v>0</v>
      </c>
      <c r="BA744" t="s">
        <v>63</v>
      </c>
      <c r="BB744" t="s">
        <v>63</v>
      </c>
      <c r="BC744" t="s">
        <v>84</v>
      </c>
    </row>
    <row r="745" spans="1:55" x14ac:dyDescent="0.3">
      <c r="A745" t="s">
        <v>55</v>
      </c>
      <c r="B745" t="s">
        <v>55</v>
      </c>
      <c r="C745" t="s">
        <v>746</v>
      </c>
      <c r="D745">
        <v>22110411929</v>
      </c>
      <c r="E745" t="s">
        <v>747</v>
      </c>
      <c r="F745" t="s">
        <v>106</v>
      </c>
      <c r="G745" t="s">
        <v>57</v>
      </c>
      <c r="H745">
        <v>4</v>
      </c>
      <c r="I745" t="s">
        <v>74</v>
      </c>
      <c r="J745" t="s">
        <v>59</v>
      </c>
      <c r="L745">
        <v>1</v>
      </c>
      <c r="M745" t="s">
        <v>752</v>
      </c>
      <c r="N745">
        <v>1</v>
      </c>
      <c r="O745" t="s">
        <v>66</v>
      </c>
      <c r="P745">
        <v>10</v>
      </c>
      <c r="Q745" t="s">
        <v>112</v>
      </c>
      <c r="R745">
        <v>0</v>
      </c>
      <c r="S745">
        <v>96</v>
      </c>
      <c r="T745" t="s">
        <v>61</v>
      </c>
      <c r="V745">
        <v>0</v>
      </c>
      <c r="W745">
        <v>4</v>
      </c>
      <c r="X745">
        <v>2</v>
      </c>
      <c r="Y745" t="s">
        <v>62</v>
      </c>
      <c r="Z745" t="s">
        <v>62</v>
      </c>
      <c r="AA745" t="s">
        <v>83</v>
      </c>
      <c r="AB745" t="s">
        <v>62</v>
      </c>
      <c r="AC745" t="s">
        <v>77</v>
      </c>
      <c r="AD745">
        <v>0</v>
      </c>
      <c r="AE745">
        <v>1</v>
      </c>
      <c r="AF745">
        <v>0</v>
      </c>
      <c r="AG745">
        <v>0</v>
      </c>
      <c r="AH745">
        <v>0</v>
      </c>
      <c r="AI745">
        <v>0</v>
      </c>
      <c r="AJ745">
        <v>0</v>
      </c>
      <c r="AK745">
        <v>0</v>
      </c>
      <c r="AL745">
        <v>0</v>
      </c>
      <c r="AM745">
        <v>0</v>
      </c>
      <c r="AN745">
        <v>0</v>
      </c>
      <c r="AO745">
        <v>0</v>
      </c>
      <c r="AP745">
        <v>0</v>
      </c>
      <c r="AQ745">
        <v>0</v>
      </c>
      <c r="AR745">
        <v>0</v>
      </c>
      <c r="AS745">
        <v>0</v>
      </c>
      <c r="AT745">
        <v>0</v>
      </c>
      <c r="AU745">
        <v>0</v>
      </c>
      <c r="AV745">
        <v>0</v>
      </c>
      <c r="AW745">
        <v>6</v>
      </c>
      <c r="AX745">
        <v>8</v>
      </c>
      <c r="AY745">
        <v>0</v>
      </c>
      <c r="AZ745">
        <v>0</v>
      </c>
      <c r="BA745" t="s">
        <v>63</v>
      </c>
      <c r="BB745" t="s">
        <v>63</v>
      </c>
      <c r="BC745" t="s">
        <v>84</v>
      </c>
    </row>
    <row r="746" spans="1:55" x14ac:dyDescent="0.3">
      <c r="A746" t="s">
        <v>55</v>
      </c>
      <c r="B746" t="s">
        <v>55</v>
      </c>
      <c r="C746" t="s">
        <v>746</v>
      </c>
      <c r="D746">
        <v>22110411929</v>
      </c>
      <c r="E746" t="s">
        <v>747</v>
      </c>
      <c r="F746" t="s">
        <v>106</v>
      </c>
      <c r="G746" t="s">
        <v>57</v>
      </c>
      <c r="H746">
        <v>4</v>
      </c>
      <c r="I746" t="s">
        <v>74</v>
      </c>
      <c r="J746" t="s">
        <v>59</v>
      </c>
      <c r="L746">
        <v>2</v>
      </c>
      <c r="M746" t="s">
        <v>753</v>
      </c>
      <c r="N746">
        <v>1</v>
      </c>
      <c r="P746">
        <v>10</v>
      </c>
      <c r="Q746" t="s">
        <v>112</v>
      </c>
      <c r="R746">
        <v>0</v>
      </c>
      <c r="S746">
        <v>56</v>
      </c>
      <c r="T746" t="s">
        <v>61</v>
      </c>
      <c r="U746" t="s">
        <v>754</v>
      </c>
      <c r="V746">
        <v>4</v>
      </c>
      <c r="W746">
        <v>0</v>
      </c>
      <c r="X746">
        <v>1</v>
      </c>
      <c r="Y746" t="s">
        <v>62</v>
      </c>
      <c r="Z746" t="s">
        <v>62</v>
      </c>
      <c r="AA746" t="s">
        <v>62</v>
      </c>
      <c r="AB746" t="s">
        <v>62</v>
      </c>
      <c r="AC746" t="s">
        <v>77</v>
      </c>
      <c r="AD746">
        <v>1</v>
      </c>
      <c r="AE746">
        <v>0</v>
      </c>
      <c r="AF746">
        <v>0</v>
      </c>
      <c r="AG746">
        <v>0</v>
      </c>
      <c r="AH746">
        <v>0</v>
      </c>
      <c r="AI746">
        <v>2</v>
      </c>
      <c r="AJ746">
        <v>0</v>
      </c>
      <c r="AK746">
        <v>0</v>
      </c>
      <c r="AL746">
        <v>0</v>
      </c>
      <c r="AM746">
        <v>0</v>
      </c>
      <c r="AN746">
        <v>0</v>
      </c>
      <c r="AO746">
        <v>0</v>
      </c>
      <c r="AP746">
        <v>0</v>
      </c>
      <c r="AQ746">
        <v>0</v>
      </c>
      <c r="AR746">
        <v>0</v>
      </c>
      <c r="AS746">
        <v>0</v>
      </c>
      <c r="AT746">
        <v>0</v>
      </c>
      <c r="AU746">
        <v>0</v>
      </c>
      <c r="AV746">
        <v>0</v>
      </c>
      <c r="AW746">
        <v>5</v>
      </c>
      <c r="AX746">
        <v>4</v>
      </c>
      <c r="AY746">
        <v>0</v>
      </c>
      <c r="AZ746">
        <v>0</v>
      </c>
      <c r="BA746" t="s">
        <v>63</v>
      </c>
      <c r="BB746" t="s">
        <v>63</v>
      </c>
    </row>
    <row r="747" spans="1:55" x14ac:dyDescent="0.3">
      <c r="A747" t="s">
        <v>55</v>
      </c>
      <c r="B747" t="s">
        <v>55</v>
      </c>
      <c r="C747" t="s">
        <v>746</v>
      </c>
      <c r="D747">
        <v>22110411929</v>
      </c>
      <c r="E747" t="s">
        <v>747</v>
      </c>
      <c r="F747" t="s">
        <v>106</v>
      </c>
      <c r="G747" t="s">
        <v>57</v>
      </c>
      <c r="H747">
        <v>5</v>
      </c>
      <c r="I747" t="s">
        <v>72</v>
      </c>
      <c r="J747" t="s">
        <v>59</v>
      </c>
      <c r="K747" t="s">
        <v>755</v>
      </c>
      <c r="L747">
        <v>1</v>
      </c>
      <c r="N747">
        <v>1</v>
      </c>
      <c r="O747" t="s">
        <v>105</v>
      </c>
      <c r="R747">
        <v>0</v>
      </c>
      <c r="S747">
        <v>0</v>
      </c>
      <c r="T747" t="s">
        <v>61</v>
      </c>
      <c r="U747" t="s">
        <v>756</v>
      </c>
      <c r="V747">
        <v>4</v>
      </c>
      <c r="W747">
        <v>0</v>
      </c>
      <c r="X747">
        <v>1</v>
      </c>
      <c r="Y747" t="s">
        <v>62</v>
      </c>
      <c r="Z747" t="s">
        <v>62</v>
      </c>
      <c r="AA747" t="s">
        <v>62</v>
      </c>
      <c r="AB747" t="s">
        <v>62</v>
      </c>
      <c r="AC747" t="s">
        <v>68</v>
      </c>
      <c r="AD747">
        <v>1</v>
      </c>
      <c r="AE747">
        <v>0</v>
      </c>
      <c r="AF747">
        <v>0</v>
      </c>
      <c r="AG747">
        <v>0</v>
      </c>
      <c r="AH747">
        <v>0</v>
      </c>
      <c r="AI747">
        <v>2</v>
      </c>
      <c r="AJ747">
        <v>2</v>
      </c>
      <c r="AK747">
        <v>0</v>
      </c>
      <c r="AL747">
        <v>0</v>
      </c>
      <c r="AM747">
        <v>0</v>
      </c>
      <c r="AN747">
        <v>0</v>
      </c>
      <c r="AO747">
        <v>0</v>
      </c>
      <c r="AP747">
        <v>0</v>
      </c>
      <c r="AQ747">
        <v>0</v>
      </c>
      <c r="AR747">
        <v>0</v>
      </c>
      <c r="AS747">
        <v>0</v>
      </c>
      <c r="AT747">
        <v>0</v>
      </c>
      <c r="AU747">
        <v>0</v>
      </c>
      <c r="AV747">
        <v>0</v>
      </c>
      <c r="AW747">
        <v>4</v>
      </c>
      <c r="AX747">
        <v>2</v>
      </c>
      <c r="AY747">
        <v>0</v>
      </c>
      <c r="AZ747">
        <v>0</v>
      </c>
      <c r="BA747" t="s">
        <v>63</v>
      </c>
      <c r="BB747" t="s">
        <v>63</v>
      </c>
      <c r="BC747" t="s">
        <v>64</v>
      </c>
    </row>
    <row r="748" spans="1:55" x14ac:dyDescent="0.3">
      <c r="A748" t="s">
        <v>55</v>
      </c>
      <c r="B748" t="s">
        <v>55</v>
      </c>
      <c r="C748" t="s">
        <v>746</v>
      </c>
      <c r="D748">
        <v>22110411929</v>
      </c>
      <c r="E748" t="s">
        <v>747</v>
      </c>
      <c r="F748" t="s">
        <v>106</v>
      </c>
      <c r="G748" t="s">
        <v>57</v>
      </c>
      <c r="H748">
        <v>5</v>
      </c>
      <c r="I748" t="s">
        <v>72</v>
      </c>
      <c r="J748" t="s">
        <v>59</v>
      </c>
      <c r="K748" t="s">
        <v>755</v>
      </c>
      <c r="L748">
        <v>1</v>
      </c>
      <c r="N748">
        <v>2</v>
      </c>
      <c r="O748" t="s">
        <v>70</v>
      </c>
      <c r="R748">
        <v>0</v>
      </c>
      <c r="S748">
        <v>0</v>
      </c>
      <c r="T748" t="s">
        <v>93</v>
      </c>
      <c r="U748" t="s">
        <v>130</v>
      </c>
      <c r="V748">
        <v>4</v>
      </c>
      <c r="W748">
        <v>0</v>
      </c>
      <c r="X748">
        <v>1</v>
      </c>
      <c r="AD748">
        <v>0</v>
      </c>
      <c r="AE748">
        <v>0</v>
      </c>
      <c r="AF748">
        <v>0</v>
      </c>
      <c r="AG748">
        <v>0</v>
      </c>
      <c r="AH748">
        <v>0</v>
      </c>
      <c r="AI748">
        <v>0</v>
      </c>
      <c r="AJ748">
        <v>0</v>
      </c>
      <c r="AK748">
        <v>0</v>
      </c>
      <c r="AL748">
        <v>0</v>
      </c>
      <c r="AM748">
        <v>0</v>
      </c>
      <c r="AN748">
        <v>0</v>
      </c>
      <c r="AO748">
        <v>0</v>
      </c>
      <c r="AP748">
        <v>0</v>
      </c>
      <c r="AQ748">
        <v>0</v>
      </c>
      <c r="AR748">
        <v>0</v>
      </c>
      <c r="AS748">
        <v>0</v>
      </c>
      <c r="AT748">
        <v>0</v>
      </c>
      <c r="AU748">
        <v>0</v>
      </c>
      <c r="AV748">
        <v>0</v>
      </c>
      <c r="AW748">
        <v>0</v>
      </c>
      <c r="AX748">
        <v>0</v>
      </c>
      <c r="AY748">
        <v>0</v>
      </c>
      <c r="AZ748">
        <v>0</v>
      </c>
      <c r="BC748" t="s">
        <v>64</v>
      </c>
    </row>
    <row r="749" spans="1:55" x14ac:dyDescent="0.3">
      <c r="A749" t="s">
        <v>55</v>
      </c>
      <c r="B749" t="s">
        <v>55</v>
      </c>
      <c r="C749" t="s">
        <v>289</v>
      </c>
      <c r="D749">
        <v>22110430904</v>
      </c>
      <c r="E749" t="s">
        <v>1180</v>
      </c>
      <c r="F749" t="s">
        <v>106</v>
      </c>
      <c r="G749" t="s">
        <v>57</v>
      </c>
      <c r="H749">
        <v>5</v>
      </c>
      <c r="I749" t="s">
        <v>58</v>
      </c>
      <c r="J749" t="s">
        <v>59</v>
      </c>
      <c r="K749" t="s">
        <v>1191</v>
      </c>
      <c r="L749">
        <v>1</v>
      </c>
      <c r="M749" t="s">
        <v>1192</v>
      </c>
      <c r="N749">
        <v>1</v>
      </c>
      <c r="O749" t="s">
        <v>167</v>
      </c>
      <c r="R749">
        <v>0</v>
      </c>
      <c r="S749">
        <v>0</v>
      </c>
      <c r="T749" t="s">
        <v>61</v>
      </c>
      <c r="V749">
        <v>1</v>
      </c>
      <c r="W749">
        <v>1</v>
      </c>
      <c r="X749">
        <v>1</v>
      </c>
      <c r="Y749" t="s">
        <v>62</v>
      </c>
      <c r="Z749" t="s">
        <v>62</v>
      </c>
      <c r="AA749" t="s">
        <v>71</v>
      </c>
      <c r="AB749" t="s">
        <v>62</v>
      </c>
      <c r="AD749">
        <v>0</v>
      </c>
      <c r="AE749">
        <v>0</v>
      </c>
      <c r="AF749">
        <v>0</v>
      </c>
      <c r="AG749">
        <v>0</v>
      </c>
      <c r="AH749">
        <v>0</v>
      </c>
      <c r="AI749">
        <v>1</v>
      </c>
      <c r="AJ749">
        <v>1</v>
      </c>
      <c r="AK749">
        <v>0</v>
      </c>
      <c r="AL749">
        <v>0</v>
      </c>
      <c r="AM749">
        <v>0</v>
      </c>
      <c r="AN749">
        <v>0</v>
      </c>
      <c r="AO749">
        <v>0</v>
      </c>
      <c r="AP749">
        <v>0</v>
      </c>
      <c r="AQ749">
        <v>0</v>
      </c>
      <c r="AR749">
        <v>0</v>
      </c>
      <c r="AS749">
        <v>0</v>
      </c>
      <c r="AT749">
        <v>0</v>
      </c>
      <c r="AU749">
        <v>0</v>
      </c>
      <c r="AV749">
        <v>0</v>
      </c>
      <c r="AW749">
        <v>3</v>
      </c>
      <c r="AX749">
        <v>2</v>
      </c>
      <c r="AY749">
        <v>0</v>
      </c>
      <c r="AZ749">
        <v>0</v>
      </c>
      <c r="BA749" t="s">
        <v>63</v>
      </c>
      <c r="BB749" t="s">
        <v>63</v>
      </c>
      <c r="BC749" t="s">
        <v>64</v>
      </c>
    </row>
    <row r="750" spans="1:55" x14ac:dyDescent="0.3">
      <c r="A750" t="s">
        <v>55</v>
      </c>
      <c r="B750" t="s">
        <v>55</v>
      </c>
      <c r="C750" t="s">
        <v>625</v>
      </c>
      <c r="D750">
        <v>22110409605</v>
      </c>
      <c r="E750" t="s">
        <v>626</v>
      </c>
      <c r="F750" t="s">
        <v>98</v>
      </c>
      <c r="G750" t="s">
        <v>57</v>
      </c>
      <c r="H750">
        <v>1</v>
      </c>
      <c r="I750" t="s">
        <v>96</v>
      </c>
      <c r="J750" t="s">
        <v>59</v>
      </c>
      <c r="K750" t="s">
        <v>627</v>
      </c>
      <c r="L750">
        <v>1</v>
      </c>
      <c r="M750" t="s">
        <v>628</v>
      </c>
      <c r="N750">
        <v>1</v>
      </c>
      <c r="O750" t="s">
        <v>60</v>
      </c>
      <c r="R750">
        <v>0</v>
      </c>
      <c r="S750">
        <v>0</v>
      </c>
      <c r="T750" t="s">
        <v>61</v>
      </c>
      <c r="U750" t="s">
        <v>629</v>
      </c>
      <c r="V750">
        <v>2</v>
      </c>
      <c r="W750">
        <v>1</v>
      </c>
      <c r="X750">
        <v>1</v>
      </c>
      <c r="Y750" t="s">
        <v>62</v>
      </c>
      <c r="Z750" t="s">
        <v>62</v>
      </c>
      <c r="AA750" t="s">
        <v>90</v>
      </c>
      <c r="AB750" t="s">
        <v>62</v>
      </c>
      <c r="AD750">
        <v>1</v>
      </c>
      <c r="AE750">
        <v>0</v>
      </c>
      <c r="AF750">
        <v>0</v>
      </c>
      <c r="AG750">
        <v>0</v>
      </c>
      <c r="AH750">
        <v>0</v>
      </c>
      <c r="AI750">
        <v>4</v>
      </c>
      <c r="AJ750">
        <v>0</v>
      </c>
      <c r="AK750">
        <v>0</v>
      </c>
      <c r="AL750">
        <v>0</v>
      </c>
      <c r="AM750">
        <v>0</v>
      </c>
      <c r="AN750">
        <v>0</v>
      </c>
      <c r="AO750">
        <v>0</v>
      </c>
      <c r="AP750">
        <v>0</v>
      </c>
      <c r="AQ750">
        <v>0</v>
      </c>
      <c r="AR750">
        <v>0</v>
      </c>
      <c r="AS750">
        <v>0</v>
      </c>
      <c r="AT750">
        <v>0</v>
      </c>
      <c r="AU750">
        <v>0</v>
      </c>
      <c r="AV750">
        <v>1</v>
      </c>
      <c r="AW750">
        <v>2</v>
      </c>
      <c r="AX750">
        <v>1</v>
      </c>
      <c r="AY750">
        <v>0</v>
      </c>
      <c r="AZ750">
        <v>0</v>
      </c>
      <c r="BA750" t="s">
        <v>85</v>
      </c>
      <c r="BB750" t="s">
        <v>63</v>
      </c>
    </row>
    <row r="751" spans="1:55" x14ac:dyDescent="0.3">
      <c r="A751" t="s">
        <v>55</v>
      </c>
      <c r="B751" t="s">
        <v>55</v>
      </c>
      <c r="C751" t="s">
        <v>625</v>
      </c>
      <c r="D751">
        <v>22110409605</v>
      </c>
      <c r="E751" t="s">
        <v>626</v>
      </c>
      <c r="F751" t="s">
        <v>98</v>
      </c>
      <c r="G751" t="s">
        <v>57</v>
      </c>
      <c r="H751">
        <v>2</v>
      </c>
      <c r="I751" t="s">
        <v>58</v>
      </c>
      <c r="J751" t="s">
        <v>59</v>
      </c>
      <c r="K751" t="s">
        <v>630</v>
      </c>
      <c r="L751">
        <v>1</v>
      </c>
      <c r="M751" t="s">
        <v>631</v>
      </c>
      <c r="N751">
        <v>1</v>
      </c>
      <c r="O751" t="s">
        <v>65</v>
      </c>
      <c r="R751">
        <v>0</v>
      </c>
      <c r="S751">
        <v>0</v>
      </c>
      <c r="T751" t="s">
        <v>61</v>
      </c>
      <c r="U751" t="s">
        <v>632</v>
      </c>
      <c r="V751">
        <v>4</v>
      </c>
      <c r="W751">
        <v>0</v>
      </c>
      <c r="X751">
        <v>1</v>
      </c>
      <c r="Y751" t="s">
        <v>62</v>
      </c>
      <c r="Z751" t="s">
        <v>62</v>
      </c>
      <c r="AA751" t="s">
        <v>90</v>
      </c>
      <c r="AB751" t="s">
        <v>62</v>
      </c>
      <c r="AD751">
        <v>2</v>
      </c>
      <c r="AE751">
        <v>0</v>
      </c>
      <c r="AF751">
        <v>0</v>
      </c>
      <c r="AG751">
        <v>0</v>
      </c>
      <c r="AH751">
        <v>0</v>
      </c>
      <c r="AI751">
        <v>1</v>
      </c>
      <c r="AJ751">
        <v>2</v>
      </c>
      <c r="AK751">
        <v>0</v>
      </c>
      <c r="AL751">
        <v>0</v>
      </c>
      <c r="AM751">
        <v>0</v>
      </c>
      <c r="AN751">
        <v>0</v>
      </c>
      <c r="AO751">
        <v>0</v>
      </c>
      <c r="AP751">
        <v>0</v>
      </c>
      <c r="AQ751">
        <v>0</v>
      </c>
      <c r="AR751">
        <v>0</v>
      </c>
      <c r="AS751">
        <v>0</v>
      </c>
      <c r="AT751">
        <v>0</v>
      </c>
      <c r="AU751">
        <v>0</v>
      </c>
      <c r="AV751">
        <v>0</v>
      </c>
      <c r="AW751">
        <v>5</v>
      </c>
      <c r="AX751">
        <v>2</v>
      </c>
      <c r="AY751">
        <v>0</v>
      </c>
      <c r="AZ751">
        <v>0</v>
      </c>
      <c r="BA751" t="s">
        <v>63</v>
      </c>
      <c r="BB751" t="s">
        <v>63</v>
      </c>
      <c r="BC751" t="s">
        <v>64</v>
      </c>
    </row>
    <row r="752" spans="1:55" x14ac:dyDescent="0.3">
      <c r="A752" t="s">
        <v>55</v>
      </c>
      <c r="B752" t="s">
        <v>55</v>
      </c>
      <c r="C752" t="s">
        <v>625</v>
      </c>
      <c r="D752">
        <v>22110409605</v>
      </c>
      <c r="E752" t="s">
        <v>626</v>
      </c>
      <c r="F752" t="s">
        <v>98</v>
      </c>
      <c r="G752" t="s">
        <v>57</v>
      </c>
      <c r="H752">
        <v>2</v>
      </c>
      <c r="I752" t="s">
        <v>58</v>
      </c>
      <c r="J752" t="s">
        <v>59</v>
      </c>
      <c r="K752" t="s">
        <v>630</v>
      </c>
      <c r="L752">
        <v>1</v>
      </c>
      <c r="M752" t="s">
        <v>631</v>
      </c>
      <c r="N752">
        <v>2</v>
      </c>
      <c r="O752" t="s">
        <v>79</v>
      </c>
      <c r="R752">
        <v>0</v>
      </c>
      <c r="S752">
        <v>0</v>
      </c>
      <c r="T752" t="s">
        <v>61</v>
      </c>
      <c r="U752" t="s">
        <v>633</v>
      </c>
      <c r="V752">
        <v>4</v>
      </c>
      <c r="W752">
        <v>0</v>
      </c>
      <c r="X752">
        <v>1</v>
      </c>
      <c r="Y752" t="s">
        <v>71</v>
      </c>
      <c r="Z752" t="s">
        <v>62</v>
      </c>
      <c r="AA752" t="s">
        <v>90</v>
      </c>
      <c r="AB752" t="s">
        <v>62</v>
      </c>
      <c r="AD752">
        <v>0</v>
      </c>
      <c r="AE752">
        <v>0</v>
      </c>
      <c r="AF752">
        <v>0</v>
      </c>
      <c r="AG752">
        <v>0</v>
      </c>
      <c r="AH752">
        <v>0</v>
      </c>
      <c r="AI752">
        <v>2</v>
      </c>
      <c r="AJ752">
        <v>0</v>
      </c>
      <c r="AK752">
        <v>0</v>
      </c>
      <c r="AL752">
        <v>0</v>
      </c>
      <c r="AM752">
        <v>0</v>
      </c>
      <c r="AN752">
        <v>0</v>
      </c>
      <c r="AO752">
        <v>0</v>
      </c>
      <c r="AP752">
        <v>0</v>
      </c>
      <c r="AQ752">
        <v>0</v>
      </c>
      <c r="AR752">
        <v>6</v>
      </c>
      <c r="AS752">
        <v>9</v>
      </c>
      <c r="AT752">
        <v>0</v>
      </c>
      <c r="AU752">
        <v>0</v>
      </c>
      <c r="AV752">
        <v>0</v>
      </c>
      <c r="AW752">
        <v>3</v>
      </c>
      <c r="AX752">
        <v>2</v>
      </c>
      <c r="AY752">
        <v>0</v>
      </c>
      <c r="AZ752">
        <v>0</v>
      </c>
      <c r="BA752" t="s">
        <v>63</v>
      </c>
      <c r="BB752" t="s">
        <v>63</v>
      </c>
      <c r="BC752" t="s">
        <v>64</v>
      </c>
    </row>
    <row r="753" spans="1:55" x14ac:dyDescent="0.3">
      <c r="A753" t="s">
        <v>55</v>
      </c>
      <c r="B753" t="s">
        <v>55</v>
      </c>
      <c r="C753" t="s">
        <v>625</v>
      </c>
      <c r="D753">
        <v>22110409605</v>
      </c>
      <c r="E753" t="s">
        <v>626</v>
      </c>
      <c r="F753" t="s">
        <v>98</v>
      </c>
      <c r="G753" t="s">
        <v>57</v>
      </c>
      <c r="H753">
        <v>2</v>
      </c>
      <c r="I753" t="s">
        <v>58</v>
      </c>
      <c r="J753" t="s">
        <v>59</v>
      </c>
      <c r="K753" t="s">
        <v>630</v>
      </c>
      <c r="L753">
        <v>1</v>
      </c>
      <c r="M753" t="s">
        <v>631</v>
      </c>
      <c r="N753">
        <v>3</v>
      </c>
      <c r="O753" t="s">
        <v>107</v>
      </c>
      <c r="R753">
        <v>0</v>
      </c>
      <c r="S753">
        <v>0</v>
      </c>
      <c r="U753" t="s">
        <v>634</v>
      </c>
      <c r="V753">
        <v>4</v>
      </c>
      <c r="W753">
        <v>0</v>
      </c>
      <c r="X753">
        <v>1</v>
      </c>
      <c r="Y753" t="s">
        <v>62</v>
      </c>
      <c r="Z753" t="s">
        <v>62</v>
      </c>
      <c r="AA753" t="s">
        <v>83</v>
      </c>
      <c r="AB753" t="s">
        <v>62</v>
      </c>
      <c r="AD753">
        <v>0</v>
      </c>
      <c r="AE753">
        <v>0</v>
      </c>
      <c r="AF753">
        <v>0</v>
      </c>
      <c r="AG753">
        <v>0</v>
      </c>
      <c r="AH753">
        <v>0</v>
      </c>
      <c r="AI753">
        <v>0</v>
      </c>
      <c r="AJ753">
        <v>0</v>
      </c>
      <c r="AK753">
        <v>0</v>
      </c>
      <c r="AL753">
        <v>0</v>
      </c>
      <c r="AM753">
        <v>0</v>
      </c>
      <c r="AN753">
        <v>0</v>
      </c>
      <c r="AO753">
        <v>0</v>
      </c>
      <c r="AP753">
        <v>0</v>
      </c>
      <c r="AQ753">
        <v>0</v>
      </c>
      <c r="AR753">
        <v>0</v>
      </c>
      <c r="AS753">
        <v>0</v>
      </c>
      <c r="AT753">
        <v>0</v>
      </c>
      <c r="AU753">
        <v>0</v>
      </c>
      <c r="AV753">
        <v>0</v>
      </c>
      <c r="AW753">
        <v>4</v>
      </c>
      <c r="AX753">
        <v>2</v>
      </c>
      <c r="AY753">
        <v>0</v>
      </c>
      <c r="AZ753">
        <v>0</v>
      </c>
      <c r="BA753" t="s">
        <v>63</v>
      </c>
      <c r="BB753" t="s">
        <v>63</v>
      </c>
      <c r="BC753" t="s">
        <v>64</v>
      </c>
    </row>
    <row r="754" spans="1:55" x14ac:dyDescent="0.3">
      <c r="A754" t="s">
        <v>55</v>
      </c>
      <c r="B754" t="s">
        <v>55</v>
      </c>
      <c r="C754" t="s">
        <v>625</v>
      </c>
      <c r="D754">
        <v>22110409605</v>
      </c>
      <c r="E754" t="s">
        <v>626</v>
      </c>
      <c r="F754" t="s">
        <v>98</v>
      </c>
      <c r="G754" t="s">
        <v>57</v>
      </c>
      <c r="H754">
        <v>2</v>
      </c>
      <c r="I754" t="s">
        <v>58</v>
      </c>
      <c r="J754" t="s">
        <v>59</v>
      </c>
      <c r="K754" t="s">
        <v>630</v>
      </c>
      <c r="L754">
        <v>2</v>
      </c>
      <c r="M754" t="s">
        <v>635</v>
      </c>
      <c r="N754">
        <v>1</v>
      </c>
      <c r="O754" t="s">
        <v>66</v>
      </c>
      <c r="R754">
        <v>0</v>
      </c>
      <c r="S754">
        <v>0</v>
      </c>
      <c r="T754" t="s">
        <v>61</v>
      </c>
      <c r="U754" t="s">
        <v>636</v>
      </c>
      <c r="V754">
        <v>2</v>
      </c>
      <c r="W754">
        <v>1</v>
      </c>
      <c r="X754">
        <v>1</v>
      </c>
      <c r="Y754" t="s">
        <v>62</v>
      </c>
      <c r="Z754" t="s">
        <v>62</v>
      </c>
      <c r="AA754" t="s">
        <v>90</v>
      </c>
      <c r="AB754" t="s">
        <v>62</v>
      </c>
      <c r="AC754" t="s">
        <v>68</v>
      </c>
      <c r="AD754">
        <v>0</v>
      </c>
      <c r="AE754">
        <v>0</v>
      </c>
      <c r="AF754">
        <v>0</v>
      </c>
      <c r="AG754">
        <v>0</v>
      </c>
      <c r="AH754">
        <v>0</v>
      </c>
      <c r="AI754">
        <v>0</v>
      </c>
      <c r="AJ754">
        <v>0</v>
      </c>
      <c r="AK754">
        <v>0</v>
      </c>
      <c r="AL754">
        <v>0</v>
      </c>
      <c r="AM754">
        <v>0</v>
      </c>
      <c r="AN754">
        <v>0</v>
      </c>
      <c r="AO754">
        <v>0</v>
      </c>
      <c r="AP754">
        <v>0</v>
      </c>
      <c r="AQ754">
        <v>0</v>
      </c>
      <c r="AR754">
        <v>0</v>
      </c>
      <c r="AS754">
        <v>0</v>
      </c>
      <c r="AT754">
        <v>0</v>
      </c>
      <c r="AU754">
        <v>0</v>
      </c>
      <c r="AV754">
        <v>0</v>
      </c>
      <c r="AW754">
        <v>2</v>
      </c>
      <c r="AX754">
        <v>4</v>
      </c>
      <c r="AY754">
        <v>0</v>
      </c>
      <c r="AZ754">
        <v>0</v>
      </c>
      <c r="BA754" t="s">
        <v>63</v>
      </c>
      <c r="BB754" t="s">
        <v>63</v>
      </c>
      <c r="BC754" t="s">
        <v>64</v>
      </c>
    </row>
    <row r="755" spans="1:55" x14ac:dyDescent="0.3">
      <c r="A755" t="s">
        <v>55</v>
      </c>
      <c r="B755" t="s">
        <v>55</v>
      </c>
      <c r="C755" t="s">
        <v>625</v>
      </c>
      <c r="D755">
        <v>22110409605</v>
      </c>
      <c r="E755" t="s">
        <v>626</v>
      </c>
      <c r="F755" t="s">
        <v>98</v>
      </c>
      <c r="G755" t="s">
        <v>57</v>
      </c>
      <c r="H755">
        <v>2</v>
      </c>
      <c r="I755" t="s">
        <v>58</v>
      </c>
      <c r="J755" t="s">
        <v>59</v>
      </c>
      <c r="K755" t="s">
        <v>630</v>
      </c>
      <c r="L755">
        <v>2</v>
      </c>
      <c r="M755" t="s">
        <v>635</v>
      </c>
      <c r="N755">
        <v>2</v>
      </c>
      <c r="O755" t="s">
        <v>66</v>
      </c>
      <c r="R755">
        <v>0</v>
      </c>
      <c r="S755">
        <v>0</v>
      </c>
      <c r="T755" t="s">
        <v>61</v>
      </c>
      <c r="U755" t="s">
        <v>637</v>
      </c>
      <c r="V755">
        <v>2</v>
      </c>
      <c r="W755">
        <v>1</v>
      </c>
      <c r="X755">
        <v>1</v>
      </c>
      <c r="Y755" t="s">
        <v>62</v>
      </c>
      <c r="Z755" t="s">
        <v>62</v>
      </c>
      <c r="AA755" t="s">
        <v>90</v>
      </c>
      <c r="AB755" t="s">
        <v>62</v>
      </c>
      <c r="AC755" t="s">
        <v>68</v>
      </c>
      <c r="AD755">
        <v>0</v>
      </c>
      <c r="AE755">
        <v>0</v>
      </c>
      <c r="AF755">
        <v>0</v>
      </c>
      <c r="AG755">
        <v>0</v>
      </c>
      <c r="AH755">
        <v>0</v>
      </c>
      <c r="AI755">
        <v>0</v>
      </c>
      <c r="AJ755">
        <v>0</v>
      </c>
      <c r="AK755">
        <v>0</v>
      </c>
      <c r="AL755">
        <v>0</v>
      </c>
      <c r="AM755">
        <v>0</v>
      </c>
      <c r="AN755">
        <v>0</v>
      </c>
      <c r="AO755">
        <v>0</v>
      </c>
      <c r="AP755">
        <v>0</v>
      </c>
      <c r="AQ755">
        <v>0</v>
      </c>
      <c r="AR755">
        <v>0</v>
      </c>
      <c r="AS755">
        <v>0</v>
      </c>
      <c r="AT755">
        <v>0</v>
      </c>
      <c r="AU755">
        <v>0</v>
      </c>
      <c r="AV755">
        <v>0</v>
      </c>
      <c r="AW755">
        <v>2</v>
      </c>
      <c r="AX755">
        <v>4</v>
      </c>
      <c r="AY755">
        <v>0</v>
      </c>
      <c r="AZ755">
        <v>0</v>
      </c>
      <c r="BA755" t="s">
        <v>63</v>
      </c>
      <c r="BB755" t="s">
        <v>63</v>
      </c>
      <c r="BC755" t="s">
        <v>64</v>
      </c>
    </row>
    <row r="756" spans="1:55" x14ac:dyDescent="0.3">
      <c r="A756" t="s">
        <v>55</v>
      </c>
      <c r="B756" t="s">
        <v>55</v>
      </c>
      <c r="C756" t="s">
        <v>625</v>
      </c>
      <c r="D756">
        <v>22110409605</v>
      </c>
      <c r="E756" t="s">
        <v>626</v>
      </c>
      <c r="F756" t="s">
        <v>98</v>
      </c>
      <c r="G756" t="s">
        <v>57</v>
      </c>
      <c r="H756">
        <v>3</v>
      </c>
      <c r="I756" t="s">
        <v>58</v>
      </c>
      <c r="J756" t="s">
        <v>59</v>
      </c>
      <c r="K756" t="s">
        <v>638</v>
      </c>
      <c r="L756">
        <v>1</v>
      </c>
      <c r="M756" t="s">
        <v>639</v>
      </c>
      <c r="N756">
        <v>1</v>
      </c>
      <c r="O756" t="s">
        <v>95</v>
      </c>
      <c r="R756">
        <v>0</v>
      </c>
      <c r="S756">
        <v>0</v>
      </c>
      <c r="T756" t="s">
        <v>61</v>
      </c>
      <c r="U756" t="s">
        <v>640</v>
      </c>
      <c r="V756">
        <v>4</v>
      </c>
      <c r="W756">
        <v>4</v>
      </c>
      <c r="X756">
        <v>1</v>
      </c>
      <c r="Y756" t="s">
        <v>71</v>
      </c>
      <c r="Z756" t="s">
        <v>83</v>
      </c>
      <c r="AA756" t="s">
        <v>83</v>
      </c>
      <c r="AB756" t="s">
        <v>71</v>
      </c>
      <c r="AD756">
        <v>0</v>
      </c>
      <c r="AE756">
        <v>0</v>
      </c>
      <c r="AF756">
        <v>0</v>
      </c>
      <c r="AG756">
        <v>0</v>
      </c>
      <c r="AH756">
        <v>0</v>
      </c>
      <c r="AI756">
        <v>0</v>
      </c>
      <c r="AJ756">
        <v>0</v>
      </c>
      <c r="AK756">
        <v>0</v>
      </c>
      <c r="AL756">
        <v>0</v>
      </c>
      <c r="AM756">
        <v>0</v>
      </c>
      <c r="AN756">
        <v>0</v>
      </c>
      <c r="AO756">
        <v>0</v>
      </c>
      <c r="AP756">
        <v>0</v>
      </c>
      <c r="AQ756">
        <v>0</v>
      </c>
      <c r="AR756">
        <v>0</v>
      </c>
      <c r="AS756">
        <v>0</v>
      </c>
      <c r="AT756">
        <v>0</v>
      </c>
      <c r="AU756">
        <v>0</v>
      </c>
      <c r="AV756">
        <v>0</v>
      </c>
      <c r="AW756">
        <v>0</v>
      </c>
      <c r="AX756">
        <v>0</v>
      </c>
      <c r="AY756">
        <v>0</v>
      </c>
      <c r="AZ756">
        <v>0</v>
      </c>
      <c r="BA756" t="s">
        <v>63</v>
      </c>
      <c r="BB756" t="s">
        <v>63</v>
      </c>
      <c r="BC756" t="s">
        <v>64</v>
      </c>
    </row>
    <row r="757" spans="1:55" x14ac:dyDescent="0.3">
      <c r="A757" t="s">
        <v>55</v>
      </c>
      <c r="B757" t="s">
        <v>55</v>
      </c>
      <c r="C757" t="s">
        <v>625</v>
      </c>
      <c r="D757">
        <v>22110409605</v>
      </c>
      <c r="E757" t="s">
        <v>626</v>
      </c>
      <c r="F757" t="s">
        <v>98</v>
      </c>
      <c r="G757" t="s">
        <v>57</v>
      </c>
      <c r="H757">
        <v>3</v>
      </c>
      <c r="I757" t="s">
        <v>58</v>
      </c>
      <c r="J757" t="s">
        <v>59</v>
      </c>
      <c r="K757" t="s">
        <v>638</v>
      </c>
      <c r="L757">
        <v>1</v>
      </c>
      <c r="M757" t="s">
        <v>639</v>
      </c>
      <c r="N757">
        <v>2</v>
      </c>
      <c r="O757" t="s">
        <v>95</v>
      </c>
      <c r="R757">
        <v>0</v>
      </c>
      <c r="S757">
        <v>0</v>
      </c>
      <c r="T757" t="s">
        <v>61</v>
      </c>
      <c r="U757" t="s">
        <v>641</v>
      </c>
      <c r="V757">
        <v>4</v>
      </c>
      <c r="W757">
        <v>4</v>
      </c>
      <c r="X757">
        <v>1</v>
      </c>
      <c r="Y757" t="s">
        <v>71</v>
      </c>
      <c r="Z757" t="s">
        <v>83</v>
      </c>
      <c r="AA757" t="s">
        <v>83</v>
      </c>
      <c r="AB757" t="s">
        <v>71</v>
      </c>
      <c r="AD757">
        <v>0</v>
      </c>
      <c r="AE757">
        <v>0</v>
      </c>
      <c r="AF757">
        <v>0</v>
      </c>
      <c r="AG757">
        <v>0</v>
      </c>
      <c r="AH757">
        <v>0</v>
      </c>
      <c r="AI757">
        <v>0</v>
      </c>
      <c r="AJ757">
        <v>0</v>
      </c>
      <c r="AK757">
        <v>0</v>
      </c>
      <c r="AL757">
        <v>0</v>
      </c>
      <c r="AM757">
        <v>0</v>
      </c>
      <c r="AN757">
        <v>0</v>
      </c>
      <c r="AO757">
        <v>0</v>
      </c>
      <c r="AP757">
        <v>0</v>
      </c>
      <c r="AQ757">
        <v>0</v>
      </c>
      <c r="AR757">
        <v>0</v>
      </c>
      <c r="AS757">
        <v>0</v>
      </c>
      <c r="AT757">
        <v>0</v>
      </c>
      <c r="AU757">
        <v>0</v>
      </c>
      <c r="AV757">
        <v>0</v>
      </c>
      <c r="AW757">
        <v>1</v>
      </c>
      <c r="AX757">
        <v>0</v>
      </c>
      <c r="AY757">
        <v>0</v>
      </c>
      <c r="AZ757">
        <v>0</v>
      </c>
      <c r="BA757" t="s">
        <v>63</v>
      </c>
      <c r="BB757" t="s">
        <v>63</v>
      </c>
      <c r="BC757" t="s">
        <v>84</v>
      </c>
    </row>
    <row r="758" spans="1:55" x14ac:dyDescent="0.3">
      <c r="A758" t="s">
        <v>55</v>
      </c>
      <c r="B758" t="s">
        <v>55</v>
      </c>
      <c r="C758" t="s">
        <v>625</v>
      </c>
      <c r="D758">
        <v>22110409605</v>
      </c>
      <c r="E758" t="s">
        <v>626</v>
      </c>
      <c r="F758" t="s">
        <v>98</v>
      </c>
      <c r="G758" t="s">
        <v>57</v>
      </c>
      <c r="H758">
        <v>3</v>
      </c>
      <c r="I758" t="s">
        <v>58</v>
      </c>
      <c r="J758" t="s">
        <v>59</v>
      </c>
      <c r="K758" t="s">
        <v>638</v>
      </c>
      <c r="L758">
        <v>2</v>
      </c>
      <c r="M758" t="s">
        <v>642</v>
      </c>
      <c r="N758">
        <v>1</v>
      </c>
      <c r="O758" t="s">
        <v>66</v>
      </c>
      <c r="P758">
        <v>7</v>
      </c>
      <c r="Q758" t="s">
        <v>103</v>
      </c>
      <c r="R758">
        <v>39</v>
      </c>
      <c r="S758">
        <v>37</v>
      </c>
      <c r="T758" t="s">
        <v>61</v>
      </c>
      <c r="U758" t="s">
        <v>643</v>
      </c>
      <c r="V758">
        <v>2</v>
      </c>
      <c r="W758">
        <v>0</v>
      </c>
      <c r="X758">
        <v>1</v>
      </c>
      <c r="Y758" t="s">
        <v>71</v>
      </c>
      <c r="Z758" t="s">
        <v>62</v>
      </c>
      <c r="AA758" t="s">
        <v>90</v>
      </c>
      <c r="AB758" t="s">
        <v>62</v>
      </c>
      <c r="AC758" t="s">
        <v>68</v>
      </c>
      <c r="AD758">
        <v>0</v>
      </c>
      <c r="AE758">
        <v>1</v>
      </c>
      <c r="AF758">
        <v>0</v>
      </c>
      <c r="AG758">
        <v>0</v>
      </c>
      <c r="AH758">
        <v>0</v>
      </c>
      <c r="AI758">
        <v>0</v>
      </c>
      <c r="AJ758">
        <v>0</v>
      </c>
      <c r="AK758">
        <v>0</v>
      </c>
      <c r="AL758">
        <v>0</v>
      </c>
      <c r="AM758">
        <v>0</v>
      </c>
      <c r="AN758">
        <v>0</v>
      </c>
      <c r="AO758">
        <v>0</v>
      </c>
      <c r="AP758">
        <v>0</v>
      </c>
      <c r="AQ758">
        <v>0</v>
      </c>
      <c r="AR758">
        <v>0</v>
      </c>
      <c r="AS758">
        <v>0</v>
      </c>
      <c r="AT758">
        <v>0</v>
      </c>
      <c r="AU758">
        <v>0</v>
      </c>
      <c r="AV758">
        <v>0</v>
      </c>
      <c r="AW758">
        <v>3</v>
      </c>
      <c r="AX758">
        <v>4</v>
      </c>
      <c r="AY758">
        <v>0</v>
      </c>
      <c r="AZ758">
        <v>0</v>
      </c>
      <c r="BA758" t="s">
        <v>63</v>
      </c>
      <c r="BB758" t="s">
        <v>63</v>
      </c>
      <c r="BC758" t="s">
        <v>64</v>
      </c>
    </row>
    <row r="759" spans="1:55" x14ac:dyDescent="0.3">
      <c r="A759" t="s">
        <v>55</v>
      </c>
      <c r="B759" t="s">
        <v>55</v>
      </c>
      <c r="C759" t="s">
        <v>625</v>
      </c>
      <c r="D759">
        <v>22110409605</v>
      </c>
      <c r="E759" t="s">
        <v>626</v>
      </c>
      <c r="F759" t="s">
        <v>98</v>
      </c>
      <c r="G759" t="s">
        <v>57</v>
      </c>
      <c r="H759">
        <v>3</v>
      </c>
      <c r="I759" t="s">
        <v>58</v>
      </c>
      <c r="J759" t="s">
        <v>59</v>
      </c>
      <c r="K759" t="s">
        <v>638</v>
      </c>
      <c r="L759">
        <v>2</v>
      </c>
      <c r="M759" t="s">
        <v>642</v>
      </c>
      <c r="N759">
        <v>2</v>
      </c>
      <c r="O759" t="s">
        <v>66</v>
      </c>
      <c r="P759">
        <v>6</v>
      </c>
      <c r="Q759" t="s">
        <v>100</v>
      </c>
      <c r="R759">
        <v>44</v>
      </c>
      <c r="S759">
        <v>33</v>
      </c>
      <c r="T759" t="s">
        <v>61</v>
      </c>
      <c r="U759" t="s">
        <v>644</v>
      </c>
      <c r="V759">
        <v>2</v>
      </c>
      <c r="W759">
        <v>0</v>
      </c>
      <c r="X759">
        <v>1</v>
      </c>
      <c r="Y759" t="s">
        <v>71</v>
      </c>
      <c r="Z759" t="s">
        <v>62</v>
      </c>
      <c r="AA759" t="s">
        <v>90</v>
      </c>
      <c r="AB759" t="s">
        <v>62</v>
      </c>
      <c r="AC759" t="s">
        <v>68</v>
      </c>
      <c r="AD759">
        <v>0</v>
      </c>
      <c r="AE759">
        <v>1</v>
      </c>
      <c r="AF759">
        <v>0</v>
      </c>
      <c r="AG759">
        <v>0</v>
      </c>
      <c r="AH759">
        <v>0</v>
      </c>
      <c r="AI759">
        <v>0</v>
      </c>
      <c r="AJ759">
        <v>0</v>
      </c>
      <c r="AK759">
        <v>0</v>
      </c>
      <c r="AL759">
        <v>0</v>
      </c>
      <c r="AM759">
        <v>0</v>
      </c>
      <c r="AN759">
        <v>0</v>
      </c>
      <c r="AO759">
        <v>0</v>
      </c>
      <c r="AP759">
        <v>0</v>
      </c>
      <c r="AQ759">
        <v>0</v>
      </c>
      <c r="AR759">
        <v>0</v>
      </c>
      <c r="AS759">
        <v>0</v>
      </c>
      <c r="AT759">
        <v>0</v>
      </c>
      <c r="AU759">
        <v>0</v>
      </c>
      <c r="AV759">
        <v>0</v>
      </c>
      <c r="AW759">
        <v>3</v>
      </c>
      <c r="AX759">
        <v>4</v>
      </c>
      <c r="AY759">
        <v>0</v>
      </c>
      <c r="AZ759">
        <v>0</v>
      </c>
      <c r="BA759" t="s">
        <v>63</v>
      </c>
      <c r="BB759" t="s">
        <v>63</v>
      </c>
      <c r="BC759" t="s">
        <v>64</v>
      </c>
    </row>
    <row r="760" spans="1:55" x14ac:dyDescent="0.3">
      <c r="A760" t="s">
        <v>55</v>
      </c>
      <c r="B760" t="s">
        <v>55</v>
      </c>
      <c r="C760" t="s">
        <v>625</v>
      </c>
      <c r="D760">
        <v>22110409605</v>
      </c>
      <c r="E760" t="s">
        <v>626</v>
      </c>
      <c r="F760" t="s">
        <v>98</v>
      </c>
      <c r="G760" t="s">
        <v>57</v>
      </c>
      <c r="H760">
        <v>3</v>
      </c>
      <c r="I760" t="s">
        <v>58</v>
      </c>
      <c r="J760" t="s">
        <v>59</v>
      </c>
      <c r="K760" t="s">
        <v>638</v>
      </c>
      <c r="L760">
        <v>2</v>
      </c>
      <c r="M760" t="s">
        <v>642</v>
      </c>
      <c r="N760">
        <v>3</v>
      </c>
      <c r="O760" t="s">
        <v>66</v>
      </c>
      <c r="P760">
        <v>7</v>
      </c>
      <c r="Q760" t="s">
        <v>102</v>
      </c>
      <c r="R760">
        <v>39</v>
      </c>
      <c r="S760">
        <v>37</v>
      </c>
      <c r="T760" t="s">
        <v>61</v>
      </c>
      <c r="U760" t="s">
        <v>645</v>
      </c>
      <c r="V760">
        <v>2</v>
      </c>
      <c r="W760">
        <v>0</v>
      </c>
      <c r="X760">
        <v>1</v>
      </c>
      <c r="Y760" t="s">
        <v>62</v>
      </c>
      <c r="Z760" t="s">
        <v>62</v>
      </c>
      <c r="AA760" t="s">
        <v>83</v>
      </c>
      <c r="AB760" t="s">
        <v>62</v>
      </c>
      <c r="AC760" t="s">
        <v>77</v>
      </c>
      <c r="AD760">
        <v>0</v>
      </c>
      <c r="AE760">
        <v>1</v>
      </c>
      <c r="AF760">
        <v>0</v>
      </c>
      <c r="AG760">
        <v>0</v>
      </c>
      <c r="AH760">
        <v>0</v>
      </c>
      <c r="AI760">
        <v>0</v>
      </c>
      <c r="AJ760">
        <v>0</v>
      </c>
      <c r="AK760">
        <v>0</v>
      </c>
      <c r="AL760">
        <v>0</v>
      </c>
      <c r="AM760">
        <v>0</v>
      </c>
      <c r="AN760">
        <v>0</v>
      </c>
      <c r="AO760">
        <v>0</v>
      </c>
      <c r="AP760">
        <v>0</v>
      </c>
      <c r="AQ760">
        <v>0</v>
      </c>
      <c r="AR760">
        <v>0</v>
      </c>
      <c r="AS760">
        <v>0</v>
      </c>
      <c r="AT760">
        <v>0</v>
      </c>
      <c r="AU760">
        <v>0</v>
      </c>
      <c r="AV760">
        <v>0</v>
      </c>
      <c r="AW760">
        <v>3</v>
      </c>
      <c r="AX760">
        <v>3</v>
      </c>
      <c r="AY760">
        <v>0</v>
      </c>
      <c r="AZ760">
        <v>0</v>
      </c>
      <c r="BA760" t="s">
        <v>63</v>
      </c>
      <c r="BB760" t="s">
        <v>63</v>
      </c>
      <c r="BC760" t="s">
        <v>64</v>
      </c>
    </row>
    <row r="761" spans="1:55" x14ac:dyDescent="0.3">
      <c r="A761" t="s">
        <v>55</v>
      </c>
      <c r="B761" t="s">
        <v>55</v>
      </c>
      <c r="C761" t="s">
        <v>625</v>
      </c>
      <c r="D761">
        <v>22110409605</v>
      </c>
      <c r="E761" t="s">
        <v>626</v>
      </c>
      <c r="F761" t="s">
        <v>98</v>
      </c>
      <c r="G761" t="s">
        <v>57</v>
      </c>
      <c r="H761">
        <v>4</v>
      </c>
      <c r="I761" t="s">
        <v>74</v>
      </c>
      <c r="J761" t="s">
        <v>59</v>
      </c>
      <c r="K761" t="s">
        <v>646</v>
      </c>
      <c r="L761">
        <v>2</v>
      </c>
      <c r="M761" t="s">
        <v>647</v>
      </c>
      <c r="N761">
        <v>1</v>
      </c>
      <c r="O761" t="s">
        <v>79</v>
      </c>
      <c r="R761">
        <v>0</v>
      </c>
      <c r="S761">
        <v>0</v>
      </c>
      <c r="T761" t="s">
        <v>61</v>
      </c>
      <c r="U761" t="s">
        <v>648</v>
      </c>
      <c r="V761">
        <v>0</v>
      </c>
      <c r="W761">
        <v>0</v>
      </c>
      <c r="X761">
        <v>1</v>
      </c>
      <c r="Y761" t="s">
        <v>62</v>
      </c>
      <c r="Z761" t="s">
        <v>62</v>
      </c>
      <c r="AA761" t="s">
        <v>83</v>
      </c>
      <c r="AB761" t="s">
        <v>62</v>
      </c>
      <c r="AD761">
        <v>0</v>
      </c>
      <c r="AE761">
        <v>0</v>
      </c>
      <c r="AF761">
        <v>0</v>
      </c>
      <c r="AG761">
        <v>0</v>
      </c>
      <c r="AH761">
        <v>0</v>
      </c>
      <c r="AI761">
        <v>0</v>
      </c>
      <c r="AJ761">
        <v>5</v>
      </c>
      <c r="AK761">
        <v>2</v>
      </c>
      <c r="AL761">
        <v>0</v>
      </c>
      <c r="AM761">
        <v>0</v>
      </c>
      <c r="AN761">
        <v>0</v>
      </c>
      <c r="AO761">
        <v>0</v>
      </c>
      <c r="AP761">
        <v>0</v>
      </c>
      <c r="AQ761">
        <v>0</v>
      </c>
      <c r="AR761">
        <v>4</v>
      </c>
      <c r="AS761">
        <v>3</v>
      </c>
      <c r="AT761">
        <v>0</v>
      </c>
      <c r="AU761">
        <v>0</v>
      </c>
      <c r="AV761">
        <v>0</v>
      </c>
      <c r="AW761">
        <v>2</v>
      </c>
      <c r="AX761">
        <v>1</v>
      </c>
      <c r="AY761">
        <v>0</v>
      </c>
      <c r="AZ761">
        <v>0</v>
      </c>
      <c r="BA761" t="s">
        <v>63</v>
      </c>
      <c r="BB761" t="s">
        <v>63</v>
      </c>
      <c r="BC761" t="s">
        <v>64</v>
      </c>
    </row>
    <row r="762" spans="1:55" x14ac:dyDescent="0.3">
      <c r="A762" t="s">
        <v>55</v>
      </c>
      <c r="B762" t="s">
        <v>55</v>
      </c>
      <c r="C762" t="s">
        <v>625</v>
      </c>
      <c r="D762">
        <v>22110409605</v>
      </c>
      <c r="E762" t="s">
        <v>626</v>
      </c>
      <c r="F762" t="s">
        <v>98</v>
      </c>
      <c r="G762" t="s">
        <v>57</v>
      </c>
      <c r="H762">
        <v>5</v>
      </c>
      <c r="I762" t="s">
        <v>94</v>
      </c>
      <c r="J762" t="s">
        <v>59</v>
      </c>
      <c r="K762" t="s">
        <v>649</v>
      </c>
      <c r="L762">
        <v>1</v>
      </c>
      <c r="M762" t="s">
        <v>650</v>
      </c>
      <c r="N762">
        <v>1</v>
      </c>
      <c r="O762" t="s">
        <v>95</v>
      </c>
      <c r="R762">
        <v>0</v>
      </c>
      <c r="S762">
        <v>0</v>
      </c>
      <c r="T762" t="s">
        <v>61</v>
      </c>
      <c r="U762" t="s">
        <v>651</v>
      </c>
      <c r="V762">
        <v>2</v>
      </c>
      <c r="W762">
        <v>0</v>
      </c>
      <c r="X762">
        <v>1</v>
      </c>
      <c r="Y762" t="s">
        <v>71</v>
      </c>
      <c r="Z762" t="s">
        <v>83</v>
      </c>
      <c r="AA762" t="s">
        <v>83</v>
      </c>
      <c r="AB762" t="s">
        <v>71</v>
      </c>
      <c r="AD762">
        <v>0</v>
      </c>
      <c r="AE762">
        <v>0</v>
      </c>
      <c r="AF762">
        <v>0</v>
      </c>
      <c r="AG762">
        <v>0</v>
      </c>
      <c r="AH762">
        <v>0</v>
      </c>
      <c r="AI762">
        <v>0</v>
      </c>
      <c r="AJ762">
        <v>0</v>
      </c>
      <c r="AK762">
        <v>0</v>
      </c>
      <c r="AL762">
        <v>0</v>
      </c>
      <c r="AM762">
        <v>0</v>
      </c>
      <c r="AN762">
        <v>0</v>
      </c>
      <c r="AO762">
        <v>0</v>
      </c>
      <c r="AP762">
        <v>0</v>
      </c>
      <c r="AQ762">
        <v>0</v>
      </c>
      <c r="AR762">
        <v>0</v>
      </c>
      <c r="AS762">
        <v>0</v>
      </c>
      <c r="AT762">
        <v>0</v>
      </c>
      <c r="AU762">
        <v>0</v>
      </c>
      <c r="AV762">
        <v>0</v>
      </c>
      <c r="AW762">
        <v>0</v>
      </c>
      <c r="AX762">
        <v>0</v>
      </c>
      <c r="AY762">
        <v>0</v>
      </c>
      <c r="AZ762">
        <v>0</v>
      </c>
      <c r="BA762" t="s">
        <v>63</v>
      </c>
      <c r="BB762" t="s">
        <v>63</v>
      </c>
      <c r="BC762" t="s">
        <v>64</v>
      </c>
    </row>
    <row r="763" spans="1:55" x14ac:dyDescent="0.3">
      <c r="A763" t="s">
        <v>55</v>
      </c>
      <c r="B763" t="s">
        <v>55</v>
      </c>
      <c r="C763" t="s">
        <v>625</v>
      </c>
      <c r="D763">
        <v>22110409605</v>
      </c>
      <c r="E763" t="s">
        <v>626</v>
      </c>
      <c r="F763" t="s">
        <v>98</v>
      </c>
      <c r="G763" t="s">
        <v>57</v>
      </c>
      <c r="H763">
        <v>5</v>
      </c>
      <c r="I763" t="s">
        <v>94</v>
      </c>
      <c r="J763" t="s">
        <v>59</v>
      </c>
      <c r="K763" t="s">
        <v>649</v>
      </c>
      <c r="L763">
        <v>1</v>
      </c>
      <c r="M763" t="s">
        <v>650</v>
      </c>
      <c r="N763">
        <v>2</v>
      </c>
      <c r="O763" t="s">
        <v>95</v>
      </c>
      <c r="R763">
        <v>0</v>
      </c>
      <c r="S763">
        <v>0</v>
      </c>
      <c r="T763" t="s">
        <v>61</v>
      </c>
      <c r="U763" t="s">
        <v>652</v>
      </c>
      <c r="V763">
        <v>2</v>
      </c>
      <c r="W763">
        <v>0</v>
      </c>
      <c r="X763">
        <v>1</v>
      </c>
      <c r="Y763" t="s">
        <v>71</v>
      </c>
      <c r="Z763" t="s">
        <v>83</v>
      </c>
      <c r="AA763" t="s">
        <v>83</v>
      </c>
      <c r="AB763" t="s">
        <v>71</v>
      </c>
      <c r="AD763">
        <v>0</v>
      </c>
      <c r="AE763">
        <v>0</v>
      </c>
      <c r="AF763">
        <v>0</v>
      </c>
      <c r="AG763">
        <v>0</v>
      </c>
      <c r="AH763">
        <v>0</v>
      </c>
      <c r="AI763">
        <v>0</v>
      </c>
      <c r="AJ763">
        <v>0</v>
      </c>
      <c r="AK763">
        <v>0</v>
      </c>
      <c r="AL763">
        <v>0</v>
      </c>
      <c r="AM763">
        <v>0</v>
      </c>
      <c r="AN763">
        <v>0</v>
      </c>
      <c r="AO763">
        <v>0</v>
      </c>
      <c r="AP763">
        <v>0</v>
      </c>
      <c r="AQ763">
        <v>0</v>
      </c>
      <c r="AR763">
        <v>0</v>
      </c>
      <c r="AS763">
        <v>0</v>
      </c>
      <c r="AT763">
        <v>0</v>
      </c>
      <c r="AU763">
        <v>0</v>
      </c>
      <c r="AV763">
        <v>0</v>
      </c>
      <c r="AW763">
        <v>0</v>
      </c>
      <c r="AX763">
        <v>0</v>
      </c>
      <c r="AY763">
        <v>0</v>
      </c>
      <c r="AZ763">
        <v>0</v>
      </c>
      <c r="BA763" t="s">
        <v>63</v>
      </c>
      <c r="BB763" t="s">
        <v>63</v>
      </c>
      <c r="BC763" t="s">
        <v>64</v>
      </c>
    </row>
    <row r="764" spans="1:55" x14ac:dyDescent="0.3">
      <c r="A764" t="s">
        <v>55</v>
      </c>
      <c r="B764" t="s">
        <v>55</v>
      </c>
      <c r="C764" t="s">
        <v>625</v>
      </c>
      <c r="D764">
        <v>22110409605</v>
      </c>
      <c r="E764" t="s">
        <v>626</v>
      </c>
      <c r="F764" t="s">
        <v>98</v>
      </c>
      <c r="G764" t="s">
        <v>57</v>
      </c>
      <c r="H764">
        <v>6</v>
      </c>
      <c r="I764" t="s">
        <v>94</v>
      </c>
      <c r="J764" t="s">
        <v>59</v>
      </c>
      <c r="K764" t="s">
        <v>653</v>
      </c>
      <c r="L764">
        <v>1</v>
      </c>
      <c r="M764" t="s">
        <v>654</v>
      </c>
      <c r="N764">
        <v>1</v>
      </c>
      <c r="O764" t="s">
        <v>95</v>
      </c>
      <c r="R764">
        <v>0</v>
      </c>
      <c r="S764">
        <v>0</v>
      </c>
      <c r="T764" t="s">
        <v>1773</v>
      </c>
      <c r="U764" t="s">
        <v>655</v>
      </c>
      <c r="V764">
        <v>1</v>
      </c>
      <c r="W764">
        <v>0</v>
      </c>
      <c r="X764">
        <v>1</v>
      </c>
      <c r="Y764" t="s">
        <v>71</v>
      </c>
      <c r="Z764" t="s">
        <v>83</v>
      </c>
      <c r="AA764" t="s">
        <v>83</v>
      </c>
      <c r="AB764" t="s">
        <v>71</v>
      </c>
      <c r="AD764">
        <v>0</v>
      </c>
      <c r="AE764">
        <v>0</v>
      </c>
      <c r="AF764">
        <v>0</v>
      </c>
      <c r="AG764">
        <v>0</v>
      </c>
      <c r="AH764">
        <v>0</v>
      </c>
      <c r="AI764">
        <v>0</v>
      </c>
      <c r="AJ764">
        <v>0</v>
      </c>
      <c r="AK764">
        <v>0</v>
      </c>
      <c r="AL764">
        <v>0</v>
      </c>
      <c r="AM764">
        <v>0</v>
      </c>
      <c r="AN764">
        <v>0</v>
      </c>
      <c r="AO764">
        <v>0</v>
      </c>
      <c r="AP764">
        <v>0</v>
      </c>
      <c r="AQ764">
        <v>0</v>
      </c>
      <c r="AR764">
        <v>0</v>
      </c>
      <c r="AS764">
        <v>0</v>
      </c>
      <c r="AT764">
        <v>0</v>
      </c>
      <c r="AU764">
        <v>0</v>
      </c>
      <c r="AV764">
        <v>0</v>
      </c>
      <c r="AW764">
        <v>0</v>
      </c>
      <c r="AX764">
        <v>0</v>
      </c>
      <c r="AY764">
        <v>0</v>
      </c>
      <c r="AZ764">
        <v>0</v>
      </c>
      <c r="BA764" t="s">
        <v>63</v>
      </c>
      <c r="BB764" t="s">
        <v>63</v>
      </c>
    </row>
    <row r="765" spans="1:55" x14ac:dyDescent="0.3">
      <c r="A765" t="s">
        <v>55</v>
      </c>
      <c r="B765" t="s">
        <v>55</v>
      </c>
      <c r="C765" t="s">
        <v>625</v>
      </c>
      <c r="D765">
        <v>22110409605</v>
      </c>
      <c r="E765" t="s">
        <v>626</v>
      </c>
      <c r="F765" t="s">
        <v>98</v>
      </c>
      <c r="G765" t="s">
        <v>57</v>
      </c>
      <c r="H765">
        <v>6</v>
      </c>
      <c r="I765" t="s">
        <v>94</v>
      </c>
      <c r="J765" t="s">
        <v>59</v>
      </c>
      <c r="K765" t="s">
        <v>653</v>
      </c>
      <c r="L765">
        <v>1</v>
      </c>
      <c r="M765" t="s">
        <v>654</v>
      </c>
      <c r="N765">
        <v>2</v>
      </c>
      <c r="O765" t="s">
        <v>95</v>
      </c>
      <c r="R765">
        <v>0</v>
      </c>
      <c r="S765">
        <v>0</v>
      </c>
      <c r="T765" t="s">
        <v>61</v>
      </c>
      <c r="U765" t="s">
        <v>656</v>
      </c>
      <c r="V765">
        <v>1</v>
      </c>
      <c r="W765">
        <v>0</v>
      </c>
      <c r="X765">
        <v>1</v>
      </c>
      <c r="Y765" t="s">
        <v>71</v>
      </c>
      <c r="Z765" t="s">
        <v>83</v>
      </c>
      <c r="AA765" t="s">
        <v>71</v>
      </c>
      <c r="AB765" t="s">
        <v>71</v>
      </c>
      <c r="AD765">
        <v>1</v>
      </c>
      <c r="AE765">
        <v>0</v>
      </c>
      <c r="AF765">
        <v>0</v>
      </c>
      <c r="AG765">
        <v>0</v>
      </c>
      <c r="AH765">
        <v>0</v>
      </c>
      <c r="AI765">
        <v>0</v>
      </c>
      <c r="AJ765">
        <v>0</v>
      </c>
      <c r="AK765">
        <v>0</v>
      </c>
      <c r="AL765">
        <v>0</v>
      </c>
      <c r="AM765">
        <v>0</v>
      </c>
      <c r="AN765">
        <v>0</v>
      </c>
      <c r="AO765">
        <v>0</v>
      </c>
      <c r="AP765">
        <v>0</v>
      </c>
      <c r="AQ765">
        <v>0</v>
      </c>
      <c r="AR765">
        <v>0</v>
      </c>
      <c r="AS765">
        <v>0</v>
      </c>
      <c r="AT765">
        <v>0</v>
      </c>
      <c r="AU765">
        <v>0</v>
      </c>
      <c r="AV765">
        <v>0</v>
      </c>
      <c r="AW765">
        <v>0</v>
      </c>
      <c r="AX765">
        <v>0</v>
      </c>
      <c r="AY765">
        <v>0</v>
      </c>
      <c r="AZ765">
        <v>0</v>
      </c>
      <c r="BA765" t="s">
        <v>63</v>
      </c>
      <c r="BB765" t="s">
        <v>63</v>
      </c>
      <c r="BC765" t="s">
        <v>64</v>
      </c>
    </row>
    <row r="766" spans="1:55" x14ac:dyDescent="0.3">
      <c r="A766" t="s">
        <v>55</v>
      </c>
      <c r="B766" t="s">
        <v>55</v>
      </c>
      <c r="C766" t="s">
        <v>625</v>
      </c>
      <c r="D766">
        <v>22110409605</v>
      </c>
      <c r="E766" t="s">
        <v>626</v>
      </c>
      <c r="F766" t="s">
        <v>98</v>
      </c>
      <c r="G766" t="s">
        <v>57</v>
      </c>
      <c r="H766">
        <v>6</v>
      </c>
      <c r="I766" t="s">
        <v>94</v>
      </c>
      <c r="J766" t="s">
        <v>59</v>
      </c>
      <c r="K766" t="s">
        <v>653</v>
      </c>
      <c r="L766">
        <v>1</v>
      </c>
      <c r="M766" t="s">
        <v>654</v>
      </c>
      <c r="N766">
        <v>3</v>
      </c>
      <c r="O766" t="s">
        <v>95</v>
      </c>
      <c r="R766">
        <v>0</v>
      </c>
      <c r="S766">
        <v>0</v>
      </c>
      <c r="T766" t="s">
        <v>1773</v>
      </c>
      <c r="U766" t="s">
        <v>657</v>
      </c>
      <c r="V766">
        <v>1</v>
      </c>
      <c r="W766">
        <v>0</v>
      </c>
      <c r="X766">
        <v>1</v>
      </c>
      <c r="Y766" t="s">
        <v>71</v>
      </c>
      <c r="Z766" t="s">
        <v>83</v>
      </c>
      <c r="AA766" t="s">
        <v>83</v>
      </c>
      <c r="AB766" t="s">
        <v>71</v>
      </c>
      <c r="AD766">
        <v>0</v>
      </c>
      <c r="AE766">
        <v>0</v>
      </c>
      <c r="AF766">
        <v>0</v>
      </c>
      <c r="AG766">
        <v>0</v>
      </c>
      <c r="AH766">
        <v>0</v>
      </c>
      <c r="AI766">
        <v>0</v>
      </c>
      <c r="AJ766">
        <v>0</v>
      </c>
      <c r="AK766">
        <v>0</v>
      </c>
      <c r="AL766">
        <v>0</v>
      </c>
      <c r="AM766">
        <v>0</v>
      </c>
      <c r="AN766">
        <v>0</v>
      </c>
      <c r="AO766">
        <v>0</v>
      </c>
      <c r="AP766">
        <v>0</v>
      </c>
      <c r="AQ766">
        <v>0</v>
      </c>
      <c r="AR766">
        <v>0</v>
      </c>
      <c r="AS766">
        <v>0</v>
      </c>
      <c r="AT766">
        <v>0</v>
      </c>
      <c r="AU766">
        <v>0</v>
      </c>
      <c r="AV766">
        <v>0</v>
      </c>
      <c r="AW766">
        <v>0</v>
      </c>
      <c r="AX766">
        <v>0</v>
      </c>
      <c r="AY766">
        <v>0</v>
      </c>
      <c r="AZ766">
        <v>0</v>
      </c>
      <c r="BA766" t="s">
        <v>63</v>
      </c>
      <c r="BB766" t="s">
        <v>63</v>
      </c>
      <c r="BC766" t="s">
        <v>64</v>
      </c>
    </row>
    <row r="767" spans="1:55" x14ac:dyDescent="0.3">
      <c r="A767" t="s">
        <v>55</v>
      </c>
      <c r="B767" t="s">
        <v>55</v>
      </c>
      <c r="C767" t="s">
        <v>625</v>
      </c>
      <c r="D767">
        <v>22110409605</v>
      </c>
      <c r="E767" t="s">
        <v>626</v>
      </c>
      <c r="F767" t="s">
        <v>98</v>
      </c>
      <c r="G767" t="s">
        <v>57</v>
      </c>
      <c r="H767">
        <v>6</v>
      </c>
      <c r="I767" t="s">
        <v>94</v>
      </c>
      <c r="J767" t="s">
        <v>59</v>
      </c>
      <c r="K767" t="s">
        <v>653</v>
      </c>
      <c r="L767">
        <v>1</v>
      </c>
      <c r="M767" t="s">
        <v>654</v>
      </c>
      <c r="N767">
        <v>4</v>
      </c>
      <c r="O767" t="s">
        <v>95</v>
      </c>
      <c r="R767">
        <v>0</v>
      </c>
      <c r="S767">
        <v>0</v>
      </c>
      <c r="T767" t="s">
        <v>1772</v>
      </c>
      <c r="U767" t="s">
        <v>658</v>
      </c>
      <c r="V767">
        <v>1</v>
      </c>
      <c r="W767">
        <v>0</v>
      </c>
      <c r="X767">
        <v>1</v>
      </c>
      <c r="Y767" t="s">
        <v>71</v>
      </c>
      <c r="Z767" t="s">
        <v>83</v>
      </c>
      <c r="AA767" t="s">
        <v>90</v>
      </c>
      <c r="AB767" t="s">
        <v>71</v>
      </c>
      <c r="AD767">
        <v>0</v>
      </c>
      <c r="AE767">
        <v>0</v>
      </c>
      <c r="AF767">
        <v>0</v>
      </c>
      <c r="AG767">
        <v>0</v>
      </c>
      <c r="AH767">
        <v>0</v>
      </c>
      <c r="AI767">
        <v>0</v>
      </c>
      <c r="AJ767">
        <v>0</v>
      </c>
      <c r="AK767">
        <v>0</v>
      </c>
      <c r="AL767">
        <v>0</v>
      </c>
      <c r="AM767">
        <v>0</v>
      </c>
      <c r="AN767">
        <v>0</v>
      </c>
      <c r="AO767">
        <v>0</v>
      </c>
      <c r="AP767">
        <v>0</v>
      </c>
      <c r="AQ767">
        <v>0</v>
      </c>
      <c r="AR767">
        <v>0</v>
      </c>
      <c r="AS767">
        <v>0</v>
      </c>
      <c r="AT767">
        <v>0</v>
      </c>
      <c r="AU767">
        <v>0</v>
      </c>
      <c r="AV767">
        <v>0</v>
      </c>
      <c r="AW767">
        <v>0</v>
      </c>
      <c r="AX767">
        <v>0</v>
      </c>
      <c r="AY767">
        <v>0</v>
      </c>
      <c r="AZ767">
        <v>0</v>
      </c>
      <c r="BA767" t="s">
        <v>63</v>
      </c>
      <c r="BB767" t="s">
        <v>63</v>
      </c>
      <c r="BC767" t="s">
        <v>64</v>
      </c>
    </row>
    <row r="768" spans="1:55" x14ac:dyDescent="0.3">
      <c r="A768" t="s">
        <v>55</v>
      </c>
      <c r="B768" t="s">
        <v>55</v>
      </c>
      <c r="C768" t="s">
        <v>625</v>
      </c>
      <c r="D768">
        <v>22110409605</v>
      </c>
      <c r="E768" t="s">
        <v>626</v>
      </c>
      <c r="F768" t="s">
        <v>98</v>
      </c>
      <c r="G768" t="s">
        <v>57</v>
      </c>
      <c r="H768">
        <v>8</v>
      </c>
      <c r="I768" t="s">
        <v>58</v>
      </c>
      <c r="J768" t="s">
        <v>59</v>
      </c>
      <c r="K768" t="s">
        <v>659</v>
      </c>
      <c r="L768">
        <v>1</v>
      </c>
      <c r="M768" t="s">
        <v>660</v>
      </c>
      <c r="N768">
        <v>1</v>
      </c>
      <c r="O768" t="s">
        <v>66</v>
      </c>
      <c r="P768">
        <v>8</v>
      </c>
      <c r="Q768" t="s">
        <v>82</v>
      </c>
      <c r="R768">
        <v>37</v>
      </c>
      <c r="S768">
        <v>37</v>
      </c>
      <c r="T768" t="s">
        <v>61</v>
      </c>
      <c r="U768" t="s">
        <v>661</v>
      </c>
      <c r="V768">
        <v>0</v>
      </c>
      <c r="W768">
        <v>1</v>
      </c>
      <c r="X768">
        <v>1</v>
      </c>
      <c r="Y768" t="s">
        <v>71</v>
      </c>
      <c r="Z768" t="s">
        <v>62</v>
      </c>
      <c r="AA768" t="s">
        <v>83</v>
      </c>
      <c r="AB768" t="s">
        <v>71</v>
      </c>
      <c r="AC768" t="s">
        <v>68</v>
      </c>
      <c r="AD768">
        <v>0</v>
      </c>
      <c r="AE768">
        <v>0</v>
      </c>
      <c r="AF768">
        <v>0</v>
      </c>
      <c r="AG768">
        <v>0</v>
      </c>
      <c r="AH768">
        <v>0</v>
      </c>
      <c r="AI768">
        <v>0</v>
      </c>
      <c r="AJ768">
        <v>0</v>
      </c>
      <c r="AK768">
        <v>0</v>
      </c>
      <c r="AL768">
        <v>0</v>
      </c>
      <c r="AM768">
        <v>0</v>
      </c>
      <c r="AN768">
        <v>0</v>
      </c>
      <c r="AO768">
        <v>0</v>
      </c>
      <c r="AP768">
        <v>0</v>
      </c>
      <c r="AQ768">
        <v>0</v>
      </c>
      <c r="AR768">
        <v>0</v>
      </c>
      <c r="AS768">
        <v>0</v>
      </c>
      <c r="AT768">
        <v>0</v>
      </c>
      <c r="AU768">
        <v>0</v>
      </c>
      <c r="AV768">
        <v>0</v>
      </c>
      <c r="AW768">
        <v>6</v>
      </c>
      <c r="AX768">
        <v>4</v>
      </c>
      <c r="AY768">
        <v>0</v>
      </c>
      <c r="AZ768">
        <v>0</v>
      </c>
      <c r="BA768" t="s">
        <v>63</v>
      </c>
      <c r="BB768" t="s">
        <v>63</v>
      </c>
    </row>
    <row r="769" spans="1:55" x14ac:dyDescent="0.3">
      <c r="A769" t="s">
        <v>55</v>
      </c>
      <c r="B769" t="s">
        <v>55</v>
      </c>
      <c r="C769" t="s">
        <v>625</v>
      </c>
      <c r="D769">
        <v>22110409605</v>
      </c>
      <c r="E769" t="s">
        <v>626</v>
      </c>
      <c r="F769" t="s">
        <v>98</v>
      </c>
      <c r="G769" t="s">
        <v>57</v>
      </c>
      <c r="H769">
        <v>8</v>
      </c>
      <c r="I769" t="s">
        <v>58</v>
      </c>
      <c r="J769" t="s">
        <v>59</v>
      </c>
      <c r="K769" t="s">
        <v>659</v>
      </c>
      <c r="L769">
        <v>1</v>
      </c>
      <c r="M769" t="s">
        <v>660</v>
      </c>
      <c r="N769">
        <v>2</v>
      </c>
      <c r="O769" t="s">
        <v>66</v>
      </c>
      <c r="P769">
        <v>8</v>
      </c>
      <c r="Q769" t="s">
        <v>99</v>
      </c>
      <c r="R769">
        <v>38</v>
      </c>
      <c r="S769">
        <v>37</v>
      </c>
      <c r="T769" t="s">
        <v>61</v>
      </c>
      <c r="U769" t="s">
        <v>662</v>
      </c>
      <c r="V769">
        <v>0</v>
      </c>
      <c r="W769">
        <v>1</v>
      </c>
      <c r="X769">
        <v>1</v>
      </c>
      <c r="Y769" t="s">
        <v>71</v>
      </c>
      <c r="Z769" t="s">
        <v>62</v>
      </c>
      <c r="AA769" t="s">
        <v>83</v>
      </c>
      <c r="AB769" t="s">
        <v>71</v>
      </c>
      <c r="AC769" t="s">
        <v>68</v>
      </c>
      <c r="AD769">
        <v>0</v>
      </c>
      <c r="AE769">
        <v>1</v>
      </c>
      <c r="AF769">
        <v>0</v>
      </c>
      <c r="AG769">
        <v>0</v>
      </c>
      <c r="AH769">
        <v>0</v>
      </c>
      <c r="AI769">
        <v>0</v>
      </c>
      <c r="AJ769">
        <v>0</v>
      </c>
      <c r="AK769">
        <v>0</v>
      </c>
      <c r="AL769">
        <v>0</v>
      </c>
      <c r="AM769">
        <v>0</v>
      </c>
      <c r="AN769">
        <v>0</v>
      </c>
      <c r="AO769">
        <v>0</v>
      </c>
      <c r="AP769">
        <v>0</v>
      </c>
      <c r="AQ769">
        <v>0</v>
      </c>
      <c r="AR769">
        <v>0</v>
      </c>
      <c r="AS769">
        <v>0</v>
      </c>
      <c r="AT769">
        <v>0</v>
      </c>
      <c r="AU769">
        <v>0</v>
      </c>
      <c r="AV769">
        <v>0</v>
      </c>
      <c r="AW769">
        <v>6</v>
      </c>
      <c r="AX769">
        <v>4</v>
      </c>
      <c r="AY769">
        <v>0</v>
      </c>
      <c r="AZ769">
        <v>0</v>
      </c>
      <c r="BA769" t="s">
        <v>63</v>
      </c>
      <c r="BB769" t="s">
        <v>63</v>
      </c>
    </row>
    <row r="770" spans="1:55" x14ac:dyDescent="0.3">
      <c r="A770" t="s">
        <v>55</v>
      </c>
      <c r="B770" t="s">
        <v>55</v>
      </c>
      <c r="C770" t="s">
        <v>625</v>
      </c>
      <c r="D770">
        <v>22110409605</v>
      </c>
      <c r="E770" t="s">
        <v>626</v>
      </c>
      <c r="F770" t="s">
        <v>98</v>
      </c>
      <c r="G770" t="s">
        <v>57</v>
      </c>
      <c r="H770">
        <v>8</v>
      </c>
      <c r="I770" t="s">
        <v>58</v>
      </c>
      <c r="J770" t="s">
        <v>59</v>
      </c>
      <c r="K770" t="s">
        <v>659</v>
      </c>
      <c r="L770">
        <v>1</v>
      </c>
      <c r="M770" t="s">
        <v>660</v>
      </c>
      <c r="N770">
        <v>3</v>
      </c>
      <c r="O770" t="s">
        <v>66</v>
      </c>
      <c r="P770">
        <v>6</v>
      </c>
      <c r="Q770" t="s">
        <v>164</v>
      </c>
      <c r="R770">
        <v>44</v>
      </c>
      <c r="S770">
        <v>32</v>
      </c>
      <c r="T770" t="s">
        <v>61</v>
      </c>
      <c r="U770" t="s">
        <v>663</v>
      </c>
      <c r="V770">
        <v>0</v>
      </c>
      <c r="W770">
        <v>1</v>
      </c>
      <c r="X770">
        <v>1</v>
      </c>
      <c r="Y770" t="s">
        <v>71</v>
      </c>
      <c r="Z770" t="s">
        <v>62</v>
      </c>
      <c r="AA770" t="s">
        <v>83</v>
      </c>
      <c r="AB770" t="s">
        <v>71</v>
      </c>
      <c r="AC770" t="s">
        <v>68</v>
      </c>
      <c r="AD770">
        <v>1</v>
      </c>
      <c r="AE770">
        <v>1</v>
      </c>
      <c r="AF770">
        <v>0</v>
      </c>
      <c r="AG770">
        <v>0</v>
      </c>
      <c r="AH770">
        <v>0</v>
      </c>
      <c r="AI770">
        <v>0</v>
      </c>
      <c r="AJ770">
        <v>0</v>
      </c>
      <c r="AK770">
        <v>0</v>
      </c>
      <c r="AL770">
        <v>0</v>
      </c>
      <c r="AM770">
        <v>0</v>
      </c>
      <c r="AN770">
        <v>0</v>
      </c>
      <c r="AO770">
        <v>0</v>
      </c>
      <c r="AP770">
        <v>0</v>
      </c>
      <c r="AQ770">
        <v>0</v>
      </c>
      <c r="AR770">
        <v>0</v>
      </c>
      <c r="AS770">
        <v>0</v>
      </c>
      <c r="AT770">
        <v>0</v>
      </c>
      <c r="AU770">
        <v>0</v>
      </c>
      <c r="AV770">
        <v>0</v>
      </c>
      <c r="AW770">
        <v>5</v>
      </c>
      <c r="AX770">
        <v>4</v>
      </c>
      <c r="AY770">
        <v>0</v>
      </c>
      <c r="AZ770">
        <v>0</v>
      </c>
      <c r="BA770" t="s">
        <v>63</v>
      </c>
      <c r="BB770" t="s">
        <v>63</v>
      </c>
      <c r="BC770" t="s">
        <v>64</v>
      </c>
    </row>
    <row r="771" spans="1:55" x14ac:dyDescent="0.3">
      <c r="A771" t="s">
        <v>55</v>
      </c>
      <c r="B771" t="s">
        <v>55</v>
      </c>
      <c r="C771" t="s">
        <v>746</v>
      </c>
      <c r="D771">
        <v>22110411929</v>
      </c>
      <c r="E771" t="s">
        <v>747</v>
      </c>
      <c r="F771" t="s">
        <v>106</v>
      </c>
      <c r="G771" t="s">
        <v>57</v>
      </c>
      <c r="H771">
        <v>6</v>
      </c>
      <c r="I771" t="s">
        <v>58</v>
      </c>
      <c r="J771" t="s">
        <v>59</v>
      </c>
      <c r="K771" t="s">
        <v>757</v>
      </c>
      <c r="L771">
        <v>1</v>
      </c>
      <c r="N771">
        <v>1</v>
      </c>
      <c r="O771" t="s">
        <v>66</v>
      </c>
      <c r="P771">
        <v>9</v>
      </c>
      <c r="Q771" t="s">
        <v>87</v>
      </c>
      <c r="R771">
        <v>0</v>
      </c>
      <c r="S771">
        <v>59</v>
      </c>
      <c r="T771" t="s">
        <v>61</v>
      </c>
      <c r="V771">
        <v>2</v>
      </c>
      <c r="W771">
        <v>2</v>
      </c>
      <c r="X771">
        <v>1</v>
      </c>
      <c r="Y771" t="s">
        <v>62</v>
      </c>
      <c r="Z771" t="s">
        <v>62</v>
      </c>
      <c r="AA771" t="s">
        <v>62</v>
      </c>
      <c r="AB771" t="s">
        <v>62</v>
      </c>
      <c r="AC771" t="s">
        <v>77</v>
      </c>
      <c r="AD771">
        <v>0</v>
      </c>
      <c r="AE771">
        <v>1</v>
      </c>
      <c r="AF771">
        <v>0</v>
      </c>
      <c r="AG771">
        <v>0</v>
      </c>
      <c r="AH771">
        <v>0</v>
      </c>
      <c r="AI771">
        <v>0</v>
      </c>
      <c r="AJ771">
        <v>0</v>
      </c>
      <c r="AK771">
        <v>0</v>
      </c>
      <c r="AL771">
        <v>0</v>
      </c>
      <c r="AM771">
        <v>0</v>
      </c>
      <c r="AN771">
        <v>0</v>
      </c>
      <c r="AO771">
        <v>0</v>
      </c>
      <c r="AP771">
        <v>0</v>
      </c>
      <c r="AQ771">
        <v>0</v>
      </c>
      <c r="AR771">
        <v>0</v>
      </c>
      <c r="AS771">
        <v>0</v>
      </c>
      <c r="AT771">
        <v>0</v>
      </c>
      <c r="AU771">
        <v>0</v>
      </c>
      <c r="AV771">
        <v>0</v>
      </c>
      <c r="AW771">
        <v>4</v>
      </c>
      <c r="AX771">
        <v>4</v>
      </c>
      <c r="AY771">
        <v>0</v>
      </c>
      <c r="AZ771">
        <v>0</v>
      </c>
      <c r="BA771" t="s">
        <v>63</v>
      </c>
      <c r="BB771" t="s">
        <v>63</v>
      </c>
      <c r="BC771" t="s">
        <v>64</v>
      </c>
    </row>
    <row r="772" spans="1:55" x14ac:dyDescent="0.3">
      <c r="A772" t="s">
        <v>55</v>
      </c>
      <c r="B772" t="s">
        <v>55</v>
      </c>
      <c r="C772" t="s">
        <v>746</v>
      </c>
      <c r="D772">
        <v>22110411929</v>
      </c>
      <c r="E772" t="s">
        <v>747</v>
      </c>
      <c r="F772" t="s">
        <v>106</v>
      </c>
      <c r="G772" t="s">
        <v>57</v>
      </c>
      <c r="H772">
        <v>6</v>
      </c>
      <c r="I772" t="s">
        <v>58</v>
      </c>
      <c r="J772" t="s">
        <v>59</v>
      </c>
      <c r="K772" t="s">
        <v>757</v>
      </c>
      <c r="L772">
        <v>1</v>
      </c>
      <c r="N772">
        <v>2</v>
      </c>
      <c r="O772" t="s">
        <v>66</v>
      </c>
      <c r="P772">
        <v>12</v>
      </c>
      <c r="Q772" t="s">
        <v>117</v>
      </c>
      <c r="R772">
        <v>0</v>
      </c>
      <c r="S772">
        <v>54</v>
      </c>
      <c r="T772" t="s">
        <v>61</v>
      </c>
      <c r="V772">
        <v>2</v>
      </c>
      <c r="W772">
        <v>2</v>
      </c>
      <c r="X772">
        <v>1</v>
      </c>
      <c r="Y772" t="s">
        <v>62</v>
      </c>
      <c r="Z772" t="s">
        <v>62</v>
      </c>
      <c r="AA772" t="s">
        <v>62</v>
      </c>
      <c r="AB772" t="s">
        <v>62</v>
      </c>
      <c r="AC772" t="s">
        <v>77</v>
      </c>
      <c r="AD772">
        <v>0</v>
      </c>
      <c r="AE772">
        <v>1</v>
      </c>
      <c r="AF772">
        <v>0</v>
      </c>
      <c r="AG772">
        <v>0</v>
      </c>
      <c r="AH772">
        <v>0</v>
      </c>
      <c r="AI772">
        <v>0</v>
      </c>
      <c r="AJ772">
        <v>0</v>
      </c>
      <c r="AK772">
        <v>0</v>
      </c>
      <c r="AL772">
        <v>0</v>
      </c>
      <c r="AM772">
        <v>0</v>
      </c>
      <c r="AN772">
        <v>0</v>
      </c>
      <c r="AO772">
        <v>0</v>
      </c>
      <c r="AP772">
        <v>0</v>
      </c>
      <c r="AQ772">
        <v>0</v>
      </c>
      <c r="AR772">
        <v>0</v>
      </c>
      <c r="AS772">
        <v>0</v>
      </c>
      <c r="AT772">
        <v>0</v>
      </c>
      <c r="AU772">
        <v>0</v>
      </c>
      <c r="AV772">
        <v>0</v>
      </c>
      <c r="AW772">
        <v>2</v>
      </c>
      <c r="AX772">
        <v>4</v>
      </c>
      <c r="AY772">
        <v>0</v>
      </c>
      <c r="AZ772">
        <v>0</v>
      </c>
      <c r="BA772" t="s">
        <v>63</v>
      </c>
      <c r="BB772" t="s">
        <v>63</v>
      </c>
      <c r="BC772" t="s">
        <v>64</v>
      </c>
    </row>
    <row r="773" spans="1:55" x14ac:dyDescent="0.3">
      <c r="A773" t="s">
        <v>55</v>
      </c>
      <c r="B773" t="s">
        <v>55</v>
      </c>
      <c r="C773" t="s">
        <v>746</v>
      </c>
      <c r="D773">
        <v>22110411929</v>
      </c>
      <c r="E773" t="s">
        <v>747</v>
      </c>
      <c r="F773" t="s">
        <v>106</v>
      </c>
      <c r="G773" t="s">
        <v>57</v>
      </c>
      <c r="H773">
        <v>6</v>
      </c>
      <c r="I773" t="s">
        <v>58</v>
      </c>
      <c r="J773" t="s">
        <v>59</v>
      </c>
      <c r="K773" t="s">
        <v>757</v>
      </c>
      <c r="L773">
        <v>1</v>
      </c>
      <c r="N773">
        <v>3</v>
      </c>
      <c r="O773" t="s">
        <v>66</v>
      </c>
      <c r="P773">
        <v>12</v>
      </c>
      <c r="Q773" t="s">
        <v>111</v>
      </c>
      <c r="R773">
        <v>0</v>
      </c>
      <c r="S773">
        <v>24</v>
      </c>
      <c r="T773" t="s">
        <v>61</v>
      </c>
      <c r="V773">
        <v>2</v>
      </c>
      <c r="W773">
        <v>2</v>
      </c>
      <c r="X773">
        <v>1</v>
      </c>
      <c r="Y773" t="s">
        <v>62</v>
      </c>
      <c r="Z773" t="s">
        <v>83</v>
      </c>
      <c r="AA773" t="s">
        <v>83</v>
      </c>
      <c r="AB773" t="s">
        <v>83</v>
      </c>
      <c r="AC773" t="s">
        <v>77</v>
      </c>
      <c r="AD773">
        <v>0</v>
      </c>
      <c r="AE773">
        <v>1</v>
      </c>
      <c r="AF773">
        <v>0</v>
      </c>
      <c r="AG773">
        <v>0</v>
      </c>
      <c r="AH773">
        <v>0</v>
      </c>
      <c r="AI773">
        <v>0</v>
      </c>
      <c r="AJ773">
        <v>0</v>
      </c>
      <c r="AK773">
        <v>0</v>
      </c>
      <c r="AL773">
        <v>0</v>
      </c>
      <c r="AM773">
        <v>0</v>
      </c>
      <c r="AN773">
        <v>0</v>
      </c>
      <c r="AO773">
        <v>0</v>
      </c>
      <c r="AP773">
        <v>0</v>
      </c>
      <c r="AQ773">
        <v>0</v>
      </c>
      <c r="AR773">
        <v>0</v>
      </c>
      <c r="AS773">
        <v>0</v>
      </c>
      <c r="AT773">
        <v>0</v>
      </c>
      <c r="AU773">
        <v>0</v>
      </c>
      <c r="AV773">
        <v>0</v>
      </c>
      <c r="AW773">
        <v>2</v>
      </c>
      <c r="AX773">
        <v>4</v>
      </c>
      <c r="AY773">
        <v>0</v>
      </c>
      <c r="AZ773">
        <v>0</v>
      </c>
      <c r="BA773" t="s">
        <v>63</v>
      </c>
      <c r="BB773" t="s">
        <v>63</v>
      </c>
      <c r="BC773" t="s">
        <v>64</v>
      </c>
    </row>
    <row r="774" spans="1:55" x14ac:dyDescent="0.3">
      <c r="A774" t="s">
        <v>55</v>
      </c>
      <c r="B774" t="s">
        <v>55</v>
      </c>
      <c r="C774" t="s">
        <v>289</v>
      </c>
      <c r="D774">
        <v>22110430904</v>
      </c>
      <c r="E774" t="s">
        <v>1180</v>
      </c>
      <c r="F774" t="s">
        <v>106</v>
      </c>
      <c r="G774" t="s">
        <v>57</v>
      </c>
      <c r="H774">
        <v>6</v>
      </c>
      <c r="I774" t="s">
        <v>72</v>
      </c>
      <c r="J774" t="s">
        <v>59</v>
      </c>
      <c r="K774" t="s">
        <v>1193</v>
      </c>
      <c r="L774">
        <v>1</v>
      </c>
      <c r="M774" t="s">
        <v>1194</v>
      </c>
      <c r="N774">
        <v>1</v>
      </c>
      <c r="O774" t="s">
        <v>167</v>
      </c>
      <c r="R774">
        <v>0</v>
      </c>
      <c r="S774">
        <v>0</v>
      </c>
      <c r="T774" t="s">
        <v>61</v>
      </c>
      <c r="V774">
        <v>4</v>
      </c>
      <c r="W774">
        <v>4</v>
      </c>
      <c r="X774">
        <v>1</v>
      </c>
      <c r="Y774" t="s">
        <v>62</v>
      </c>
      <c r="Z774" t="s">
        <v>62</v>
      </c>
      <c r="AB774" t="s">
        <v>62</v>
      </c>
      <c r="AD774">
        <v>0</v>
      </c>
      <c r="AE774">
        <v>0</v>
      </c>
      <c r="AF774">
        <v>0</v>
      </c>
      <c r="AG774">
        <v>0</v>
      </c>
      <c r="AH774">
        <v>0</v>
      </c>
      <c r="AI774">
        <v>0</v>
      </c>
      <c r="AJ774">
        <v>0</v>
      </c>
      <c r="AK774">
        <v>0</v>
      </c>
      <c r="AL774">
        <v>0</v>
      </c>
      <c r="AM774">
        <v>0</v>
      </c>
      <c r="AN774">
        <v>0</v>
      </c>
      <c r="AO774">
        <v>0</v>
      </c>
      <c r="AP774">
        <v>0</v>
      </c>
      <c r="AQ774">
        <v>0</v>
      </c>
      <c r="AR774">
        <v>0</v>
      </c>
      <c r="AS774">
        <v>0</v>
      </c>
      <c r="AT774">
        <v>0</v>
      </c>
      <c r="AU774">
        <v>0</v>
      </c>
      <c r="AV774">
        <v>0</v>
      </c>
      <c r="AW774">
        <v>2</v>
      </c>
      <c r="AX774">
        <v>0</v>
      </c>
      <c r="AY774">
        <v>0</v>
      </c>
      <c r="AZ774">
        <v>0</v>
      </c>
      <c r="BA774" t="s">
        <v>63</v>
      </c>
      <c r="BB774" t="s">
        <v>63</v>
      </c>
      <c r="BC774" t="s">
        <v>64</v>
      </c>
    </row>
    <row r="775" spans="1:55" x14ac:dyDescent="0.3">
      <c r="A775" t="s">
        <v>55</v>
      </c>
      <c r="B775" t="s">
        <v>55</v>
      </c>
      <c r="C775" t="s">
        <v>289</v>
      </c>
      <c r="D775">
        <v>22110430904</v>
      </c>
      <c r="E775" t="s">
        <v>1180</v>
      </c>
      <c r="F775" t="s">
        <v>106</v>
      </c>
      <c r="G775" t="s">
        <v>57</v>
      </c>
      <c r="H775">
        <v>6</v>
      </c>
      <c r="I775" t="s">
        <v>72</v>
      </c>
      <c r="J775" t="s">
        <v>59</v>
      </c>
      <c r="K775" t="s">
        <v>1193</v>
      </c>
      <c r="L775">
        <v>1</v>
      </c>
      <c r="M775" t="s">
        <v>1194</v>
      </c>
      <c r="N775">
        <v>2</v>
      </c>
      <c r="O775" t="s">
        <v>167</v>
      </c>
      <c r="R775">
        <v>0</v>
      </c>
      <c r="S775">
        <v>0</v>
      </c>
      <c r="T775" t="s">
        <v>61</v>
      </c>
      <c r="V775">
        <v>4</v>
      </c>
      <c r="W775">
        <v>4</v>
      </c>
      <c r="X775">
        <v>1</v>
      </c>
      <c r="Y775" t="s">
        <v>62</v>
      </c>
      <c r="Z775" t="s">
        <v>62</v>
      </c>
      <c r="AB775" t="s">
        <v>62</v>
      </c>
      <c r="AD775">
        <v>0</v>
      </c>
      <c r="AE775">
        <v>0</v>
      </c>
      <c r="AF775">
        <v>0</v>
      </c>
      <c r="AG775">
        <v>0</v>
      </c>
      <c r="AH775">
        <v>0</v>
      </c>
      <c r="AI775">
        <v>0</v>
      </c>
      <c r="AJ775">
        <v>0</v>
      </c>
      <c r="AK775">
        <v>0</v>
      </c>
      <c r="AL775">
        <v>0</v>
      </c>
      <c r="AM775">
        <v>0</v>
      </c>
      <c r="AN775">
        <v>0</v>
      </c>
      <c r="AO775">
        <v>0</v>
      </c>
      <c r="AP775">
        <v>0</v>
      </c>
      <c r="AQ775">
        <v>0</v>
      </c>
      <c r="AR775">
        <v>0</v>
      </c>
      <c r="AS775">
        <v>0</v>
      </c>
      <c r="AT775">
        <v>0</v>
      </c>
      <c r="AU775">
        <v>0</v>
      </c>
      <c r="AV775">
        <v>0</v>
      </c>
      <c r="AW775">
        <v>1</v>
      </c>
      <c r="AX775">
        <v>1</v>
      </c>
      <c r="AY775">
        <v>0</v>
      </c>
      <c r="AZ775">
        <v>0</v>
      </c>
      <c r="BA775" t="s">
        <v>63</v>
      </c>
      <c r="BB775" t="s">
        <v>63</v>
      </c>
      <c r="BC775" t="s">
        <v>64</v>
      </c>
    </row>
    <row r="776" spans="1:55" x14ac:dyDescent="0.3">
      <c r="A776" t="s">
        <v>55</v>
      </c>
      <c r="B776" t="s">
        <v>55</v>
      </c>
      <c r="C776" t="s">
        <v>289</v>
      </c>
      <c r="D776">
        <v>22110430904</v>
      </c>
      <c r="E776" t="s">
        <v>1180</v>
      </c>
      <c r="F776" t="s">
        <v>106</v>
      </c>
      <c r="G776" t="s">
        <v>57</v>
      </c>
      <c r="H776">
        <v>6</v>
      </c>
      <c r="I776" t="s">
        <v>72</v>
      </c>
      <c r="J776" t="s">
        <v>59</v>
      </c>
      <c r="K776" t="s">
        <v>1193</v>
      </c>
      <c r="L776">
        <v>1</v>
      </c>
      <c r="M776" t="s">
        <v>1194</v>
      </c>
      <c r="N776">
        <v>3</v>
      </c>
      <c r="O776" t="s">
        <v>167</v>
      </c>
      <c r="R776">
        <v>0</v>
      </c>
      <c r="S776">
        <v>0</v>
      </c>
      <c r="T776" t="s">
        <v>61</v>
      </c>
      <c r="V776">
        <v>4</v>
      </c>
      <c r="W776">
        <v>4</v>
      </c>
      <c r="X776">
        <v>1</v>
      </c>
      <c r="Y776" t="s">
        <v>62</v>
      </c>
      <c r="AA776" t="s">
        <v>62</v>
      </c>
      <c r="AB776" t="s">
        <v>62</v>
      </c>
      <c r="AD776">
        <v>0</v>
      </c>
      <c r="AE776">
        <v>0</v>
      </c>
      <c r="AF776">
        <v>0</v>
      </c>
      <c r="AG776">
        <v>0</v>
      </c>
      <c r="AH776">
        <v>0</v>
      </c>
      <c r="AI776">
        <v>0</v>
      </c>
      <c r="AJ776">
        <v>0</v>
      </c>
      <c r="AK776">
        <v>0</v>
      </c>
      <c r="AL776">
        <v>0</v>
      </c>
      <c r="AM776">
        <v>0</v>
      </c>
      <c r="AN776">
        <v>0</v>
      </c>
      <c r="AO776">
        <v>0</v>
      </c>
      <c r="AP776">
        <v>0</v>
      </c>
      <c r="AQ776">
        <v>0</v>
      </c>
      <c r="AR776">
        <v>0</v>
      </c>
      <c r="AS776">
        <v>0</v>
      </c>
      <c r="AT776">
        <v>0</v>
      </c>
      <c r="AU776">
        <v>0</v>
      </c>
      <c r="AV776">
        <v>0</v>
      </c>
      <c r="AW776">
        <v>0</v>
      </c>
      <c r="AX776">
        <v>0</v>
      </c>
      <c r="AY776">
        <v>0</v>
      </c>
      <c r="AZ776">
        <v>0</v>
      </c>
      <c r="BA776" t="s">
        <v>63</v>
      </c>
      <c r="BB776" t="s">
        <v>63</v>
      </c>
      <c r="BC776" t="s">
        <v>64</v>
      </c>
    </row>
    <row r="777" spans="1:55" x14ac:dyDescent="0.3">
      <c r="A777" t="s">
        <v>55</v>
      </c>
      <c r="B777" t="s">
        <v>55</v>
      </c>
      <c r="C777" t="s">
        <v>625</v>
      </c>
      <c r="D777">
        <v>22110409607</v>
      </c>
      <c r="E777" t="s">
        <v>664</v>
      </c>
      <c r="F777" t="s">
        <v>106</v>
      </c>
      <c r="G777" t="s">
        <v>57</v>
      </c>
      <c r="H777">
        <v>1</v>
      </c>
      <c r="I777" t="s">
        <v>58</v>
      </c>
      <c r="J777" t="s">
        <v>59</v>
      </c>
      <c r="K777" t="s">
        <v>665</v>
      </c>
      <c r="L777">
        <v>1</v>
      </c>
      <c r="M777" t="s">
        <v>666</v>
      </c>
      <c r="N777">
        <v>1</v>
      </c>
      <c r="O777" t="s">
        <v>66</v>
      </c>
      <c r="R777">
        <v>0</v>
      </c>
      <c r="S777">
        <v>0</v>
      </c>
      <c r="T777" t="s">
        <v>61</v>
      </c>
      <c r="U777" t="s">
        <v>667</v>
      </c>
      <c r="V777">
        <v>4</v>
      </c>
      <c r="W777">
        <v>4</v>
      </c>
      <c r="X777">
        <v>1</v>
      </c>
      <c r="Y777" t="s">
        <v>71</v>
      </c>
      <c r="Z777" t="s">
        <v>62</v>
      </c>
      <c r="AA777" t="s">
        <v>83</v>
      </c>
      <c r="AB777" t="s">
        <v>71</v>
      </c>
      <c r="AC777" t="s">
        <v>68</v>
      </c>
      <c r="AD777">
        <v>0</v>
      </c>
      <c r="AE777">
        <v>0</v>
      </c>
      <c r="AF777">
        <v>0</v>
      </c>
      <c r="AG777">
        <v>0</v>
      </c>
      <c r="AH777">
        <v>0</v>
      </c>
      <c r="AI777">
        <v>0</v>
      </c>
      <c r="AJ777">
        <v>0</v>
      </c>
      <c r="AK777">
        <v>0</v>
      </c>
      <c r="AL777">
        <v>0</v>
      </c>
      <c r="AM777">
        <v>0</v>
      </c>
      <c r="AN777">
        <v>0</v>
      </c>
      <c r="AO777">
        <v>0</v>
      </c>
      <c r="AP777">
        <v>0</v>
      </c>
      <c r="AQ777">
        <v>0</v>
      </c>
      <c r="AR777">
        <v>0</v>
      </c>
      <c r="AS777">
        <v>0</v>
      </c>
      <c r="AT777">
        <v>0</v>
      </c>
      <c r="AU777">
        <v>0</v>
      </c>
      <c r="AV777">
        <v>0</v>
      </c>
      <c r="AW777">
        <v>6</v>
      </c>
      <c r="AX777">
        <v>4</v>
      </c>
      <c r="AY777">
        <v>0</v>
      </c>
      <c r="AZ777">
        <v>0</v>
      </c>
      <c r="BA777" t="s">
        <v>63</v>
      </c>
      <c r="BB777" t="s">
        <v>63</v>
      </c>
      <c r="BC777" t="s">
        <v>64</v>
      </c>
    </row>
    <row r="778" spans="1:55" x14ac:dyDescent="0.3">
      <c r="A778" t="s">
        <v>55</v>
      </c>
      <c r="B778" t="s">
        <v>55</v>
      </c>
      <c r="C778" t="s">
        <v>625</v>
      </c>
      <c r="D778">
        <v>22110409607</v>
      </c>
      <c r="E778" t="s">
        <v>664</v>
      </c>
      <c r="F778" t="s">
        <v>106</v>
      </c>
      <c r="G778" t="s">
        <v>57</v>
      </c>
      <c r="H778">
        <v>1</v>
      </c>
      <c r="I778" t="s">
        <v>58</v>
      </c>
      <c r="J778" t="s">
        <v>59</v>
      </c>
      <c r="K778" t="s">
        <v>665</v>
      </c>
      <c r="L778">
        <v>1</v>
      </c>
      <c r="M778" t="s">
        <v>666</v>
      </c>
      <c r="N778">
        <v>2</v>
      </c>
      <c r="O778" t="s">
        <v>66</v>
      </c>
      <c r="P778">
        <v>10</v>
      </c>
      <c r="Q778" t="s">
        <v>112</v>
      </c>
      <c r="R778">
        <v>20</v>
      </c>
      <c r="S778">
        <v>39</v>
      </c>
      <c r="T778" t="s">
        <v>61</v>
      </c>
      <c r="U778" t="s">
        <v>668</v>
      </c>
      <c r="V778">
        <v>4</v>
      </c>
      <c r="W778">
        <v>4</v>
      </c>
      <c r="X778">
        <v>1</v>
      </c>
      <c r="Y778" t="s">
        <v>71</v>
      </c>
      <c r="Z778" t="s">
        <v>62</v>
      </c>
      <c r="AA778" t="s">
        <v>83</v>
      </c>
      <c r="AB778" t="s">
        <v>71</v>
      </c>
      <c r="AC778" t="s">
        <v>68</v>
      </c>
      <c r="AD778">
        <v>0</v>
      </c>
      <c r="AE778">
        <v>1</v>
      </c>
      <c r="AF778">
        <v>0</v>
      </c>
      <c r="AG778">
        <v>0</v>
      </c>
      <c r="AH778">
        <v>0</v>
      </c>
      <c r="AI778">
        <v>0</v>
      </c>
      <c r="AJ778">
        <v>0</v>
      </c>
      <c r="AK778">
        <v>0</v>
      </c>
      <c r="AL778">
        <v>0</v>
      </c>
      <c r="AM778">
        <v>0</v>
      </c>
      <c r="AN778">
        <v>0</v>
      </c>
      <c r="AO778">
        <v>0</v>
      </c>
      <c r="AP778">
        <v>0</v>
      </c>
      <c r="AQ778">
        <v>0</v>
      </c>
      <c r="AR778">
        <v>0</v>
      </c>
      <c r="AS778">
        <v>0</v>
      </c>
      <c r="AT778">
        <v>0</v>
      </c>
      <c r="AU778">
        <v>0</v>
      </c>
      <c r="AV778">
        <v>0</v>
      </c>
      <c r="AW778">
        <v>6</v>
      </c>
      <c r="AX778">
        <v>4</v>
      </c>
      <c r="AY778">
        <v>0</v>
      </c>
      <c r="AZ778">
        <v>0</v>
      </c>
      <c r="BA778" t="s">
        <v>63</v>
      </c>
      <c r="BB778" t="s">
        <v>63</v>
      </c>
      <c r="BC778" t="s">
        <v>64</v>
      </c>
    </row>
    <row r="779" spans="1:55" x14ac:dyDescent="0.3">
      <c r="A779" t="s">
        <v>55</v>
      </c>
      <c r="B779" t="s">
        <v>55</v>
      </c>
      <c r="C779" t="s">
        <v>625</v>
      </c>
      <c r="D779">
        <v>22110409607</v>
      </c>
      <c r="E779" t="s">
        <v>664</v>
      </c>
      <c r="F779" t="s">
        <v>106</v>
      </c>
      <c r="G779" t="s">
        <v>57</v>
      </c>
      <c r="H779">
        <v>1</v>
      </c>
      <c r="I779" t="s">
        <v>58</v>
      </c>
      <c r="J779" t="s">
        <v>59</v>
      </c>
      <c r="K779" t="s">
        <v>665</v>
      </c>
      <c r="L779">
        <v>1</v>
      </c>
      <c r="M779" t="s">
        <v>666</v>
      </c>
      <c r="N779">
        <v>3</v>
      </c>
      <c r="O779" t="s">
        <v>66</v>
      </c>
      <c r="P779">
        <v>10</v>
      </c>
      <c r="Q779" t="s">
        <v>113</v>
      </c>
      <c r="R779">
        <v>20</v>
      </c>
      <c r="S779">
        <v>30</v>
      </c>
      <c r="T779" t="s">
        <v>61</v>
      </c>
      <c r="U779" t="s">
        <v>663</v>
      </c>
      <c r="V779">
        <v>4</v>
      </c>
      <c r="W779">
        <v>4</v>
      </c>
      <c r="X779">
        <v>1</v>
      </c>
      <c r="Y779" t="s">
        <v>71</v>
      </c>
      <c r="Z779" t="s">
        <v>62</v>
      </c>
      <c r="AA779" t="s">
        <v>83</v>
      </c>
      <c r="AB779" t="s">
        <v>71</v>
      </c>
      <c r="AC779" t="s">
        <v>68</v>
      </c>
      <c r="AD779">
        <v>1</v>
      </c>
      <c r="AE779">
        <v>1</v>
      </c>
      <c r="AF779">
        <v>0</v>
      </c>
      <c r="AG779">
        <v>0</v>
      </c>
      <c r="AH779">
        <v>0</v>
      </c>
      <c r="AI779">
        <v>0</v>
      </c>
      <c r="AJ779">
        <v>0</v>
      </c>
      <c r="AK779">
        <v>0</v>
      </c>
      <c r="AL779">
        <v>0</v>
      </c>
      <c r="AM779">
        <v>0</v>
      </c>
      <c r="AN779">
        <v>0</v>
      </c>
      <c r="AO779">
        <v>0</v>
      </c>
      <c r="AP779">
        <v>0</v>
      </c>
      <c r="AQ779">
        <v>0</v>
      </c>
      <c r="AR779">
        <v>0</v>
      </c>
      <c r="AS779">
        <v>0</v>
      </c>
      <c r="AT779">
        <v>0</v>
      </c>
      <c r="AU779">
        <v>0</v>
      </c>
      <c r="AV779">
        <v>0</v>
      </c>
      <c r="AW779">
        <v>5</v>
      </c>
      <c r="AX779">
        <v>4</v>
      </c>
      <c r="AY779">
        <v>0</v>
      </c>
      <c r="AZ779">
        <v>0</v>
      </c>
      <c r="BA779" t="s">
        <v>63</v>
      </c>
      <c r="BB779" t="s">
        <v>63</v>
      </c>
      <c r="BC779" t="s">
        <v>64</v>
      </c>
    </row>
    <row r="780" spans="1:55" x14ac:dyDescent="0.3">
      <c r="A780" t="s">
        <v>55</v>
      </c>
      <c r="B780" t="s">
        <v>55</v>
      </c>
      <c r="C780" t="s">
        <v>625</v>
      </c>
      <c r="D780">
        <v>22110409607</v>
      </c>
      <c r="E780" t="s">
        <v>664</v>
      </c>
      <c r="F780" t="s">
        <v>106</v>
      </c>
      <c r="G780" t="s">
        <v>57</v>
      </c>
      <c r="H780">
        <v>1</v>
      </c>
      <c r="I780" t="s">
        <v>58</v>
      </c>
      <c r="J780" t="s">
        <v>59</v>
      </c>
      <c r="K780" t="s">
        <v>665</v>
      </c>
      <c r="L780">
        <v>1</v>
      </c>
      <c r="M780" t="s">
        <v>666</v>
      </c>
      <c r="N780">
        <v>4</v>
      </c>
      <c r="O780" t="s">
        <v>70</v>
      </c>
      <c r="R780">
        <v>0</v>
      </c>
      <c r="S780">
        <v>0</v>
      </c>
      <c r="T780" t="s">
        <v>61</v>
      </c>
      <c r="U780" t="s">
        <v>669</v>
      </c>
      <c r="V780">
        <v>4</v>
      </c>
      <c r="W780">
        <v>4</v>
      </c>
      <c r="X780">
        <v>1</v>
      </c>
      <c r="Y780" t="s">
        <v>71</v>
      </c>
      <c r="Z780" t="s">
        <v>83</v>
      </c>
      <c r="AA780" t="s">
        <v>83</v>
      </c>
      <c r="AB780" t="s">
        <v>62</v>
      </c>
      <c r="AD780">
        <v>0</v>
      </c>
      <c r="AE780">
        <v>0</v>
      </c>
      <c r="AF780">
        <v>0</v>
      </c>
      <c r="AG780">
        <v>0</v>
      </c>
      <c r="AH780">
        <v>0</v>
      </c>
      <c r="AI780">
        <v>1</v>
      </c>
      <c r="AJ780">
        <v>2</v>
      </c>
      <c r="AK780">
        <v>0</v>
      </c>
      <c r="AL780">
        <v>0</v>
      </c>
      <c r="AM780">
        <v>0</v>
      </c>
      <c r="AN780">
        <v>0</v>
      </c>
      <c r="AO780">
        <v>0</v>
      </c>
      <c r="AP780">
        <v>0</v>
      </c>
      <c r="AQ780">
        <v>0</v>
      </c>
      <c r="AR780">
        <v>0</v>
      </c>
      <c r="AS780">
        <v>0</v>
      </c>
      <c r="AT780">
        <v>0</v>
      </c>
      <c r="AU780">
        <v>0</v>
      </c>
      <c r="AV780">
        <v>0</v>
      </c>
      <c r="AW780">
        <v>1</v>
      </c>
      <c r="AX780">
        <v>1</v>
      </c>
      <c r="AY780">
        <v>0</v>
      </c>
      <c r="AZ780">
        <v>0</v>
      </c>
      <c r="BA780" t="s">
        <v>63</v>
      </c>
      <c r="BB780" t="s">
        <v>63</v>
      </c>
      <c r="BC780" t="s">
        <v>64</v>
      </c>
    </row>
    <row r="781" spans="1:55" x14ac:dyDescent="0.3">
      <c r="A781" t="s">
        <v>55</v>
      </c>
      <c r="B781" t="s">
        <v>55</v>
      </c>
      <c r="C781" t="s">
        <v>625</v>
      </c>
      <c r="D781">
        <v>22110409607</v>
      </c>
      <c r="E781" t="s">
        <v>664</v>
      </c>
      <c r="F781" t="s">
        <v>106</v>
      </c>
      <c r="G781" t="s">
        <v>57</v>
      </c>
      <c r="H781">
        <v>1</v>
      </c>
      <c r="I781" t="s">
        <v>58</v>
      </c>
      <c r="J781" t="s">
        <v>59</v>
      </c>
      <c r="K781" t="s">
        <v>665</v>
      </c>
      <c r="L781">
        <v>1</v>
      </c>
      <c r="M781" t="s">
        <v>666</v>
      </c>
      <c r="N781">
        <v>5</v>
      </c>
      <c r="O781" t="s">
        <v>107</v>
      </c>
      <c r="R781">
        <v>0</v>
      </c>
      <c r="S781">
        <v>0</v>
      </c>
      <c r="T781" t="s">
        <v>61</v>
      </c>
      <c r="U781" t="s">
        <v>670</v>
      </c>
      <c r="V781">
        <v>4</v>
      </c>
      <c r="W781">
        <v>4</v>
      </c>
      <c r="X781">
        <v>1</v>
      </c>
      <c r="Y781" t="s">
        <v>62</v>
      </c>
      <c r="Z781" t="s">
        <v>83</v>
      </c>
      <c r="AA781" t="s">
        <v>83</v>
      </c>
      <c r="AB781" t="s">
        <v>62</v>
      </c>
      <c r="AD781">
        <v>2</v>
      </c>
      <c r="AE781">
        <v>0</v>
      </c>
      <c r="AF781">
        <v>0</v>
      </c>
      <c r="AG781">
        <v>0</v>
      </c>
      <c r="AH781">
        <v>0</v>
      </c>
      <c r="AI781">
        <v>8</v>
      </c>
      <c r="AJ781">
        <v>0</v>
      </c>
      <c r="AK781">
        <v>0</v>
      </c>
      <c r="AL781">
        <v>0</v>
      </c>
      <c r="AM781">
        <v>0</v>
      </c>
      <c r="AN781">
        <v>0</v>
      </c>
      <c r="AO781">
        <v>0</v>
      </c>
      <c r="AP781">
        <v>0</v>
      </c>
      <c r="AQ781">
        <v>0</v>
      </c>
      <c r="AR781">
        <v>0</v>
      </c>
      <c r="AS781">
        <v>0</v>
      </c>
      <c r="AT781">
        <v>0</v>
      </c>
      <c r="AU781">
        <v>0</v>
      </c>
      <c r="AV781">
        <v>0</v>
      </c>
      <c r="AW781">
        <v>6</v>
      </c>
      <c r="AX781">
        <v>2</v>
      </c>
      <c r="AY781">
        <v>0</v>
      </c>
      <c r="AZ781">
        <v>0</v>
      </c>
      <c r="BA781" t="s">
        <v>63</v>
      </c>
      <c r="BB781" t="s">
        <v>63</v>
      </c>
      <c r="BC781" t="s">
        <v>64</v>
      </c>
    </row>
    <row r="782" spans="1:55" x14ac:dyDescent="0.3">
      <c r="A782" t="s">
        <v>55</v>
      </c>
      <c r="B782" t="s">
        <v>55</v>
      </c>
      <c r="C782" t="s">
        <v>625</v>
      </c>
      <c r="D782">
        <v>22110409607</v>
      </c>
      <c r="E782" t="s">
        <v>664</v>
      </c>
      <c r="F782" t="s">
        <v>106</v>
      </c>
      <c r="G782" t="s">
        <v>57</v>
      </c>
      <c r="H782">
        <v>1</v>
      </c>
      <c r="I782" t="s">
        <v>58</v>
      </c>
      <c r="J782" t="s">
        <v>59</v>
      </c>
      <c r="K782" t="s">
        <v>665</v>
      </c>
      <c r="L782">
        <v>1</v>
      </c>
      <c r="M782" t="s">
        <v>666</v>
      </c>
      <c r="N782">
        <v>6</v>
      </c>
      <c r="O782" t="s">
        <v>65</v>
      </c>
      <c r="R782">
        <v>0</v>
      </c>
      <c r="S782">
        <v>0</v>
      </c>
      <c r="T782" t="s">
        <v>61</v>
      </c>
      <c r="U782" t="s">
        <v>671</v>
      </c>
      <c r="V782">
        <v>4</v>
      </c>
      <c r="W782">
        <v>4</v>
      </c>
      <c r="X782">
        <v>1</v>
      </c>
      <c r="Y782" t="s">
        <v>62</v>
      </c>
      <c r="Z782" t="s">
        <v>83</v>
      </c>
      <c r="AA782" t="s">
        <v>83</v>
      </c>
      <c r="AB782" t="s">
        <v>62</v>
      </c>
      <c r="AD782">
        <v>2</v>
      </c>
      <c r="AE782">
        <v>0</v>
      </c>
      <c r="AF782">
        <v>0</v>
      </c>
      <c r="AG782">
        <v>0</v>
      </c>
      <c r="AH782">
        <v>0</v>
      </c>
      <c r="AI782">
        <v>11</v>
      </c>
      <c r="AJ782">
        <v>3</v>
      </c>
      <c r="AK782">
        <v>0</v>
      </c>
      <c r="AL782">
        <v>0</v>
      </c>
      <c r="AM782">
        <v>0</v>
      </c>
      <c r="AN782">
        <v>0</v>
      </c>
      <c r="AO782">
        <v>0</v>
      </c>
      <c r="AP782">
        <v>0</v>
      </c>
      <c r="AQ782">
        <v>0</v>
      </c>
      <c r="AR782">
        <v>0</v>
      </c>
      <c r="AS782">
        <v>0</v>
      </c>
      <c r="AT782">
        <v>0</v>
      </c>
      <c r="AU782">
        <v>0</v>
      </c>
      <c r="AV782">
        <v>0</v>
      </c>
      <c r="AW782">
        <v>6</v>
      </c>
      <c r="AX782">
        <v>3</v>
      </c>
      <c r="AY782">
        <v>0</v>
      </c>
      <c r="AZ782">
        <v>0</v>
      </c>
      <c r="BA782" t="s">
        <v>63</v>
      </c>
      <c r="BB782" t="s">
        <v>63</v>
      </c>
      <c r="BC782" t="s">
        <v>64</v>
      </c>
    </row>
    <row r="783" spans="1:55" x14ac:dyDescent="0.3">
      <c r="A783" t="s">
        <v>55</v>
      </c>
      <c r="B783" t="s">
        <v>55</v>
      </c>
      <c r="C783" t="s">
        <v>625</v>
      </c>
      <c r="D783">
        <v>22110409607</v>
      </c>
      <c r="E783" t="s">
        <v>664</v>
      </c>
      <c r="F783" t="s">
        <v>106</v>
      </c>
      <c r="G783" t="s">
        <v>57</v>
      </c>
      <c r="H783">
        <v>1</v>
      </c>
      <c r="I783" t="s">
        <v>58</v>
      </c>
      <c r="J783" t="s">
        <v>59</v>
      </c>
      <c r="K783" t="s">
        <v>665</v>
      </c>
      <c r="L783">
        <v>1</v>
      </c>
      <c r="M783" t="s">
        <v>666</v>
      </c>
      <c r="N783">
        <v>7</v>
      </c>
      <c r="O783" t="s">
        <v>70</v>
      </c>
      <c r="R783">
        <v>0</v>
      </c>
      <c r="S783">
        <v>0</v>
      </c>
      <c r="T783" t="s">
        <v>61</v>
      </c>
      <c r="U783" t="s">
        <v>672</v>
      </c>
      <c r="V783">
        <v>4</v>
      </c>
      <c r="W783">
        <v>4</v>
      </c>
      <c r="X783">
        <v>1</v>
      </c>
      <c r="Y783" t="s">
        <v>62</v>
      </c>
      <c r="Z783" t="s">
        <v>83</v>
      </c>
      <c r="AA783" t="s">
        <v>83</v>
      </c>
      <c r="AB783" t="s">
        <v>71</v>
      </c>
      <c r="AD783">
        <v>5</v>
      </c>
      <c r="AE783">
        <v>0</v>
      </c>
      <c r="AF783">
        <v>0</v>
      </c>
      <c r="AG783">
        <v>0</v>
      </c>
      <c r="AH783">
        <v>0</v>
      </c>
      <c r="AI783">
        <v>0</v>
      </c>
      <c r="AJ783">
        <v>1</v>
      </c>
      <c r="AK783">
        <v>0</v>
      </c>
      <c r="AL783">
        <v>0</v>
      </c>
      <c r="AM783">
        <v>0</v>
      </c>
      <c r="AN783">
        <v>0</v>
      </c>
      <c r="AO783">
        <v>0</v>
      </c>
      <c r="AP783">
        <v>0</v>
      </c>
      <c r="AQ783">
        <v>0</v>
      </c>
      <c r="AR783">
        <v>0</v>
      </c>
      <c r="AS783">
        <v>0</v>
      </c>
      <c r="AT783">
        <v>0</v>
      </c>
      <c r="AU783">
        <v>0</v>
      </c>
      <c r="AV783">
        <v>0</v>
      </c>
      <c r="AW783">
        <v>1</v>
      </c>
      <c r="AX783">
        <v>0</v>
      </c>
      <c r="AY783">
        <v>0</v>
      </c>
      <c r="AZ783">
        <v>0</v>
      </c>
      <c r="BA783" t="s">
        <v>63</v>
      </c>
      <c r="BB783" t="s">
        <v>63</v>
      </c>
    </row>
    <row r="784" spans="1:55" x14ac:dyDescent="0.3">
      <c r="A784" t="s">
        <v>55</v>
      </c>
      <c r="B784" t="s">
        <v>55</v>
      </c>
      <c r="C784" t="s">
        <v>625</v>
      </c>
      <c r="D784">
        <v>22110409607</v>
      </c>
      <c r="E784" t="s">
        <v>664</v>
      </c>
      <c r="F784" t="s">
        <v>106</v>
      </c>
      <c r="G784" t="s">
        <v>57</v>
      </c>
      <c r="H784">
        <v>1</v>
      </c>
      <c r="I784" t="s">
        <v>58</v>
      </c>
      <c r="J784" t="s">
        <v>59</v>
      </c>
      <c r="K784" t="s">
        <v>665</v>
      </c>
      <c r="L784">
        <v>1</v>
      </c>
      <c r="M784" t="s">
        <v>666</v>
      </c>
      <c r="N784">
        <v>8</v>
      </c>
      <c r="O784" t="s">
        <v>95</v>
      </c>
      <c r="R784">
        <v>0</v>
      </c>
      <c r="S784">
        <v>0</v>
      </c>
      <c r="T784" t="s">
        <v>61</v>
      </c>
      <c r="U784" t="s">
        <v>673</v>
      </c>
      <c r="V784">
        <v>4</v>
      </c>
      <c r="W784">
        <v>4</v>
      </c>
      <c r="X784">
        <v>1</v>
      </c>
      <c r="Y784" t="s">
        <v>71</v>
      </c>
      <c r="Z784" t="s">
        <v>83</v>
      </c>
      <c r="AA784" t="s">
        <v>90</v>
      </c>
      <c r="AB784" t="s">
        <v>83</v>
      </c>
      <c r="AD784">
        <v>0</v>
      </c>
      <c r="AE784">
        <v>0</v>
      </c>
      <c r="AF784">
        <v>0</v>
      </c>
      <c r="AG784">
        <v>0</v>
      </c>
      <c r="AH784">
        <v>0</v>
      </c>
      <c r="AI784">
        <v>0</v>
      </c>
      <c r="AJ784">
        <v>0</v>
      </c>
      <c r="AK784">
        <v>0</v>
      </c>
      <c r="AL784">
        <v>0</v>
      </c>
      <c r="AM784">
        <v>0</v>
      </c>
      <c r="AN784">
        <v>0</v>
      </c>
      <c r="AO784">
        <v>0</v>
      </c>
      <c r="AP784">
        <v>0</v>
      </c>
      <c r="AQ784">
        <v>0</v>
      </c>
      <c r="AR784">
        <v>0</v>
      </c>
      <c r="AS784">
        <v>0</v>
      </c>
      <c r="AT784">
        <v>0</v>
      </c>
      <c r="AU784">
        <v>0</v>
      </c>
      <c r="AV784">
        <v>0</v>
      </c>
      <c r="AW784">
        <v>1</v>
      </c>
      <c r="AX784">
        <v>0</v>
      </c>
      <c r="AY784">
        <v>0</v>
      </c>
      <c r="AZ784">
        <v>0</v>
      </c>
      <c r="BA784" t="s">
        <v>63</v>
      </c>
      <c r="BB784" t="s">
        <v>63</v>
      </c>
      <c r="BC784" t="s">
        <v>64</v>
      </c>
    </row>
    <row r="785" spans="1:55" x14ac:dyDescent="0.3">
      <c r="A785" t="s">
        <v>55</v>
      </c>
      <c r="B785" t="s">
        <v>55</v>
      </c>
      <c r="C785" t="s">
        <v>625</v>
      </c>
      <c r="D785">
        <v>22110409607</v>
      </c>
      <c r="E785" t="s">
        <v>664</v>
      </c>
      <c r="F785" t="s">
        <v>106</v>
      </c>
      <c r="G785" t="s">
        <v>57</v>
      </c>
      <c r="H785">
        <v>1</v>
      </c>
      <c r="I785" t="s">
        <v>58</v>
      </c>
      <c r="J785" t="s">
        <v>59</v>
      </c>
      <c r="K785" t="s">
        <v>665</v>
      </c>
      <c r="L785">
        <v>1</v>
      </c>
      <c r="M785" t="s">
        <v>666</v>
      </c>
      <c r="N785">
        <v>9</v>
      </c>
      <c r="O785" t="s">
        <v>60</v>
      </c>
      <c r="R785">
        <v>0</v>
      </c>
      <c r="S785">
        <v>0</v>
      </c>
      <c r="T785" t="s">
        <v>61</v>
      </c>
      <c r="U785" t="s">
        <v>674</v>
      </c>
      <c r="V785">
        <v>4</v>
      </c>
      <c r="W785">
        <v>4</v>
      </c>
      <c r="X785">
        <v>1</v>
      </c>
      <c r="Y785" t="s">
        <v>62</v>
      </c>
      <c r="Z785" t="s">
        <v>83</v>
      </c>
      <c r="AA785" t="s">
        <v>83</v>
      </c>
      <c r="AB785" t="s">
        <v>62</v>
      </c>
      <c r="AD785">
        <v>3</v>
      </c>
      <c r="AE785">
        <v>0</v>
      </c>
      <c r="AF785">
        <v>0</v>
      </c>
      <c r="AG785">
        <v>0</v>
      </c>
      <c r="AH785">
        <v>0</v>
      </c>
      <c r="AI785">
        <v>2</v>
      </c>
      <c r="AJ785">
        <v>0</v>
      </c>
      <c r="AK785">
        <v>1</v>
      </c>
      <c r="AL785">
        <v>0</v>
      </c>
      <c r="AM785">
        <v>0</v>
      </c>
      <c r="AN785">
        <v>0</v>
      </c>
      <c r="AO785">
        <v>0</v>
      </c>
      <c r="AP785">
        <v>0</v>
      </c>
      <c r="AQ785">
        <v>0</v>
      </c>
      <c r="AR785">
        <v>0</v>
      </c>
      <c r="AS785">
        <v>0</v>
      </c>
      <c r="AT785">
        <v>0</v>
      </c>
      <c r="AU785">
        <v>0</v>
      </c>
      <c r="AV785">
        <v>0</v>
      </c>
      <c r="AW785">
        <v>6</v>
      </c>
      <c r="AX785">
        <v>2</v>
      </c>
      <c r="AY785">
        <v>0</v>
      </c>
      <c r="AZ785">
        <v>0</v>
      </c>
      <c r="BA785" t="s">
        <v>63</v>
      </c>
      <c r="BB785" t="s">
        <v>63</v>
      </c>
      <c r="BC785" t="s">
        <v>64</v>
      </c>
    </row>
    <row r="786" spans="1:55" x14ac:dyDescent="0.3">
      <c r="A786" t="s">
        <v>55</v>
      </c>
      <c r="B786" t="s">
        <v>55</v>
      </c>
      <c r="C786" t="s">
        <v>625</v>
      </c>
      <c r="D786">
        <v>22110409607</v>
      </c>
      <c r="E786" t="s">
        <v>664</v>
      </c>
      <c r="F786" t="s">
        <v>106</v>
      </c>
      <c r="G786" t="s">
        <v>57</v>
      </c>
      <c r="H786">
        <v>1</v>
      </c>
      <c r="I786" t="s">
        <v>58</v>
      </c>
      <c r="J786" t="s">
        <v>59</v>
      </c>
      <c r="K786" t="s">
        <v>665</v>
      </c>
      <c r="L786">
        <v>1</v>
      </c>
      <c r="M786" t="s">
        <v>666</v>
      </c>
      <c r="N786">
        <v>10</v>
      </c>
      <c r="O786" t="s">
        <v>95</v>
      </c>
      <c r="R786">
        <v>0</v>
      </c>
      <c r="S786">
        <v>0</v>
      </c>
      <c r="T786" t="s">
        <v>61</v>
      </c>
      <c r="U786" t="s">
        <v>675</v>
      </c>
      <c r="V786">
        <v>4</v>
      </c>
      <c r="W786">
        <v>4</v>
      </c>
      <c r="X786">
        <v>1</v>
      </c>
      <c r="Y786" t="s">
        <v>71</v>
      </c>
      <c r="Z786" t="s">
        <v>83</v>
      </c>
      <c r="AA786" t="s">
        <v>90</v>
      </c>
      <c r="AB786" t="s">
        <v>62</v>
      </c>
      <c r="AD786">
        <v>0</v>
      </c>
      <c r="AE786">
        <v>0</v>
      </c>
      <c r="AF786">
        <v>0</v>
      </c>
      <c r="AG786">
        <v>0</v>
      </c>
      <c r="AH786">
        <v>0</v>
      </c>
      <c r="AI786">
        <v>0</v>
      </c>
      <c r="AJ786">
        <v>0</v>
      </c>
      <c r="AK786">
        <v>0</v>
      </c>
      <c r="AL786">
        <v>0</v>
      </c>
      <c r="AM786">
        <v>0</v>
      </c>
      <c r="AN786">
        <v>0</v>
      </c>
      <c r="AO786">
        <v>0</v>
      </c>
      <c r="AP786">
        <v>0</v>
      </c>
      <c r="AQ786">
        <v>0</v>
      </c>
      <c r="AR786">
        <v>0</v>
      </c>
      <c r="AS786">
        <v>0</v>
      </c>
      <c r="AT786">
        <v>0</v>
      </c>
      <c r="AU786">
        <v>0</v>
      </c>
      <c r="AV786">
        <v>0</v>
      </c>
      <c r="AW786">
        <v>1</v>
      </c>
      <c r="AX786">
        <v>0</v>
      </c>
      <c r="AY786">
        <v>0</v>
      </c>
      <c r="AZ786">
        <v>0</v>
      </c>
      <c r="BA786" t="s">
        <v>63</v>
      </c>
      <c r="BB786" t="s">
        <v>63</v>
      </c>
    </row>
    <row r="787" spans="1:55" x14ac:dyDescent="0.3">
      <c r="A787" t="s">
        <v>55</v>
      </c>
      <c r="B787" t="s">
        <v>55</v>
      </c>
      <c r="C787" t="s">
        <v>625</v>
      </c>
      <c r="D787">
        <v>22110409607</v>
      </c>
      <c r="E787" t="s">
        <v>664</v>
      </c>
      <c r="F787" t="s">
        <v>106</v>
      </c>
      <c r="G787" t="s">
        <v>57</v>
      </c>
      <c r="H787">
        <v>1</v>
      </c>
      <c r="I787" t="s">
        <v>58</v>
      </c>
      <c r="J787" t="s">
        <v>59</v>
      </c>
      <c r="K787" t="s">
        <v>665</v>
      </c>
      <c r="L787">
        <v>1</v>
      </c>
      <c r="M787" t="s">
        <v>666</v>
      </c>
      <c r="N787">
        <v>11</v>
      </c>
      <c r="O787" t="s">
        <v>104</v>
      </c>
      <c r="R787">
        <v>0</v>
      </c>
      <c r="S787">
        <v>0</v>
      </c>
      <c r="T787" t="s">
        <v>61</v>
      </c>
      <c r="U787" t="s">
        <v>676</v>
      </c>
      <c r="V787">
        <v>4</v>
      </c>
      <c r="W787">
        <v>4</v>
      </c>
      <c r="X787">
        <v>1</v>
      </c>
      <c r="Y787" t="s">
        <v>71</v>
      </c>
      <c r="Z787" t="s">
        <v>83</v>
      </c>
      <c r="AA787" t="s">
        <v>83</v>
      </c>
      <c r="AB787" t="s">
        <v>83</v>
      </c>
      <c r="AD787">
        <v>0</v>
      </c>
      <c r="AE787">
        <v>0</v>
      </c>
      <c r="AF787">
        <v>3</v>
      </c>
      <c r="AG787">
        <v>2</v>
      </c>
      <c r="AH787">
        <v>0</v>
      </c>
      <c r="AI787">
        <v>0</v>
      </c>
      <c r="AJ787">
        <v>1</v>
      </c>
      <c r="AK787">
        <v>0</v>
      </c>
      <c r="AL787">
        <v>0</v>
      </c>
      <c r="AM787">
        <v>0</v>
      </c>
      <c r="AN787">
        <v>0</v>
      </c>
      <c r="AO787">
        <v>0</v>
      </c>
      <c r="AP787">
        <v>0</v>
      </c>
      <c r="AQ787">
        <v>0</v>
      </c>
      <c r="AR787">
        <v>0</v>
      </c>
      <c r="AS787">
        <v>0</v>
      </c>
      <c r="AT787">
        <v>0</v>
      </c>
      <c r="AU787">
        <v>0</v>
      </c>
      <c r="AV787">
        <v>0</v>
      </c>
      <c r="AW787">
        <v>2</v>
      </c>
      <c r="AX787">
        <v>1</v>
      </c>
      <c r="AY787">
        <v>0</v>
      </c>
      <c r="AZ787">
        <v>0</v>
      </c>
      <c r="BA787" t="s">
        <v>63</v>
      </c>
      <c r="BB787" t="s">
        <v>63</v>
      </c>
      <c r="BC787" t="s">
        <v>64</v>
      </c>
    </row>
    <row r="788" spans="1:55" x14ac:dyDescent="0.3">
      <c r="A788" t="s">
        <v>55</v>
      </c>
      <c r="B788" t="s">
        <v>55</v>
      </c>
      <c r="C788" t="s">
        <v>625</v>
      </c>
      <c r="D788">
        <v>22110409607</v>
      </c>
      <c r="E788" t="s">
        <v>664</v>
      </c>
      <c r="F788" t="s">
        <v>106</v>
      </c>
      <c r="G788" t="s">
        <v>57</v>
      </c>
      <c r="H788">
        <v>1</v>
      </c>
      <c r="I788" t="s">
        <v>58</v>
      </c>
      <c r="J788" t="s">
        <v>59</v>
      </c>
      <c r="K788" t="s">
        <v>665</v>
      </c>
      <c r="L788">
        <v>2</v>
      </c>
      <c r="M788" t="s">
        <v>677</v>
      </c>
      <c r="N788">
        <v>1</v>
      </c>
      <c r="O788" t="s">
        <v>79</v>
      </c>
      <c r="R788">
        <v>0</v>
      </c>
      <c r="S788">
        <v>0</v>
      </c>
      <c r="T788" t="s">
        <v>61</v>
      </c>
      <c r="U788" t="s">
        <v>678</v>
      </c>
      <c r="V788">
        <v>0</v>
      </c>
      <c r="W788">
        <v>7</v>
      </c>
      <c r="X788">
        <v>3</v>
      </c>
      <c r="Y788" t="s">
        <v>62</v>
      </c>
      <c r="Z788" t="s">
        <v>62</v>
      </c>
      <c r="AA788" t="s">
        <v>83</v>
      </c>
      <c r="AB788" t="s">
        <v>62</v>
      </c>
      <c r="AD788">
        <v>0</v>
      </c>
      <c r="AE788">
        <v>0</v>
      </c>
      <c r="AF788">
        <v>0</v>
      </c>
      <c r="AG788">
        <v>0</v>
      </c>
      <c r="AH788">
        <v>0</v>
      </c>
      <c r="AI788">
        <v>1</v>
      </c>
      <c r="AJ788">
        <v>1</v>
      </c>
      <c r="AK788">
        <v>1</v>
      </c>
      <c r="AL788">
        <v>0</v>
      </c>
      <c r="AM788">
        <v>0</v>
      </c>
      <c r="AN788">
        <v>0</v>
      </c>
      <c r="AO788">
        <v>0</v>
      </c>
      <c r="AP788">
        <v>0</v>
      </c>
      <c r="AQ788">
        <v>0</v>
      </c>
      <c r="AR788">
        <v>2</v>
      </c>
      <c r="AS788">
        <v>11</v>
      </c>
      <c r="AT788">
        <v>0</v>
      </c>
      <c r="AU788">
        <v>0</v>
      </c>
      <c r="AV788">
        <v>0</v>
      </c>
      <c r="AW788">
        <v>4</v>
      </c>
      <c r="AX788">
        <v>2</v>
      </c>
      <c r="AY788">
        <v>0</v>
      </c>
      <c r="AZ788">
        <v>0</v>
      </c>
      <c r="BA788" t="s">
        <v>63</v>
      </c>
      <c r="BB788" t="s">
        <v>63</v>
      </c>
      <c r="BC788" t="s">
        <v>64</v>
      </c>
    </row>
    <row r="789" spans="1:55" x14ac:dyDescent="0.3">
      <c r="A789" t="s">
        <v>55</v>
      </c>
      <c r="B789" t="s">
        <v>55</v>
      </c>
      <c r="C789" t="s">
        <v>625</v>
      </c>
      <c r="D789">
        <v>22110409607</v>
      </c>
      <c r="E789" t="s">
        <v>664</v>
      </c>
      <c r="F789" t="s">
        <v>106</v>
      </c>
      <c r="G789" t="s">
        <v>57</v>
      </c>
      <c r="H789">
        <v>1</v>
      </c>
      <c r="I789" t="s">
        <v>58</v>
      </c>
      <c r="J789" t="s">
        <v>59</v>
      </c>
      <c r="K789" t="s">
        <v>665</v>
      </c>
      <c r="L789">
        <v>2</v>
      </c>
      <c r="M789" t="s">
        <v>677</v>
      </c>
      <c r="N789">
        <v>2</v>
      </c>
      <c r="O789" t="s">
        <v>216</v>
      </c>
      <c r="R789">
        <v>0</v>
      </c>
      <c r="S789">
        <v>0</v>
      </c>
      <c r="T789" t="s">
        <v>61</v>
      </c>
      <c r="U789" t="s">
        <v>679</v>
      </c>
      <c r="V789">
        <v>0</v>
      </c>
      <c r="W789">
        <v>7</v>
      </c>
      <c r="X789">
        <v>3</v>
      </c>
      <c r="Y789" t="s">
        <v>71</v>
      </c>
      <c r="Z789" t="s">
        <v>62</v>
      </c>
      <c r="AA789" t="s">
        <v>83</v>
      </c>
      <c r="AB789" t="s">
        <v>71</v>
      </c>
      <c r="AD789">
        <v>0</v>
      </c>
      <c r="AE789">
        <v>1</v>
      </c>
      <c r="AF789">
        <v>0</v>
      </c>
      <c r="AG789">
        <v>0</v>
      </c>
      <c r="AH789">
        <v>0</v>
      </c>
      <c r="AI789">
        <v>0</v>
      </c>
      <c r="AJ789">
        <v>0</v>
      </c>
      <c r="AK789">
        <v>1</v>
      </c>
      <c r="AL789">
        <v>0</v>
      </c>
      <c r="AM789">
        <v>0</v>
      </c>
      <c r="AN789">
        <v>0</v>
      </c>
      <c r="AO789">
        <v>0</v>
      </c>
      <c r="AP789">
        <v>0</v>
      </c>
      <c r="AQ789">
        <v>0</v>
      </c>
      <c r="AR789">
        <v>0</v>
      </c>
      <c r="AS789">
        <v>0</v>
      </c>
      <c r="AT789">
        <v>0</v>
      </c>
      <c r="AU789">
        <v>0</v>
      </c>
      <c r="AV789">
        <v>0</v>
      </c>
      <c r="AW789">
        <v>4</v>
      </c>
      <c r="AX789">
        <v>4</v>
      </c>
      <c r="AY789">
        <v>0</v>
      </c>
      <c r="AZ789">
        <v>0</v>
      </c>
      <c r="BA789" t="s">
        <v>85</v>
      </c>
      <c r="BB789" t="s">
        <v>63</v>
      </c>
      <c r="BC789" t="s">
        <v>64</v>
      </c>
    </row>
    <row r="790" spans="1:55" x14ac:dyDescent="0.3">
      <c r="A790" t="s">
        <v>55</v>
      </c>
      <c r="B790" t="s">
        <v>55</v>
      </c>
      <c r="C790" t="s">
        <v>625</v>
      </c>
      <c r="D790">
        <v>22110409607</v>
      </c>
      <c r="E790" t="s">
        <v>664</v>
      </c>
      <c r="F790" t="s">
        <v>106</v>
      </c>
      <c r="G790" t="s">
        <v>57</v>
      </c>
      <c r="H790">
        <v>1</v>
      </c>
      <c r="I790" t="s">
        <v>58</v>
      </c>
      <c r="J790" t="s">
        <v>59</v>
      </c>
      <c r="K790" t="s">
        <v>665</v>
      </c>
      <c r="L790">
        <v>2</v>
      </c>
      <c r="M790" t="s">
        <v>677</v>
      </c>
      <c r="N790">
        <v>3</v>
      </c>
      <c r="O790" t="s">
        <v>118</v>
      </c>
      <c r="R790">
        <v>0</v>
      </c>
      <c r="S790">
        <v>0</v>
      </c>
      <c r="T790" t="s">
        <v>61</v>
      </c>
      <c r="U790" t="s">
        <v>680</v>
      </c>
      <c r="V790">
        <v>0</v>
      </c>
      <c r="W790">
        <v>7</v>
      </c>
      <c r="X790">
        <v>3</v>
      </c>
      <c r="Y790" t="s">
        <v>71</v>
      </c>
      <c r="Z790" t="s">
        <v>62</v>
      </c>
      <c r="AA790" t="s">
        <v>83</v>
      </c>
      <c r="AB790" t="s">
        <v>71</v>
      </c>
      <c r="AD790">
        <v>0</v>
      </c>
      <c r="AE790">
        <v>2</v>
      </c>
      <c r="AF790">
        <v>0</v>
      </c>
      <c r="AG790">
        <v>0</v>
      </c>
      <c r="AH790">
        <v>0</v>
      </c>
      <c r="AI790">
        <v>5</v>
      </c>
      <c r="AJ790">
        <v>4</v>
      </c>
      <c r="AK790">
        <v>0</v>
      </c>
      <c r="AL790">
        <v>0</v>
      </c>
      <c r="AM790">
        <v>0</v>
      </c>
      <c r="AN790">
        <v>0</v>
      </c>
      <c r="AO790">
        <v>0</v>
      </c>
      <c r="AP790">
        <v>0</v>
      </c>
      <c r="AQ790">
        <v>0</v>
      </c>
      <c r="AR790">
        <v>0</v>
      </c>
      <c r="AS790">
        <v>0</v>
      </c>
      <c r="AT790">
        <v>0</v>
      </c>
      <c r="AU790">
        <v>0</v>
      </c>
      <c r="AV790">
        <v>0</v>
      </c>
      <c r="AW790">
        <v>4</v>
      </c>
      <c r="AX790">
        <v>2</v>
      </c>
      <c r="AY790">
        <v>0</v>
      </c>
      <c r="AZ790">
        <v>0</v>
      </c>
      <c r="BA790" t="s">
        <v>63</v>
      </c>
      <c r="BB790" t="s">
        <v>63</v>
      </c>
      <c r="BC790" t="s">
        <v>64</v>
      </c>
    </row>
    <row r="791" spans="1:55" x14ac:dyDescent="0.3">
      <c r="A791" t="s">
        <v>55</v>
      </c>
      <c r="B791" t="s">
        <v>55</v>
      </c>
      <c r="C791" t="s">
        <v>625</v>
      </c>
      <c r="D791">
        <v>22110409607</v>
      </c>
      <c r="E791" t="s">
        <v>664</v>
      </c>
      <c r="F791" t="s">
        <v>106</v>
      </c>
      <c r="G791" t="s">
        <v>57</v>
      </c>
      <c r="H791">
        <v>1</v>
      </c>
      <c r="I791" t="s">
        <v>58</v>
      </c>
      <c r="J791" t="s">
        <v>59</v>
      </c>
      <c r="K791" t="s">
        <v>665</v>
      </c>
      <c r="L791">
        <v>2</v>
      </c>
      <c r="M791" t="s">
        <v>677</v>
      </c>
      <c r="N791">
        <v>4</v>
      </c>
      <c r="O791" t="s">
        <v>66</v>
      </c>
      <c r="P791">
        <v>12</v>
      </c>
      <c r="Q791" t="s">
        <v>111</v>
      </c>
      <c r="R791">
        <v>14</v>
      </c>
      <c r="S791">
        <v>29</v>
      </c>
      <c r="T791" t="s">
        <v>61</v>
      </c>
      <c r="U791" t="s">
        <v>681</v>
      </c>
      <c r="V791">
        <v>0</v>
      </c>
      <c r="W791">
        <v>7</v>
      </c>
      <c r="X791">
        <v>3</v>
      </c>
      <c r="Y791" t="s">
        <v>71</v>
      </c>
      <c r="Z791" t="s">
        <v>62</v>
      </c>
      <c r="AA791" t="s">
        <v>83</v>
      </c>
      <c r="AB791" t="s">
        <v>71</v>
      </c>
      <c r="AC791" t="s">
        <v>68</v>
      </c>
      <c r="AD791">
        <v>0</v>
      </c>
      <c r="AE791">
        <v>1</v>
      </c>
      <c r="AF791">
        <v>0</v>
      </c>
      <c r="AG791">
        <v>0</v>
      </c>
      <c r="AH791">
        <v>0</v>
      </c>
      <c r="AI791">
        <v>0</v>
      </c>
      <c r="AJ791">
        <v>0</v>
      </c>
      <c r="AK791">
        <v>0</v>
      </c>
      <c r="AL791">
        <v>0</v>
      </c>
      <c r="AM791">
        <v>0</v>
      </c>
      <c r="AN791">
        <v>0</v>
      </c>
      <c r="AO791">
        <v>0</v>
      </c>
      <c r="AP791">
        <v>0</v>
      </c>
      <c r="AQ791">
        <v>0</v>
      </c>
      <c r="AR791">
        <v>0</v>
      </c>
      <c r="AS791">
        <v>0</v>
      </c>
      <c r="AT791">
        <v>0</v>
      </c>
      <c r="AU791">
        <v>0</v>
      </c>
      <c r="AV791">
        <v>0</v>
      </c>
      <c r="AW791">
        <v>4</v>
      </c>
      <c r="AX791">
        <v>4</v>
      </c>
      <c r="AY791">
        <v>0</v>
      </c>
      <c r="AZ791">
        <v>0</v>
      </c>
      <c r="BA791" t="s">
        <v>63</v>
      </c>
      <c r="BB791" t="s">
        <v>63</v>
      </c>
      <c r="BC791" t="s">
        <v>64</v>
      </c>
    </row>
    <row r="792" spans="1:55" x14ac:dyDescent="0.3">
      <c r="A792" t="s">
        <v>55</v>
      </c>
      <c r="B792" t="s">
        <v>55</v>
      </c>
      <c r="C792" t="s">
        <v>625</v>
      </c>
      <c r="D792">
        <v>22110409607</v>
      </c>
      <c r="E792" t="s">
        <v>664</v>
      </c>
      <c r="F792" t="s">
        <v>106</v>
      </c>
      <c r="G792" t="s">
        <v>57</v>
      </c>
      <c r="H792">
        <v>1</v>
      </c>
      <c r="I792" t="s">
        <v>58</v>
      </c>
      <c r="J792" t="s">
        <v>59</v>
      </c>
      <c r="K792" t="s">
        <v>665</v>
      </c>
      <c r="L792">
        <v>2</v>
      </c>
      <c r="M792" t="s">
        <v>677</v>
      </c>
      <c r="N792">
        <v>5</v>
      </c>
      <c r="O792" t="s">
        <v>104</v>
      </c>
      <c r="R792">
        <v>0</v>
      </c>
      <c r="S792">
        <v>0</v>
      </c>
      <c r="T792" t="s">
        <v>61</v>
      </c>
      <c r="U792" t="s">
        <v>682</v>
      </c>
      <c r="V792">
        <v>0</v>
      </c>
      <c r="W792">
        <v>7</v>
      </c>
      <c r="X792">
        <v>3</v>
      </c>
      <c r="Y792" t="s">
        <v>62</v>
      </c>
      <c r="Z792" t="s">
        <v>62</v>
      </c>
      <c r="AA792" t="s">
        <v>83</v>
      </c>
      <c r="AB792" t="s">
        <v>62</v>
      </c>
      <c r="AC792" t="s">
        <v>77</v>
      </c>
      <c r="AD792">
        <v>0</v>
      </c>
      <c r="AE792">
        <v>0</v>
      </c>
      <c r="AF792">
        <v>20</v>
      </c>
      <c r="AG792">
        <v>20</v>
      </c>
      <c r="AH792">
        <v>0</v>
      </c>
      <c r="AI792">
        <v>0</v>
      </c>
      <c r="AJ792">
        <v>0</v>
      </c>
      <c r="AK792">
        <v>0</v>
      </c>
      <c r="AL792">
        <v>0</v>
      </c>
      <c r="AM792">
        <v>0</v>
      </c>
      <c r="AN792">
        <v>0</v>
      </c>
      <c r="AO792">
        <v>0</v>
      </c>
      <c r="AP792">
        <v>0</v>
      </c>
      <c r="AQ792">
        <v>0</v>
      </c>
      <c r="AR792">
        <v>0</v>
      </c>
      <c r="AS792">
        <v>0</v>
      </c>
      <c r="AT792">
        <v>0</v>
      </c>
      <c r="AU792">
        <v>0</v>
      </c>
      <c r="AV792">
        <v>0</v>
      </c>
      <c r="AW792">
        <v>12</v>
      </c>
      <c r="AX792">
        <v>4</v>
      </c>
      <c r="AY792">
        <v>0</v>
      </c>
      <c r="AZ792">
        <v>0</v>
      </c>
      <c r="BA792" t="s">
        <v>63</v>
      </c>
      <c r="BB792" t="s">
        <v>120</v>
      </c>
      <c r="BC792" t="s">
        <v>64</v>
      </c>
    </row>
    <row r="793" spans="1:55" x14ac:dyDescent="0.3">
      <c r="A793" t="s">
        <v>55</v>
      </c>
      <c r="B793" t="s">
        <v>55</v>
      </c>
      <c r="C793" t="s">
        <v>625</v>
      </c>
      <c r="D793">
        <v>22110409607</v>
      </c>
      <c r="E793" t="s">
        <v>664</v>
      </c>
      <c r="F793" t="s">
        <v>106</v>
      </c>
      <c r="G793" t="s">
        <v>57</v>
      </c>
      <c r="H793">
        <v>1</v>
      </c>
      <c r="I793" t="s">
        <v>58</v>
      </c>
      <c r="J793" t="s">
        <v>59</v>
      </c>
      <c r="K793" t="s">
        <v>665</v>
      </c>
      <c r="L793">
        <v>2</v>
      </c>
      <c r="M793" t="s">
        <v>677</v>
      </c>
      <c r="N793">
        <v>6</v>
      </c>
      <c r="O793" t="s">
        <v>66</v>
      </c>
      <c r="P793">
        <v>11</v>
      </c>
      <c r="Q793" t="s">
        <v>115</v>
      </c>
      <c r="R793">
        <v>15</v>
      </c>
      <c r="S793">
        <v>31</v>
      </c>
      <c r="T793" t="s">
        <v>61</v>
      </c>
      <c r="U793" t="s">
        <v>196</v>
      </c>
      <c r="V793">
        <v>0</v>
      </c>
      <c r="W793">
        <v>7</v>
      </c>
      <c r="X793">
        <v>3</v>
      </c>
      <c r="Y793" t="s">
        <v>71</v>
      </c>
      <c r="Z793" t="s">
        <v>62</v>
      </c>
      <c r="AA793" t="s">
        <v>83</v>
      </c>
      <c r="AB793" t="s">
        <v>71</v>
      </c>
      <c r="AC793" t="s">
        <v>68</v>
      </c>
      <c r="AD793">
        <v>0</v>
      </c>
      <c r="AE793">
        <v>1</v>
      </c>
      <c r="AF793">
        <v>0</v>
      </c>
      <c r="AG793">
        <v>0</v>
      </c>
      <c r="AH793">
        <v>0</v>
      </c>
      <c r="AI793">
        <v>0</v>
      </c>
      <c r="AJ793">
        <v>0</v>
      </c>
      <c r="AK793">
        <v>0</v>
      </c>
      <c r="AL793">
        <v>0</v>
      </c>
      <c r="AM793">
        <v>0</v>
      </c>
      <c r="AN793">
        <v>0</v>
      </c>
      <c r="AO793">
        <v>0</v>
      </c>
      <c r="AP793">
        <v>0</v>
      </c>
      <c r="AQ793">
        <v>0</v>
      </c>
      <c r="AR793">
        <v>0</v>
      </c>
      <c r="AS793">
        <v>0</v>
      </c>
      <c r="AT793">
        <v>0</v>
      </c>
      <c r="AU793">
        <v>0</v>
      </c>
      <c r="AV793">
        <v>0</v>
      </c>
      <c r="AW793">
        <v>4</v>
      </c>
      <c r="AX793">
        <v>4</v>
      </c>
      <c r="AY793">
        <v>0</v>
      </c>
      <c r="AZ793">
        <v>0</v>
      </c>
      <c r="BA793" t="s">
        <v>85</v>
      </c>
      <c r="BB793" t="s">
        <v>63</v>
      </c>
      <c r="BC793" t="s">
        <v>64</v>
      </c>
    </row>
    <row r="794" spans="1:55" x14ac:dyDescent="0.3">
      <c r="A794" t="s">
        <v>55</v>
      </c>
      <c r="B794" t="s">
        <v>55</v>
      </c>
      <c r="C794" t="s">
        <v>625</v>
      </c>
      <c r="D794">
        <v>22110409607</v>
      </c>
      <c r="E794" t="s">
        <v>664</v>
      </c>
      <c r="F794" t="s">
        <v>106</v>
      </c>
      <c r="G794" t="s">
        <v>57</v>
      </c>
      <c r="H794">
        <v>1</v>
      </c>
      <c r="I794" t="s">
        <v>58</v>
      </c>
      <c r="J794" t="s">
        <v>59</v>
      </c>
      <c r="K794" t="s">
        <v>665</v>
      </c>
      <c r="L794">
        <v>3</v>
      </c>
      <c r="M794" t="s">
        <v>683</v>
      </c>
      <c r="N794">
        <v>1</v>
      </c>
      <c r="O794" t="s">
        <v>95</v>
      </c>
      <c r="R794">
        <v>0</v>
      </c>
      <c r="S794">
        <v>0</v>
      </c>
      <c r="T794" t="s">
        <v>61</v>
      </c>
      <c r="U794" t="s">
        <v>684</v>
      </c>
      <c r="V794">
        <v>4</v>
      </c>
      <c r="W794">
        <v>4</v>
      </c>
      <c r="X794">
        <v>1</v>
      </c>
      <c r="Y794" t="s">
        <v>71</v>
      </c>
      <c r="Z794" t="s">
        <v>83</v>
      </c>
      <c r="AA794" t="s">
        <v>83</v>
      </c>
      <c r="AB794" t="s">
        <v>83</v>
      </c>
      <c r="AD794">
        <v>0</v>
      </c>
      <c r="AE794">
        <v>0</v>
      </c>
      <c r="AF794">
        <v>0</v>
      </c>
      <c r="AG794">
        <v>0</v>
      </c>
      <c r="AH794">
        <v>0</v>
      </c>
      <c r="AI794">
        <v>0</v>
      </c>
      <c r="AJ794">
        <v>0</v>
      </c>
      <c r="AK794">
        <v>0</v>
      </c>
      <c r="AL794">
        <v>0</v>
      </c>
      <c r="AM794">
        <v>0</v>
      </c>
      <c r="AN794">
        <v>0</v>
      </c>
      <c r="AO794">
        <v>0</v>
      </c>
      <c r="AP794">
        <v>0</v>
      </c>
      <c r="AQ794">
        <v>0</v>
      </c>
      <c r="AR794">
        <v>0</v>
      </c>
      <c r="AS794">
        <v>0</v>
      </c>
      <c r="AT794">
        <v>0</v>
      </c>
      <c r="AU794">
        <v>0</v>
      </c>
      <c r="AV794">
        <v>0</v>
      </c>
      <c r="AW794">
        <v>1</v>
      </c>
      <c r="AX794">
        <v>0</v>
      </c>
      <c r="AY794">
        <v>0</v>
      </c>
      <c r="AZ794">
        <v>0</v>
      </c>
      <c r="BA794" t="s">
        <v>63</v>
      </c>
      <c r="BB794" t="s">
        <v>63</v>
      </c>
      <c r="BC794" t="s">
        <v>64</v>
      </c>
    </row>
    <row r="795" spans="1:55" x14ac:dyDescent="0.3">
      <c r="A795" t="s">
        <v>55</v>
      </c>
      <c r="B795" t="s">
        <v>55</v>
      </c>
      <c r="C795" t="s">
        <v>625</v>
      </c>
      <c r="D795">
        <v>22110409607</v>
      </c>
      <c r="E795" t="s">
        <v>664</v>
      </c>
      <c r="F795" t="s">
        <v>106</v>
      </c>
      <c r="G795" t="s">
        <v>57</v>
      </c>
      <c r="H795">
        <v>1</v>
      </c>
      <c r="I795" t="s">
        <v>58</v>
      </c>
      <c r="J795" t="s">
        <v>59</v>
      </c>
      <c r="K795" t="s">
        <v>665</v>
      </c>
      <c r="L795">
        <v>3</v>
      </c>
      <c r="M795" t="s">
        <v>683</v>
      </c>
      <c r="N795">
        <v>2</v>
      </c>
      <c r="O795" t="s">
        <v>95</v>
      </c>
      <c r="R795">
        <v>0</v>
      </c>
      <c r="S795">
        <v>0</v>
      </c>
      <c r="T795" t="s">
        <v>61</v>
      </c>
      <c r="U795" t="s">
        <v>685</v>
      </c>
      <c r="V795">
        <v>4</v>
      </c>
      <c r="W795">
        <v>4</v>
      </c>
      <c r="X795">
        <v>1</v>
      </c>
      <c r="Y795" t="s">
        <v>71</v>
      </c>
      <c r="Z795" t="s">
        <v>83</v>
      </c>
      <c r="AA795" t="s">
        <v>83</v>
      </c>
      <c r="AB795" t="s">
        <v>83</v>
      </c>
      <c r="AD795">
        <v>0</v>
      </c>
      <c r="AE795">
        <v>0</v>
      </c>
      <c r="AF795">
        <v>0</v>
      </c>
      <c r="AG795">
        <v>0</v>
      </c>
      <c r="AH795">
        <v>0</v>
      </c>
      <c r="AI795">
        <v>0</v>
      </c>
      <c r="AJ795">
        <v>0</v>
      </c>
      <c r="AK795">
        <v>0</v>
      </c>
      <c r="AL795">
        <v>0</v>
      </c>
      <c r="AM795">
        <v>0</v>
      </c>
      <c r="AN795">
        <v>0</v>
      </c>
      <c r="AO795">
        <v>0</v>
      </c>
      <c r="AP795">
        <v>0</v>
      </c>
      <c r="AQ795">
        <v>0</v>
      </c>
      <c r="AR795">
        <v>0</v>
      </c>
      <c r="AS795">
        <v>0</v>
      </c>
      <c r="AT795">
        <v>0</v>
      </c>
      <c r="AU795">
        <v>0</v>
      </c>
      <c r="AV795">
        <v>0</v>
      </c>
      <c r="AW795">
        <v>0</v>
      </c>
      <c r="AX795">
        <v>0</v>
      </c>
      <c r="AY795">
        <v>0</v>
      </c>
      <c r="AZ795">
        <v>0</v>
      </c>
      <c r="BA795" t="s">
        <v>63</v>
      </c>
      <c r="BB795" t="s">
        <v>63</v>
      </c>
      <c r="BC795" t="s">
        <v>64</v>
      </c>
    </row>
    <row r="796" spans="1:55" x14ac:dyDescent="0.3">
      <c r="A796" t="s">
        <v>55</v>
      </c>
      <c r="B796" t="s">
        <v>55</v>
      </c>
      <c r="C796" t="s">
        <v>625</v>
      </c>
      <c r="D796">
        <v>22110409607</v>
      </c>
      <c r="E796" t="s">
        <v>664</v>
      </c>
      <c r="F796" t="s">
        <v>106</v>
      </c>
      <c r="G796" t="s">
        <v>57</v>
      </c>
      <c r="H796">
        <v>1</v>
      </c>
      <c r="I796" t="s">
        <v>58</v>
      </c>
      <c r="J796" t="s">
        <v>59</v>
      </c>
      <c r="K796" t="s">
        <v>665</v>
      </c>
      <c r="L796">
        <v>3</v>
      </c>
      <c r="M796" t="s">
        <v>683</v>
      </c>
      <c r="N796">
        <v>3</v>
      </c>
      <c r="O796" t="s">
        <v>136</v>
      </c>
      <c r="R796">
        <v>0</v>
      </c>
      <c r="S796">
        <v>0</v>
      </c>
      <c r="T796" t="s">
        <v>61</v>
      </c>
      <c r="U796" t="s">
        <v>686</v>
      </c>
      <c r="V796">
        <v>4</v>
      </c>
      <c r="W796">
        <v>4</v>
      </c>
      <c r="X796">
        <v>1</v>
      </c>
      <c r="Y796" t="s">
        <v>62</v>
      </c>
      <c r="Z796" t="s">
        <v>71</v>
      </c>
      <c r="AA796" t="s">
        <v>71</v>
      </c>
      <c r="AB796" t="s">
        <v>71</v>
      </c>
      <c r="AD796">
        <v>0</v>
      </c>
      <c r="AE796">
        <v>0</v>
      </c>
      <c r="AF796">
        <v>0</v>
      </c>
      <c r="AG796">
        <v>0</v>
      </c>
      <c r="AH796">
        <v>0</v>
      </c>
      <c r="AI796">
        <v>0</v>
      </c>
      <c r="AJ796">
        <v>0</v>
      </c>
      <c r="AK796">
        <v>0</v>
      </c>
      <c r="AL796">
        <v>0</v>
      </c>
      <c r="AM796">
        <v>0</v>
      </c>
      <c r="AN796">
        <v>0</v>
      </c>
      <c r="AO796">
        <v>0</v>
      </c>
      <c r="AP796">
        <v>0</v>
      </c>
      <c r="AQ796">
        <v>0</v>
      </c>
      <c r="AR796">
        <v>99</v>
      </c>
      <c r="AS796">
        <v>36</v>
      </c>
      <c r="AT796">
        <v>14</v>
      </c>
      <c r="AU796">
        <v>12</v>
      </c>
      <c r="AV796">
        <v>0</v>
      </c>
      <c r="AW796">
        <v>26</v>
      </c>
      <c r="AX796">
        <v>14</v>
      </c>
      <c r="AY796">
        <v>0</v>
      </c>
      <c r="AZ796">
        <v>0</v>
      </c>
      <c r="BA796" t="s">
        <v>85</v>
      </c>
      <c r="BB796" t="s">
        <v>63</v>
      </c>
      <c r="BC796" t="s">
        <v>64</v>
      </c>
    </row>
    <row r="797" spans="1:55" x14ac:dyDescent="0.3">
      <c r="A797" t="s">
        <v>55</v>
      </c>
      <c r="B797" t="s">
        <v>55</v>
      </c>
      <c r="C797" t="s">
        <v>625</v>
      </c>
      <c r="D797">
        <v>22110409607</v>
      </c>
      <c r="E797" t="s">
        <v>664</v>
      </c>
      <c r="F797" t="s">
        <v>106</v>
      </c>
      <c r="G797" t="s">
        <v>57</v>
      </c>
      <c r="H797">
        <v>1</v>
      </c>
      <c r="I797" t="s">
        <v>58</v>
      </c>
      <c r="J797" t="s">
        <v>59</v>
      </c>
      <c r="K797" t="s">
        <v>665</v>
      </c>
      <c r="L797">
        <v>3</v>
      </c>
      <c r="M797" t="s">
        <v>683</v>
      </c>
      <c r="N797">
        <v>4</v>
      </c>
      <c r="O797" t="s">
        <v>122</v>
      </c>
      <c r="R797">
        <v>0</v>
      </c>
      <c r="S797">
        <v>0</v>
      </c>
      <c r="T797" t="s">
        <v>61</v>
      </c>
      <c r="U797" t="s">
        <v>687</v>
      </c>
      <c r="V797">
        <v>4</v>
      </c>
      <c r="W797">
        <v>4</v>
      </c>
      <c r="X797">
        <v>1</v>
      </c>
      <c r="Y797" t="s">
        <v>71</v>
      </c>
      <c r="Z797" t="s">
        <v>62</v>
      </c>
      <c r="AA797" t="s">
        <v>83</v>
      </c>
      <c r="AB797" t="s">
        <v>62</v>
      </c>
      <c r="AD797">
        <v>0</v>
      </c>
      <c r="AE797">
        <v>10</v>
      </c>
      <c r="AF797">
        <v>0</v>
      </c>
      <c r="AG797">
        <v>0</v>
      </c>
      <c r="AH797">
        <v>0</v>
      </c>
      <c r="AI797">
        <v>1</v>
      </c>
      <c r="AJ797">
        <v>0</v>
      </c>
      <c r="AK797">
        <v>1</v>
      </c>
      <c r="AL797">
        <v>0</v>
      </c>
      <c r="AM797">
        <v>0</v>
      </c>
      <c r="AN797">
        <v>0</v>
      </c>
      <c r="AO797">
        <v>0</v>
      </c>
      <c r="AP797">
        <v>0</v>
      </c>
      <c r="AQ797">
        <v>0</v>
      </c>
      <c r="AR797">
        <v>0</v>
      </c>
      <c r="AS797">
        <v>0</v>
      </c>
      <c r="AT797">
        <v>0</v>
      </c>
      <c r="AU797">
        <v>0</v>
      </c>
      <c r="AV797">
        <v>0</v>
      </c>
      <c r="AW797">
        <v>3</v>
      </c>
      <c r="AX797">
        <v>5</v>
      </c>
      <c r="AY797">
        <v>0</v>
      </c>
      <c r="AZ797">
        <v>0</v>
      </c>
      <c r="BA797" t="s">
        <v>63</v>
      </c>
      <c r="BB797" t="s">
        <v>63</v>
      </c>
      <c r="BC797" t="s">
        <v>64</v>
      </c>
    </row>
    <row r="798" spans="1:55" x14ac:dyDescent="0.3">
      <c r="A798" t="s">
        <v>55</v>
      </c>
      <c r="B798" t="s">
        <v>55</v>
      </c>
      <c r="C798" t="s">
        <v>625</v>
      </c>
      <c r="D798">
        <v>22110409607</v>
      </c>
      <c r="E798" t="s">
        <v>664</v>
      </c>
      <c r="F798" t="s">
        <v>106</v>
      </c>
      <c r="G798" t="s">
        <v>57</v>
      </c>
      <c r="H798">
        <v>2</v>
      </c>
      <c r="I798" t="s">
        <v>74</v>
      </c>
      <c r="J798" t="s">
        <v>59</v>
      </c>
      <c r="K798" t="s">
        <v>688</v>
      </c>
      <c r="L798">
        <v>1</v>
      </c>
      <c r="M798" t="s">
        <v>689</v>
      </c>
      <c r="N798">
        <v>1</v>
      </c>
      <c r="O798" t="s">
        <v>66</v>
      </c>
      <c r="P798">
        <v>12</v>
      </c>
      <c r="Q798" t="s">
        <v>116</v>
      </c>
      <c r="R798">
        <v>7</v>
      </c>
      <c r="S798">
        <v>11</v>
      </c>
      <c r="T798" t="s">
        <v>61</v>
      </c>
      <c r="U798" t="s">
        <v>690</v>
      </c>
      <c r="V798">
        <v>4</v>
      </c>
      <c r="W798">
        <v>4</v>
      </c>
      <c r="X798">
        <v>1</v>
      </c>
      <c r="Y798" t="s">
        <v>62</v>
      </c>
      <c r="Z798" t="s">
        <v>62</v>
      </c>
      <c r="AA798" t="s">
        <v>90</v>
      </c>
      <c r="AB798" t="s">
        <v>62</v>
      </c>
      <c r="AC798" t="s">
        <v>68</v>
      </c>
      <c r="AD798">
        <v>0</v>
      </c>
      <c r="AE798">
        <v>1</v>
      </c>
      <c r="AF798">
        <v>0</v>
      </c>
      <c r="AG798">
        <v>0</v>
      </c>
      <c r="AH798">
        <v>0</v>
      </c>
      <c r="AI798">
        <v>0</v>
      </c>
      <c r="AJ798">
        <v>0</v>
      </c>
      <c r="AK798">
        <v>0</v>
      </c>
      <c r="AL798">
        <v>0</v>
      </c>
      <c r="AM798">
        <v>0</v>
      </c>
      <c r="AN798">
        <v>0</v>
      </c>
      <c r="AO798">
        <v>0</v>
      </c>
      <c r="AP798">
        <v>0</v>
      </c>
      <c r="AQ798">
        <v>0</v>
      </c>
      <c r="AR798">
        <v>0</v>
      </c>
      <c r="AS798">
        <v>0</v>
      </c>
      <c r="AT798">
        <v>0</v>
      </c>
      <c r="AU798">
        <v>0</v>
      </c>
      <c r="AV798">
        <v>0</v>
      </c>
      <c r="AW798">
        <v>4</v>
      </c>
      <c r="AX798">
        <v>4</v>
      </c>
      <c r="AY798">
        <v>0</v>
      </c>
      <c r="AZ798">
        <v>0</v>
      </c>
      <c r="BA798" t="s">
        <v>63</v>
      </c>
      <c r="BB798" t="s">
        <v>63</v>
      </c>
      <c r="BC798" t="s">
        <v>64</v>
      </c>
    </row>
    <row r="799" spans="1:55" x14ac:dyDescent="0.3">
      <c r="A799" t="s">
        <v>55</v>
      </c>
      <c r="B799" t="s">
        <v>55</v>
      </c>
      <c r="C799" t="s">
        <v>625</v>
      </c>
      <c r="D799">
        <v>22110409607</v>
      </c>
      <c r="E799" t="s">
        <v>664</v>
      </c>
      <c r="F799" t="s">
        <v>106</v>
      </c>
      <c r="G799" t="s">
        <v>57</v>
      </c>
      <c r="H799">
        <v>2</v>
      </c>
      <c r="I799" t="s">
        <v>74</v>
      </c>
      <c r="J799" t="s">
        <v>59</v>
      </c>
      <c r="K799" t="s">
        <v>688</v>
      </c>
      <c r="L799">
        <v>1</v>
      </c>
      <c r="M799" t="s">
        <v>689</v>
      </c>
      <c r="N799">
        <v>2</v>
      </c>
      <c r="O799" t="s">
        <v>66</v>
      </c>
      <c r="P799">
        <v>12</v>
      </c>
      <c r="Q799" t="s">
        <v>117</v>
      </c>
      <c r="R799">
        <v>8</v>
      </c>
      <c r="S799">
        <v>25</v>
      </c>
      <c r="T799" t="s">
        <v>61</v>
      </c>
      <c r="U799" t="s">
        <v>691</v>
      </c>
      <c r="V799">
        <v>4</v>
      </c>
      <c r="W799">
        <v>4</v>
      </c>
      <c r="X799">
        <v>1</v>
      </c>
      <c r="Y799" t="s">
        <v>62</v>
      </c>
      <c r="Z799" t="s">
        <v>62</v>
      </c>
      <c r="AA799" t="s">
        <v>90</v>
      </c>
      <c r="AB799" t="s">
        <v>62</v>
      </c>
      <c r="AC799" t="s">
        <v>68</v>
      </c>
      <c r="AD799">
        <v>0</v>
      </c>
      <c r="AE799">
        <v>1</v>
      </c>
      <c r="AF799">
        <v>0</v>
      </c>
      <c r="AG799">
        <v>0</v>
      </c>
      <c r="AH799">
        <v>0</v>
      </c>
      <c r="AI799">
        <v>0</v>
      </c>
      <c r="AJ799">
        <v>0</v>
      </c>
      <c r="AK799">
        <v>0</v>
      </c>
      <c r="AL799">
        <v>0</v>
      </c>
      <c r="AM799">
        <v>0</v>
      </c>
      <c r="AN799">
        <v>0</v>
      </c>
      <c r="AO799">
        <v>0</v>
      </c>
      <c r="AP799">
        <v>0</v>
      </c>
      <c r="AQ799">
        <v>0</v>
      </c>
      <c r="AR799">
        <v>0</v>
      </c>
      <c r="AS799">
        <v>0</v>
      </c>
      <c r="AT799">
        <v>0</v>
      </c>
      <c r="AU799">
        <v>0</v>
      </c>
      <c r="AV799">
        <v>0</v>
      </c>
      <c r="AW799">
        <v>4</v>
      </c>
      <c r="AX799">
        <v>4</v>
      </c>
      <c r="AY799">
        <v>0</v>
      </c>
      <c r="AZ799">
        <v>0</v>
      </c>
      <c r="BA799" t="s">
        <v>63</v>
      </c>
      <c r="BB799" t="s">
        <v>63</v>
      </c>
      <c r="BC799" t="s">
        <v>64</v>
      </c>
    </row>
    <row r="800" spans="1:55" x14ac:dyDescent="0.3">
      <c r="A800" t="s">
        <v>55</v>
      </c>
      <c r="B800" t="s">
        <v>55</v>
      </c>
      <c r="C800" t="s">
        <v>625</v>
      </c>
      <c r="D800">
        <v>22110409607</v>
      </c>
      <c r="E800" t="s">
        <v>664</v>
      </c>
      <c r="F800" t="s">
        <v>106</v>
      </c>
      <c r="G800" t="s">
        <v>57</v>
      </c>
      <c r="H800">
        <v>3</v>
      </c>
      <c r="I800" t="s">
        <v>74</v>
      </c>
      <c r="J800" t="s">
        <v>59</v>
      </c>
      <c r="K800" t="s">
        <v>692</v>
      </c>
      <c r="L800">
        <v>1</v>
      </c>
      <c r="M800" t="s">
        <v>693</v>
      </c>
      <c r="N800">
        <v>1</v>
      </c>
      <c r="O800" t="s">
        <v>66</v>
      </c>
      <c r="P800">
        <v>9</v>
      </c>
      <c r="Q800" t="s">
        <v>109</v>
      </c>
      <c r="R800">
        <v>29</v>
      </c>
      <c r="S800">
        <v>40</v>
      </c>
      <c r="T800" t="s">
        <v>61</v>
      </c>
      <c r="U800" t="s">
        <v>694</v>
      </c>
      <c r="V800">
        <v>0</v>
      </c>
      <c r="W800">
        <v>4</v>
      </c>
      <c r="X800">
        <v>1</v>
      </c>
      <c r="Y800" t="s">
        <v>71</v>
      </c>
      <c r="Z800" t="s">
        <v>62</v>
      </c>
      <c r="AA800" t="s">
        <v>71</v>
      </c>
      <c r="AB800" t="s">
        <v>71</v>
      </c>
      <c r="AC800" t="s">
        <v>77</v>
      </c>
      <c r="AD800">
        <v>1</v>
      </c>
      <c r="AE800">
        <v>1</v>
      </c>
      <c r="AF800">
        <v>0</v>
      </c>
      <c r="AG800">
        <v>0</v>
      </c>
      <c r="AH800">
        <v>0</v>
      </c>
      <c r="AI800">
        <v>0</v>
      </c>
      <c r="AJ800">
        <v>0</v>
      </c>
      <c r="AK800">
        <v>0</v>
      </c>
      <c r="AL800">
        <v>0</v>
      </c>
      <c r="AM800">
        <v>0</v>
      </c>
      <c r="AN800">
        <v>0</v>
      </c>
      <c r="AO800">
        <v>0</v>
      </c>
      <c r="AP800">
        <v>0</v>
      </c>
      <c r="AQ800">
        <v>0</v>
      </c>
      <c r="AR800">
        <v>0</v>
      </c>
      <c r="AS800">
        <v>0</v>
      </c>
      <c r="AT800">
        <v>0</v>
      </c>
      <c r="AU800">
        <v>0</v>
      </c>
      <c r="AV800">
        <v>0</v>
      </c>
      <c r="AW800">
        <v>4</v>
      </c>
      <c r="AX800">
        <v>4</v>
      </c>
      <c r="AY800">
        <v>0</v>
      </c>
      <c r="AZ800">
        <v>0</v>
      </c>
      <c r="BA800" t="s">
        <v>63</v>
      </c>
      <c r="BB800" t="s">
        <v>63</v>
      </c>
      <c r="BC800" t="s">
        <v>64</v>
      </c>
    </row>
    <row r="801" spans="1:55" x14ac:dyDescent="0.3">
      <c r="A801" t="s">
        <v>55</v>
      </c>
      <c r="B801" t="s">
        <v>55</v>
      </c>
      <c r="C801" t="s">
        <v>625</v>
      </c>
      <c r="D801">
        <v>22110409607</v>
      </c>
      <c r="E801" t="s">
        <v>664</v>
      </c>
      <c r="F801" t="s">
        <v>106</v>
      </c>
      <c r="G801" t="s">
        <v>57</v>
      </c>
      <c r="H801">
        <v>3</v>
      </c>
      <c r="I801" t="s">
        <v>74</v>
      </c>
      <c r="J801" t="s">
        <v>59</v>
      </c>
      <c r="K801" t="s">
        <v>692</v>
      </c>
      <c r="L801">
        <v>1</v>
      </c>
      <c r="M801" t="s">
        <v>693</v>
      </c>
      <c r="N801">
        <v>2</v>
      </c>
      <c r="O801" t="s">
        <v>66</v>
      </c>
      <c r="P801">
        <v>11</v>
      </c>
      <c r="Q801" t="s">
        <v>108</v>
      </c>
      <c r="R801">
        <v>22</v>
      </c>
      <c r="S801">
        <v>37</v>
      </c>
      <c r="T801" t="s">
        <v>61</v>
      </c>
      <c r="U801" t="s">
        <v>695</v>
      </c>
      <c r="V801">
        <v>0</v>
      </c>
      <c r="W801">
        <v>4</v>
      </c>
      <c r="X801">
        <v>1</v>
      </c>
      <c r="Y801" t="s">
        <v>71</v>
      </c>
      <c r="Z801" t="s">
        <v>62</v>
      </c>
      <c r="AA801" t="s">
        <v>71</v>
      </c>
      <c r="AB801" t="s">
        <v>71</v>
      </c>
      <c r="AC801" t="s">
        <v>77</v>
      </c>
      <c r="AD801">
        <v>1</v>
      </c>
      <c r="AE801">
        <v>1</v>
      </c>
      <c r="AF801">
        <v>0</v>
      </c>
      <c r="AG801">
        <v>0</v>
      </c>
      <c r="AH801">
        <v>0</v>
      </c>
      <c r="AI801">
        <v>0</v>
      </c>
      <c r="AJ801">
        <v>0</v>
      </c>
      <c r="AK801">
        <v>0</v>
      </c>
      <c r="AL801">
        <v>0</v>
      </c>
      <c r="AM801">
        <v>0</v>
      </c>
      <c r="AN801">
        <v>0</v>
      </c>
      <c r="AO801">
        <v>0</v>
      </c>
      <c r="AP801">
        <v>0</v>
      </c>
      <c r="AQ801">
        <v>0</v>
      </c>
      <c r="AR801">
        <v>0</v>
      </c>
      <c r="AS801">
        <v>0</v>
      </c>
      <c r="AT801">
        <v>0</v>
      </c>
      <c r="AU801">
        <v>0</v>
      </c>
      <c r="AV801">
        <v>0</v>
      </c>
      <c r="AW801">
        <v>4</v>
      </c>
      <c r="AX801">
        <v>4</v>
      </c>
      <c r="AY801">
        <v>0</v>
      </c>
      <c r="AZ801">
        <v>0</v>
      </c>
      <c r="BA801" t="s">
        <v>63</v>
      </c>
      <c r="BB801" t="s">
        <v>63</v>
      </c>
      <c r="BC801" t="s">
        <v>64</v>
      </c>
    </row>
    <row r="802" spans="1:55" x14ac:dyDescent="0.3">
      <c r="A802" t="s">
        <v>55</v>
      </c>
      <c r="B802" t="s">
        <v>55</v>
      </c>
      <c r="C802" t="s">
        <v>625</v>
      </c>
      <c r="D802">
        <v>22110409607</v>
      </c>
      <c r="E802" t="s">
        <v>664</v>
      </c>
      <c r="F802" t="s">
        <v>106</v>
      </c>
      <c r="G802" t="s">
        <v>57</v>
      </c>
      <c r="H802">
        <v>4</v>
      </c>
      <c r="I802" t="s">
        <v>74</v>
      </c>
      <c r="J802" t="s">
        <v>59</v>
      </c>
      <c r="K802" t="s">
        <v>696</v>
      </c>
      <c r="L802">
        <v>1</v>
      </c>
      <c r="M802" t="s">
        <v>697</v>
      </c>
      <c r="N802">
        <v>1</v>
      </c>
      <c r="O802" t="s">
        <v>95</v>
      </c>
      <c r="R802">
        <v>0</v>
      </c>
      <c r="S802">
        <v>0</v>
      </c>
      <c r="T802" t="s">
        <v>61</v>
      </c>
      <c r="U802" t="s">
        <v>698</v>
      </c>
      <c r="V802">
        <v>7</v>
      </c>
      <c r="W802">
        <v>0</v>
      </c>
      <c r="X802">
        <v>3</v>
      </c>
      <c r="Y802" t="s">
        <v>71</v>
      </c>
      <c r="Z802" t="s">
        <v>83</v>
      </c>
      <c r="AA802" t="s">
        <v>83</v>
      </c>
      <c r="AB802" t="s">
        <v>71</v>
      </c>
      <c r="AD802">
        <v>0</v>
      </c>
      <c r="AE802">
        <v>0</v>
      </c>
      <c r="AF802">
        <v>0</v>
      </c>
      <c r="AG802">
        <v>0</v>
      </c>
      <c r="AH802">
        <v>0</v>
      </c>
      <c r="AI802">
        <v>0</v>
      </c>
      <c r="AJ802">
        <v>0</v>
      </c>
      <c r="AK802">
        <v>0</v>
      </c>
      <c r="AL802">
        <v>0</v>
      </c>
      <c r="AM802">
        <v>0</v>
      </c>
      <c r="AN802">
        <v>0</v>
      </c>
      <c r="AO802">
        <v>0</v>
      </c>
      <c r="AP802">
        <v>0</v>
      </c>
      <c r="AQ802">
        <v>0</v>
      </c>
      <c r="AR802">
        <v>0</v>
      </c>
      <c r="AS802">
        <v>0</v>
      </c>
      <c r="AT802">
        <v>0</v>
      </c>
      <c r="AU802">
        <v>0</v>
      </c>
      <c r="AV802">
        <v>0</v>
      </c>
      <c r="AW802">
        <v>0</v>
      </c>
      <c r="AX802">
        <v>0</v>
      </c>
      <c r="AY802">
        <v>0</v>
      </c>
      <c r="AZ802">
        <v>0</v>
      </c>
      <c r="BA802" t="s">
        <v>63</v>
      </c>
      <c r="BB802" t="s">
        <v>63</v>
      </c>
      <c r="BC802" t="s">
        <v>64</v>
      </c>
    </row>
    <row r="803" spans="1:55" x14ac:dyDescent="0.3">
      <c r="A803" t="s">
        <v>55</v>
      </c>
      <c r="B803" t="s">
        <v>55</v>
      </c>
      <c r="C803" t="s">
        <v>625</v>
      </c>
      <c r="D803">
        <v>22110409607</v>
      </c>
      <c r="E803" t="s">
        <v>664</v>
      </c>
      <c r="F803" t="s">
        <v>106</v>
      </c>
      <c r="G803" t="s">
        <v>57</v>
      </c>
      <c r="H803">
        <v>4</v>
      </c>
      <c r="I803" t="s">
        <v>74</v>
      </c>
      <c r="J803" t="s">
        <v>59</v>
      </c>
      <c r="K803" t="s">
        <v>696</v>
      </c>
      <c r="L803">
        <v>1</v>
      </c>
      <c r="M803" t="s">
        <v>697</v>
      </c>
      <c r="N803">
        <v>2</v>
      </c>
      <c r="O803" t="s">
        <v>95</v>
      </c>
      <c r="R803">
        <v>0</v>
      </c>
      <c r="S803">
        <v>0</v>
      </c>
      <c r="T803" t="s">
        <v>61</v>
      </c>
      <c r="U803" t="s">
        <v>699</v>
      </c>
      <c r="V803">
        <v>7</v>
      </c>
      <c r="W803">
        <v>0</v>
      </c>
      <c r="X803">
        <v>3</v>
      </c>
      <c r="Y803" t="s">
        <v>71</v>
      </c>
      <c r="Z803" t="s">
        <v>83</v>
      </c>
      <c r="AA803" t="s">
        <v>83</v>
      </c>
      <c r="AB803" t="s">
        <v>71</v>
      </c>
      <c r="AD803">
        <v>0</v>
      </c>
      <c r="AE803">
        <v>0</v>
      </c>
      <c r="AF803">
        <v>0</v>
      </c>
      <c r="AG803">
        <v>0</v>
      </c>
      <c r="AH803">
        <v>0</v>
      </c>
      <c r="AI803">
        <v>0</v>
      </c>
      <c r="AJ803">
        <v>0</v>
      </c>
      <c r="AK803">
        <v>0</v>
      </c>
      <c r="AL803">
        <v>0</v>
      </c>
      <c r="AM803">
        <v>0</v>
      </c>
      <c r="AN803">
        <v>0</v>
      </c>
      <c r="AO803">
        <v>0</v>
      </c>
      <c r="AP803">
        <v>0</v>
      </c>
      <c r="AQ803">
        <v>0</v>
      </c>
      <c r="AR803">
        <v>0</v>
      </c>
      <c r="AS803">
        <v>0</v>
      </c>
      <c r="AT803">
        <v>0</v>
      </c>
      <c r="AU803">
        <v>0</v>
      </c>
      <c r="AV803">
        <v>0</v>
      </c>
      <c r="AW803">
        <v>1</v>
      </c>
      <c r="AX803">
        <v>0</v>
      </c>
      <c r="AY803">
        <v>0</v>
      </c>
      <c r="AZ803">
        <v>0</v>
      </c>
      <c r="BA803" t="s">
        <v>63</v>
      </c>
      <c r="BB803" t="s">
        <v>63</v>
      </c>
      <c r="BC803" t="s">
        <v>64</v>
      </c>
    </row>
    <row r="804" spans="1:55" x14ac:dyDescent="0.3">
      <c r="A804" t="s">
        <v>55</v>
      </c>
      <c r="B804" t="s">
        <v>55</v>
      </c>
      <c r="C804" t="s">
        <v>625</v>
      </c>
      <c r="D804">
        <v>22110409607</v>
      </c>
      <c r="E804" t="s">
        <v>664</v>
      </c>
      <c r="F804" t="s">
        <v>106</v>
      </c>
      <c r="G804" t="s">
        <v>57</v>
      </c>
      <c r="H804">
        <v>4</v>
      </c>
      <c r="I804" t="s">
        <v>74</v>
      </c>
      <c r="J804" t="s">
        <v>59</v>
      </c>
      <c r="K804" t="s">
        <v>696</v>
      </c>
      <c r="L804">
        <v>1</v>
      </c>
      <c r="M804" t="s">
        <v>697</v>
      </c>
      <c r="N804">
        <v>3</v>
      </c>
      <c r="O804" t="s">
        <v>66</v>
      </c>
      <c r="P804">
        <v>9</v>
      </c>
      <c r="Q804" t="s">
        <v>110</v>
      </c>
      <c r="R804">
        <v>30</v>
      </c>
      <c r="S804">
        <v>40</v>
      </c>
      <c r="T804" t="s">
        <v>61</v>
      </c>
      <c r="U804" t="s">
        <v>700</v>
      </c>
      <c r="V804">
        <v>7</v>
      </c>
      <c r="W804">
        <v>0</v>
      </c>
      <c r="X804">
        <v>3</v>
      </c>
      <c r="Y804" t="s">
        <v>62</v>
      </c>
      <c r="Z804" t="s">
        <v>71</v>
      </c>
      <c r="AA804" t="s">
        <v>90</v>
      </c>
      <c r="AB804" t="s">
        <v>71</v>
      </c>
      <c r="AC804" t="s">
        <v>77</v>
      </c>
      <c r="AD804">
        <v>0</v>
      </c>
      <c r="AE804">
        <v>1</v>
      </c>
      <c r="AF804">
        <v>0</v>
      </c>
      <c r="AG804">
        <v>0</v>
      </c>
      <c r="AH804">
        <v>0</v>
      </c>
      <c r="AI804">
        <v>0</v>
      </c>
      <c r="AJ804">
        <v>1</v>
      </c>
      <c r="AK804">
        <v>0</v>
      </c>
      <c r="AL804">
        <v>0</v>
      </c>
      <c r="AM804">
        <v>0</v>
      </c>
      <c r="AN804">
        <v>0</v>
      </c>
      <c r="AO804">
        <v>0</v>
      </c>
      <c r="AP804">
        <v>0</v>
      </c>
      <c r="AQ804">
        <v>0</v>
      </c>
      <c r="AR804">
        <v>0</v>
      </c>
      <c r="AS804">
        <v>0</v>
      </c>
      <c r="AT804">
        <v>0</v>
      </c>
      <c r="AU804">
        <v>0</v>
      </c>
      <c r="AV804">
        <v>0</v>
      </c>
      <c r="AW804">
        <v>4</v>
      </c>
      <c r="AX804">
        <v>4</v>
      </c>
      <c r="AY804">
        <v>0</v>
      </c>
      <c r="AZ804">
        <v>0</v>
      </c>
      <c r="BA804" t="s">
        <v>63</v>
      </c>
      <c r="BB804" t="s">
        <v>63</v>
      </c>
      <c r="BC804" t="s">
        <v>64</v>
      </c>
    </row>
    <row r="805" spans="1:55" x14ac:dyDescent="0.3">
      <c r="A805" t="s">
        <v>55</v>
      </c>
      <c r="B805" t="s">
        <v>55</v>
      </c>
      <c r="C805" t="s">
        <v>625</v>
      </c>
      <c r="D805">
        <v>22110409607</v>
      </c>
      <c r="E805" t="s">
        <v>664</v>
      </c>
      <c r="F805" t="s">
        <v>106</v>
      </c>
      <c r="G805" t="s">
        <v>57</v>
      </c>
      <c r="H805">
        <v>4</v>
      </c>
      <c r="I805" t="s">
        <v>74</v>
      </c>
      <c r="J805" t="s">
        <v>59</v>
      </c>
      <c r="K805" t="s">
        <v>696</v>
      </c>
      <c r="L805">
        <v>1</v>
      </c>
      <c r="M805" t="s">
        <v>697</v>
      </c>
      <c r="N805">
        <v>4</v>
      </c>
      <c r="O805" t="s">
        <v>66</v>
      </c>
      <c r="P805">
        <v>9</v>
      </c>
      <c r="Q805" t="s">
        <v>87</v>
      </c>
      <c r="R805">
        <v>36</v>
      </c>
      <c r="S805">
        <v>33</v>
      </c>
      <c r="T805" t="s">
        <v>61</v>
      </c>
      <c r="U805" t="s">
        <v>701</v>
      </c>
      <c r="V805">
        <v>7</v>
      </c>
      <c r="W805">
        <v>0</v>
      </c>
      <c r="X805">
        <v>3</v>
      </c>
      <c r="Y805" t="s">
        <v>71</v>
      </c>
      <c r="Z805" t="s">
        <v>71</v>
      </c>
      <c r="AA805" t="s">
        <v>90</v>
      </c>
      <c r="AB805" t="s">
        <v>71</v>
      </c>
      <c r="AC805" t="s">
        <v>77</v>
      </c>
      <c r="AD805">
        <v>0</v>
      </c>
      <c r="AE805">
        <v>1</v>
      </c>
      <c r="AF805">
        <v>0</v>
      </c>
      <c r="AG805">
        <v>0</v>
      </c>
      <c r="AH805">
        <v>0</v>
      </c>
      <c r="AI805">
        <v>0</v>
      </c>
      <c r="AJ805">
        <v>0</v>
      </c>
      <c r="AK805">
        <v>0</v>
      </c>
      <c r="AL805">
        <v>0</v>
      </c>
      <c r="AM805">
        <v>0</v>
      </c>
      <c r="AN805">
        <v>0</v>
      </c>
      <c r="AO805">
        <v>0</v>
      </c>
      <c r="AP805">
        <v>0</v>
      </c>
      <c r="AQ805">
        <v>0</v>
      </c>
      <c r="AR805">
        <v>0</v>
      </c>
      <c r="AS805">
        <v>0</v>
      </c>
      <c r="AT805">
        <v>0</v>
      </c>
      <c r="AU805">
        <v>0</v>
      </c>
      <c r="AV805">
        <v>0</v>
      </c>
      <c r="AW805">
        <v>4</v>
      </c>
      <c r="AX805">
        <v>4</v>
      </c>
      <c r="AY805">
        <v>0</v>
      </c>
      <c r="AZ805">
        <v>0</v>
      </c>
      <c r="BA805" t="s">
        <v>63</v>
      </c>
      <c r="BB805" t="s">
        <v>63</v>
      </c>
      <c r="BC805" t="s">
        <v>64</v>
      </c>
    </row>
    <row r="806" spans="1:55" x14ac:dyDescent="0.3">
      <c r="A806" t="s">
        <v>55</v>
      </c>
      <c r="B806" t="s">
        <v>55</v>
      </c>
      <c r="C806" t="s">
        <v>625</v>
      </c>
      <c r="D806">
        <v>22110409607</v>
      </c>
      <c r="E806" t="s">
        <v>664</v>
      </c>
      <c r="F806" t="s">
        <v>106</v>
      </c>
      <c r="G806" t="s">
        <v>57</v>
      </c>
      <c r="H806">
        <v>4</v>
      </c>
      <c r="I806" t="s">
        <v>74</v>
      </c>
      <c r="J806" t="s">
        <v>59</v>
      </c>
      <c r="K806" t="s">
        <v>696</v>
      </c>
      <c r="L806">
        <v>2</v>
      </c>
      <c r="M806" t="s">
        <v>702</v>
      </c>
      <c r="N806">
        <v>1</v>
      </c>
      <c r="O806" t="s">
        <v>66</v>
      </c>
      <c r="P806">
        <v>11</v>
      </c>
      <c r="Q806" t="s">
        <v>114</v>
      </c>
      <c r="R806">
        <v>10</v>
      </c>
      <c r="S806">
        <v>21</v>
      </c>
      <c r="T806" t="s">
        <v>61</v>
      </c>
      <c r="U806" t="s">
        <v>703</v>
      </c>
      <c r="V806">
        <v>0</v>
      </c>
      <c r="W806">
        <v>1</v>
      </c>
      <c r="X806">
        <v>2</v>
      </c>
      <c r="Y806" t="s">
        <v>71</v>
      </c>
      <c r="Z806" t="s">
        <v>62</v>
      </c>
      <c r="AA806" t="s">
        <v>83</v>
      </c>
      <c r="AB806" t="s">
        <v>62</v>
      </c>
      <c r="AC806" t="s">
        <v>77</v>
      </c>
      <c r="AD806">
        <v>0</v>
      </c>
      <c r="AE806">
        <v>1</v>
      </c>
      <c r="AF806">
        <v>0</v>
      </c>
      <c r="AG806">
        <v>0</v>
      </c>
      <c r="AH806">
        <v>0</v>
      </c>
      <c r="AI806">
        <v>0</v>
      </c>
      <c r="AJ806">
        <v>0</v>
      </c>
      <c r="AK806">
        <v>0</v>
      </c>
      <c r="AL806">
        <v>0</v>
      </c>
      <c r="AM806">
        <v>0</v>
      </c>
      <c r="AN806">
        <v>0</v>
      </c>
      <c r="AO806">
        <v>0</v>
      </c>
      <c r="AP806">
        <v>0</v>
      </c>
      <c r="AQ806">
        <v>0</v>
      </c>
      <c r="AR806">
        <v>0</v>
      </c>
      <c r="AS806">
        <v>0</v>
      </c>
      <c r="AT806">
        <v>0</v>
      </c>
      <c r="AU806">
        <v>0</v>
      </c>
      <c r="AV806">
        <v>0</v>
      </c>
      <c r="AW806">
        <v>3</v>
      </c>
      <c r="AX806">
        <v>3</v>
      </c>
      <c r="AY806">
        <v>0</v>
      </c>
      <c r="AZ806">
        <v>0</v>
      </c>
      <c r="BA806" t="s">
        <v>63</v>
      </c>
      <c r="BB806" t="s">
        <v>63</v>
      </c>
      <c r="BC806" t="s">
        <v>64</v>
      </c>
    </row>
    <row r="807" spans="1:55" x14ac:dyDescent="0.3">
      <c r="A807" t="s">
        <v>55</v>
      </c>
      <c r="B807" t="s">
        <v>55</v>
      </c>
      <c r="C807" t="s">
        <v>625</v>
      </c>
      <c r="D807">
        <v>22110409607</v>
      </c>
      <c r="E807" t="s">
        <v>664</v>
      </c>
      <c r="F807" t="s">
        <v>106</v>
      </c>
      <c r="G807" t="s">
        <v>57</v>
      </c>
      <c r="H807">
        <v>5</v>
      </c>
      <c r="I807" t="s">
        <v>94</v>
      </c>
      <c r="J807" t="s">
        <v>59</v>
      </c>
      <c r="K807" t="s">
        <v>704</v>
      </c>
      <c r="L807">
        <v>1</v>
      </c>
      <c r="M807" t="s">
        <v>705</v>
      </c>
      <c r="N807">
        <v>1</v>
      </c>
      <c r="O807" t="s">
        <v>95</v>
      </c>
      <c r="R807">
        <v>0</v>
      </c>
      <c r="S807">
        <v>0</v>
      </c>
      <c r="T807" t="s">
        <v>61</v>
      </c>
      <c r="U807" t="s">
        <v>651</v>
      </c>
      <c r="V807">
        <v>0</v>
      </c>
      <c r="W807">
        <v>0</v>
      </c>
      <c r="X807">
        <v>1</v>
      </c>
      <c r="Y807" t="s">
        <v>71</v>
      </c>
      <c r="Z807" t="s">
        <v>83</v>
      </c>
      <c r="AA807" t="s">
        <v>83</v>
      </c>
      <c r="AB807" t="s">
        <v>71</v>
      </c>
      <c r="AD807">
        <v>0</v>
      </c>
      <c r="AE807">
        <v>0</v>
      </c>
      <c r="AF807">
        <v>0</v>
      </c>
      <c r="AG807">
        <v>0</v>
      </c>
      <c r="AH807">
        <v>0</v>
      </c>
      <c r="AI807">
        <v>0</v>
      </c>
      <c r="AJ807">
        <v>0</v>
      </c>
      <c r="AK807">
        <v>0</v>
      </c>
      <c r="AL807">
        <v>0</v>
      </c>
      <c r="AM807">
        <v>0</v>
      </c>
      <c r="AN807">
        <v>0</v>
      </c>
      <c r="AO807">
        <v>0</v>
      </c>
      <c r="AP807">
        <v>0</v>
      </c>
      <c r="AQ807">
        <v>0</v>
      </c>
      <c r="AR807">
        <v>0</v>
      </c>
      <c r="AS807">
        <v>0</v>
      </c>
      <c r="AT807">
        <v>0</v>
      </c>
      <c r="AU807">
        <v>0</v>
      </c>
      <c r="AV807">
        <v>0</v>
      </c>
      <c r="AW807">
        <v>0</v>
      </c>
      <c r="AX807">
        <v>0</v>
      </c>
      <c r="AY807">
        <v>0</v>
      </c>
      <c r="AZ807">
        <v>0</v>
      </c>
      <c r="BA807" t="s">
        <v>63</v>
      </c>
      <c r="BB807" t="s">
        <v>63</v>
      </c>
    </row>
    <row r="808" spans="1:55" x14ac:dyDescent="0.3">
      <c r="A808" t="s">
        <v>55</v>
      </c>
      <c r="B808" t="s">
        <v>55</v>
      </c>
      <c r="C808" t="s">
        <v>625</v>
      </c>
      <c r="D808">
        <v>22110409607</v>
      </c>
      <c r="E808" t="s">
        <v>664</v>
      </c>
      <c r="F808" t="s">
        <v>106</v>
      </c>
      <c r="G808" t="s">
        <v>57</v>
      </c>
      <c r="H808">
        <v>5</v>
      </c>
      <c r="I808" t="s">
        <v>94</v>
      </c>
      <c r="J808" t="s">
        <v>59</v>
      </c>
      <c r="K808" t="s">
        <v>704</v>
      </c>
      <c r="L808">
        <v>1</v>
      </c>
      <c r="M808" t="s">
        <v>705</v>
      </c>
      <c r="N808">
        <v>2</v>
      </c>
      <c r="O808" t="s">
        <v>95</v>
      </c>
      <c r="R808">
        <v>0</v>
      </c>
      <c r="S808">
        <v>0</v>
      </c>
      <c r="T808" t="s">
        <v>61</v>
      </c>
      <c r="U808" t="s">
        <v>706</v>
      </c>
      <c r="V808">
        <v>0</v>
      </c>
      <c r="W808">
        <v>0</v>
      </c>
      <c r="X808">
        <v>1</v>
      </c>
      <c r="Y808" t="s">
        <v>71</v>
      </c>
      <c r="Z808" t="s">
        <v>83</v>
      </c>
      <c r="AA808" t="s">
        <v>83</v>
      </c>
      <c r="AB808" t="s">
        <v>71</v>
      </c>
      <c r="AD808">
        <v>0</v>
      </c>
      <c r="AE808">
        <v>0</v>
      </c>
      <c r="AF808">
        <v>0</v>
      </c>
      <c r="AG808">
        <v>0</v>
      </c>
      <c r="AH808">
        <v>0</v>
      </c>
      <c r="AI808">
        <v>0</v>
      </c>
      <c r="AJ808">
        <v>0</v>
      </c>
      <c r="AK808">
        <v>0</v>
      </c>
      <c r="AL808">
        <v>0</v>
      </c>
      <c r="AM808">
        <v>0</v>
      </c>
      <c r="AN808">
        <v>0</v>
      </c>
      <c r="AO808">
        <v>0</v>
      </c>
      <c r="AP808">
        <v>0</v>
      </c>
      <c r="AQ808">
        <v>0</v>
      </c>
      <c r="AR808">
        <v>0</v>
      </c>
      <c r="AS808">
        <v>0</v>
      </c>
      <c r="AT808">
        <v>0</v>
      </c>
      <c r="AU808">
        <v>0</v>
      </c>
      <c r="AV808">
        <v>0</v>
      </c>
      <c r="AW808">
        <v>0</v>
      </c>
      <c r="AX808">
        <v>0</v>
      </c>
      <c r="AY808">
        <v>0</v>
      </c>
      <c r="AZ808">
        <v>0</v>
      </c>
      <c r="BA808" t="s">
        <v>63</v>
      </c>
      <c r="BB808" t="s">
        <v>63</v>
      </c>
      <c r="BC808" t="s">
        <v>80</v>
      </c>
    </row>
    <row r="809" spans="1:55" x14ac:dyDescent="0.3">
      <c r="A809" t="s">
        <v>55</v>
      </c>
      <c r="B809" t="s">
        <v>55</v>
      </c>
      <c r="C809" t="s">
        <v>625</v>
      </c>
      <c r="D809">
        <v>22110409607</v>
      </c>
      <c r="E809" t="s">
        <v>664</v>
      </c>
      <c r="F809" t="s">
        <v>106</v>
      </c>
      <c r="G809" t="s">
        <v>57</v>
      </c>
      <c r="H809">
        <v>6</v>
      </c>
      <c r="I809" t="s">
        <v>94</v>
      </c>
      <c r="J809" t="s">
        <v>59</v>
      </c>
      <c r="K809" t="s">
        <v>707</v>
      </c>
      <c r="L809">
        <v>1</v>
      </c>
      <c r="M809" t="s">
        <v>708</v>
      </c>
      <c r="N809">
        <v>1</v>
      </c>
      <c r="O809" t="s">
        <v>95</v>
      </c>
      <c r="R809">
        <v>0</v>
      </c>
      <c r="S809">
        <v>0</v>
      </c>
      <c r="T809" t="s">
        <v>1773</v>
      </c>
      <c r="U809" t="s">
        <v>709</v>
      </c>
      <c r="V809">
        <v>0</v>
      </c>
      <c r="W809">
        <v>4</v>
      </c>
      <c r="X809">
        <v>1</v>
      </c>
      <c r="Y809" t="s">
        <v>71</v>
      </c>
      <c r="Z809" t="s">
        <v>83</v>
      </c>
      <c r="AA809" t="s">
        <v>83</v>
      </c>
      <c r="AB809" t="s">
        <v>71</v>
      </c>
      <c r="AD809">
        <v>0</v>
      </c>
      <c r="AE809">
        <v>0</v>
      </c>
      <c r="AF809">
        <v>0</v>
      </c>
      <c r="AG809">
        <v>0</v>
      </c>
      <c r="AH809">
        <v>0</v>
      </c>
      <c r="AI809">
        <v>0</v>
      </c>
      <c r="AJ809">
        <v>0</v>
      </c>
      <c r="AK809">
        <v>0</v>
      </c>
      <c r="AL809">
        <v>0</v>
      </c>
      <c r="AM809">
        <v>0</v>
      </c>
      <c r="AN809">
        <v>0</v>
      </c>
      <c r="AO809">
        <v>0</v>
      </c>
      <c r="AP809">
        <v>0</v>
      </c>
      <c r="AQ809">
        <v>0</v>
      </c>
      <c r="AR809">
        <v>0</v>
      </c>
      <c r="AS809">
        <v>0</v>
      </c>
      <c r="AT809">
        <v>0</v>
      </c>
      <c r="AU809">
        <v>0</v>
      </c>
      <c r="AV809">
        <v>0</v>
      </c>
      <c r="AW809">
        <v>0</v>
      </c>
      <c r="AX809">
        <v>0</v>
      </c>
      <c r="AY809">
        <v>0</v>
      </c>
      <c r="AZ809">
        <v>0</v>
      </c>
      <c r="BA809" t="s">
        <v>63</v>
      </c>
      <c r="BB809" t="s">
        <v>63</v>
      </c>
    </row>
    <row r="810" spans="1:55" x14ac:dyDescent="0.3">
      <c r="A810" t="s">
        <v>55</v>
      </c>
      <c r="B810" t="s">
        <v>55</v>
      </c>
      <c r="C810" t="s">
        <v>625</v>
      </c>
      <c r="D810">
        <v>22110409607</v>
      </c>
      <c r="E810" t="s">
        <v>664</v>
      </c>
      <c r="F810" t="s">
        <v>106</v>
      </c>
      <c r="G810" t="s">
        <v>57</v>
      </c>
      <c r="H810">
        <v>6</v>
      </c>
      <c r="I810" t="s">
        <v>94</v>
      </c>
      <c r="J810" t="s">
        <v>59</v>
      </c>
      <c r="K810" t="s">
        <v>707</v>
      </c>
      <c r="L810">
        <v>1</v>
      </c>
      <c r="M810" t="s">
        <v>708</v>
      </c>
      <c r="N810">
        <v>2</v>
      </c>
      <c r="O810" t="s">
        <v>95</v>
      </c>
      <c r="R810">
        <v>0</v>
      </c>
      <c r="S810">
        <v>0</v>
      </c>
      <c r="T810" t="s">
        <v>61</v>
      </c>
      <c r="U810" t="s">
        <v>710</v>
      </c>
      <c r="V810">
        <v>0</v>
      </c>
      <c r="W810">
        <v>4</v>
      </c>
      <c r="X810">
        <v>1</v>
      </c>
      <c r="Y810" t="s">
        <v>71</v>
      </c>
      <c r="Z810" t="s">
        <v>83</v>
      </c>
      <c r="AA810" t="s">
        <v>71</v>
      </c>
      <c r="AB810" t="s">
        <v>71</v>
      </c>
      <c r="AD810">
        <v>1</v>
      </c>
      <c r="AE810">
        <v>0</v>
      </c>
      <c r="AF810">
        <v>0</v>
      </c>
      <c r="AG810">
        <v>0</v>
      </c>
      <c r="AH810">
        <v>0</v>
      </c>
      <c r="AI810">
        <v>0</v>
      </c>
      <c r="AJ810">
        <v>0</v>
      </c>
      <c r="AK810">
        <v>0</v>
      </c>
      <c r="AL810">
        <v>0</v>
      </c>
      <c r="AM810">
        <v>0</v>
      </c>
      <c r="AN810">
        <v>0</v>
      </c>
      <c r="AO810">
        <v>0</v>
      </c>
      <c r="AP810">
        <v>0</v>
      </c>
      <c r="AQ810">
        <v>0</v>
      </c>
      <c r="AR810">
        <v>0</v>
      </c>
      <c r="AS810">
        <v>0</v>
      </c>
      <c r="AT810">
        <v>0</v>
      </c>
      <c r="AU810">
        <v>0</v>
      </c>
      <c r="AV810">
        <v>0</v>
      </c>
      <c r="AW810">
        <v>0</v>
      </c>
      <c r="AX810">
        <v>0</v>
      </c>
      <c r="AY810">
        <v>0</v>
      </c>
      <c r="AZ810">
        <v>0</v>
      </c>
      <c r="BA810" t="s">
        <v>63</v>
      </c>
      <c r="BB810" t="s">
        <v>63</v>
      </c>
    </row>
    <row r="811" spans="1:55" x14ac:dyDescent="0.3">
      <c r="A811" t="s">
        <v>55</v>
      </c>
      <c r="B811" t="s">
        <v>55</v>
      </c>
      <c r="C811" t="s">
        <v>625</v>
      </c>
      <c r="D811">
        <v>22110409607</v>
      </c>
      <c r="E811" t="s">
        <v>664</v>
      </c>
      <c r="F811" t="s">
        <v>106</v>
      </c>
      <c r="G811" t="s">
        <v>57</v>
      </c>
      <c r="H811">
        <v>6</v>
      </c>
      <c r="I811" t="s">
        <v>94</v>
      </c>
      <c r="J811" t="s">
        <v>59</v>
      </c>
      <c r="K811" t="s">
        <v>707</v>
      </c>
      <c r="L811">
        <v>1</v>
      </c>
      <c r="M811" t="s">
        <v>708</v>
      </c>
      <c r="N811">
        <v>3</v>
      </c>
      <c r="O811" t="s">
        <v>95</v>
      </c>
      <c r="R811">
        <v>0</v>
      </c>
      <c r="S811">
        <v>0</v>
      </c>
      <c r="T811" t="s">
        <v>1773</v>
      </c>
      <c r="U811" t="s">
        <v>711</v>
      </c>
      <c r="V811">
        <v>0</v>
      </c>
      <c r="W811">
        <v>4</v>
      </c>
      <c r="X811">
        <v>1</v>
      </c>
      <c r="Y811" t="s">
        <v>71</v>
      </c>
      <c r="Z811" t="s">
        <v>83</v>
      </c>
      <c r="AA811" t="s">
        <v>83</v>
      </c>
      <c r="AB811" t="s">
        <v>71</v>
      </c>
      <c r="AD811">
        <v>0</v>
      </c>
      <c r="AE811">
        <v>0</v>
      </c>
      <c r="AF811">
        <v>0</v>
      </c>
      <c r="AG811">
        <v>0</v>
      </c>
      <c r="AH811">
        <v>0</v>
      </c>
      <c r="AI811">
        <v>0</v>
      </c>
      <c r="AJ811">
        <v>0</v>
      </c>
      <c r="AK811">
        <v>0</v>
      </c>
      <c r="AL811">
        <v>0</v>
      </c>
      <c r="AM811">
        <v>0</v>
      </c>
      <c r="AN811">
        <v>0</v>
      </c>
      <c r="AO811">
        <v>0</v>
      </c>
      <c r="AP811">
        <v>0</v>
      </c>
      <c r="AQ811">
        <v>0</v>
      </c>
      <c r="AR811">
        <v>0</v>
      </c>
      <c r="AS811">
        <v>0</v>
      </c>
      <c r="AT811">
        <v>0</v>
      </c>
      <c r="AU811">
        <v>0</v>
      </c>
      <c r="AV811">
        <v>0</v>
      </c>
      <c r="AW811">
        <v>0</v>
      </c>
      <c r="AX811">
        <v>0</v>
      </c>
      <c r="AY811">
        <v>0</v>
      </c>
      <c r="AZ811">
        <v>0</v>
      </c>
      <c r="BA811" t="s">
        <v>63</v>
      </c>
      <c r="BB811" t="s">
        <v>63</v>
      </c>
    </row>
    <row r="812" spans="1:55" x14ac:dyDescent="0.3">
      <c r="A812" t="s">
        <v>55</v>
      </c>
      <c r="B812" t="s">
        <v>55</v>
      </c>
      <c r="C812" t="s">
        <v>625</v>
      </c>
      <c r="D812">
        <v>22110409607</v>
      </c>
      <c r="E812" t="s">
        <v>664</v>
      </c>
      <c r="F812" t="s">
        <v>106</v>
      </c>
      <c r="G812" t="s">
        <v>57</v>
      </c>
      <c r="H812">
        <v>6</v>
      </c>
      <c r="I812" t="s">
        <v>94</v>
      </c>
      <c r="J812" t="s">
        <v>59</v>
      </c>
      <c r="K812" t="s">
        <v>707</v>
      </c>
      <c r="L812">
        <v>1</v>
      </c>
      <c r="M812" t="s">
        <v>708</v>
      </c>
      <c r="N812">
        <v>4</v>
      </c>
      <c r="O812" t="s">
        <v>95</v>
      </c>
      <c r="R812">
        <v>0</v>
      </c>
      <c r="S812">
        <v>0</v>
      </c>
      <c r="T812" t="s">
        <v>1772</v>
      </c>
      <c r="U812" t="s">
        <v>712</v>
      </c>
      <c r="V812">
        <v>0</v>
      </c>
      <c r="W812">
        <v>4</v>
      </c>
      <c r="X812">
        <v>1</v>
      </c>
      <c r="Y812" t="s">
        <v>71</v>
      </c>
      <c r="Z812" t="s">
        <v>83</v>
      </c>
      <c r="AA812" t="s">
        <v>90</v>
      </c>
      <c r="AB812" t="s">
        <v>71</v>
      </c>
      <c r="AD812">
        <v>0</v>
      </c>
      <c r="AE812">
        <v>0</v>
      </c>
      <c r="AF812">
        <v>0</v>
      </c>
      <c r="AG812">
        <v>0</v>
      </c>
      <c r="AH812">
        <v>0</v>
      </c>
      <c r="AI812">
        <v>0</v>
      </c>
      <c r="AJ812">
        <v>0</v>
      </c>
      <c r="AK812">
        <v>0</v>
      </c>
      <c r="AL812">
        <v>0</v>
      </c>
      <c r="AM812">
        <v>0</v>
      </c>
      <c r="AN812">
        <v>0</v>
      </c>
      <c r="AO812">
        <v>0</v>
      </c>
      <c r="AP812">
        <v>0</v>
      </c>
      <c r="AQ812">
        <v>0</v>
      </c>
      <c r="AR812">
        <v>0</v>
      </c>
      <c r="AS812">
        <v>0</v>
      </c>
      <c r="AT812">
        <v>0</v>
      </c>
      <c r="AU812">
        <v>0</v>
      </c>
      <c r="AV812">
        <v>0</v>
      </c>
      <c r="AW812">
        <v>0</v>
      </c>
      <c r="AX812">
        <v>0</v>
      </c>
      <c r="AY812">
        <v>0</v>
      </c>
      <c r="AZ812">
        <v>0</v>
      </c>
      <c r="BA812" t="s">
        <v>63</v>
      </c>
      <c r="BB812" t="s">
        <v>63</v>
      </c>
      <c r="BC812" t="s">
        <v>84</v>
      </c>
    </row>
    <row r="813" spans="1:55" x14ac:dyDescent="0.3">
      <c r="A813" t="s">
        <v>55</v>
      </c>
      <c r="B813" t="s">
        <v>55</v>
      </c>
      <c r="C813" t="s">
        <v>1125</v>
      </c>
      <c r="D813">
        <v>22110428423</v>
      </c>
      <c r="E813" t="s">
        <v>1130</v>
      </c>
      <c r="F813" t="s">
        <v>98</v>
      </c>
      <c r="G813" t="s">
        <v>57</v>
      </c>
      <c r="H813">
        <v>1</v>
      </c>
      <c r="I813" t="s">
        <v>72</v>
      </c>
      <c r="J813" t="s">
        <v>59</v>
      </c>
      <c r="L813">
        <v>1</v>
      </c>
      <c r="N813">
        <v>1</v>
      </c>
      <c r="R813">
        <v>0</v>
      </c>
      <c r="S813">
        <v>0</v>
      </c>
      <c r="T813" t="s">
        <v>61</v>
      </c>
      <c r="U813" t="s">
        <v>1131</v>
      </c>
      <c r="V813">
        <v>0</v>
      </c>
      <c r="W813">
        <v>2</v>
      </c>
      <c r="X813">
        <v>2</v>
      </c>
      <c r="AA813" t="s">
        <v>90</v>
      </c>
      <c r="AD813">
        <v>0</v>
      </c>
      <c r="AE813">
        <v>0</v>
      </c>
      <c r="AF813">
        <v>0</v>
      </c>
      <c r="AG813">
        <v>0</v>
      </c>
      <c r="AH813">
        <v>0</v>
      </c>
      <c r="AI813">
        <v>0</v>
      </c>
      <c r="AJ813">
        <v>0</v>
      </c>
      <c r="AK813">
        <v>0</v>
      </c>
      <c r="AL813">
        <v>0</v>
      </c>
      <c r="AM813">
        <v>0</v>
      </c>
      <c r="AN813">
        <v>0</v>
      </c>
      <c r="AO813">
        <v>0</v>
      </c>
      <c r="AP813">
        <v>0</v>
      </c>
      <c r="AQ813">
        <v>0</v>
      </c>
      <c r="AR813">
        <v>0</v>
      </c>
      <c r="AS813">
        <v>0</v>
      </c>
      <c r="AT813">
        <v>0</v>
      </c>
      <c r="AU813">
        <v>0</v>
      </c>
      <c r="AV813">
        <v>0</v>
      </c>
      <c r="AW813">
        <v>0</v>
      </c>
      <c r="AX813">
        <v>0</v>
      </c>
      <c r="AY813">
        <v>0</v>
      </c>
      <c r="AZ813">
        <v>0</v>
      </c>
    </row>
    <row r="814" spans="1:55" x14ac:dyDescent="0.3">
      <c r="A814" t="s">
        <v>55</v>
      </c>
      <c r="B814" t="s">
        <v>55</v>
      </c>
      <c r="C814" t="s">
        <v>1125</v>
      </c>
      <c r="D814">
        <v>22110428423</v>
      </c>
      <c r="E814" t="s">
        <v>1130</v>
      </c>
      <c r="F814" t="s">
        <v>98</v>
      </c>
      <c r="G814" t="s">
        <v>57</v>
      </c>
      <c r="H814">
        <v>2</v>
      </c>
      <c r="J814" t="s">
        <v>59</v>
      </c>
      <c r="L814">
        <v>1</v>
      </c>
      <c r="N814">
        <v>1</v>
      </c>
      <c r="O814" t="s">
        <v>95</v>
      </c>
      <c r="R814">
        <v>0</v>
      </c>
      <c r="S814">
        <v>0</v>
      </c>
      <c r="T814" t="s">
        <v>1773</v>
      </c>
      <c r="U814" t="s">
        <v>1132</v>
      </c>
      <c r="V814">
        <v>1</v>
      </c>
      <c r="W814">
        <v>4</v>
      </c>
      <c r="X814">
        <v>1</v>
      </c>
      <c r="Y814" t="s">
        <v>71</v>
      </c>
      <c r="AA814" t="s">
        <v>71</v>
      </c>
      <c r="AD814">
        <v>0</v>
      </c>
      <c r="AE814">
        <v>0</v>
      </c>
      <c r="AF814">
        <v>0</v>
      </c>
      <c r="AG814">
        <v>0</v>
      </c>
      <c r="AH814">
        <v>0</v>
      </c>
      <c r="AI814">
        <v>0</v>
      </c>
      <c r="AJ814">
        <v>0</v>
      </c>
      <c r="AK814">
        <v>0</v>
      </c>
      <c r="AL814">
        <v>0</v>
      </c>
      <c r="AM814">
        <v>0</v>
      </c>
      <c r="AN814">
        <v>0</v>
      </c>
      <c r="AO814">
        <v>0</v>
      </c>
      <c r="AP814">
        <v>0</v>
      </c>
      <c r="AQ814">
        <v>0</v>
      </c>
      <c r="AR814">
        <v>0</v>
      </c>
      <c r="AS814">
        <v>0</v>
      </c>
      <c r="AT814">
        <v>0</v>
      </c>
      <c r="AU814">
        <v>0</v>
      </c>
      <c r="AV814">
        <v>0</v>
      </c>
      <c r="AW814">
        <v>0</v>
      </c>
      <c r="AX814">
        <v>0</v>
      </c>
      <c r="AY814">
        <v>0</v>
      </c>
      <c r="AZ814">
        <v>0</v>
      </c>
      <c r="BA814" t="s">
        <v>63</v>
      </c>
      <c r="BB814" t="s">
        <v>63</v>
      </c>
      <c r="BC814" t="s">
        <v>64</v>
      </c>
    </row>
    <row r="815" spans="1:55" x14ac:dyDescent="0.3">
      <c r="A815" t="s">
        <v>55</v>
      </c>
      <c r="B815" t="s">
        <v>55</v>
      </c>
      <c r="C815" t="s">
        <v>1125</v>
      </c>
      <c r="D815">
        <v>22110428423</v>
      </c>
      <c r="E815" t="s">
        <v>1130</v>
      </c>
      <c r="F815" t="s">
        <v>98</v>
      </c>
      <c r="G815" t="s">
        <v>57</v>
      </c>
      <c r="H815">
        <v>2</v>
      </c>
      <c r="J815" t="s">
        <v>59</v>
      </c>
      <c r="L815">
        <v>1</v>
      </c>
      <c r="N815">
        <v>2</v>
      </c>
      <c r="O815" t="s">
        <v>95</v>
      </c>
      <c r="R815">
        <v>0</v>
      </c>
      <c r="S815">
        <v>0</v>
      </c>
      <c r="T815" t="s">
        <v>1773</v>
      </c>
      <c r="V815">
        <v>1</v>
      </c>
      <c r="W815">
        <v>4</v>
      </c>
      <c r="X815">
        <v>1</v>
      </c>
      <c r="Y815" t="s">
        <v>71</v>
      </c>
      <c r="AA815" t="s">
        <v>62</v>
      </c>
      <c r="AD815">
        <v>0</v>
      </c>
      <c r="AE815">
        <v>0</v>
      </c>
      <c r="AF815">
        <v>0</v>
      </c>
      <c r="AG815">
        <v>0</v>
      </c>
      <c r="AH815">
        <v>0</v>
      </c>
      <c r="AI815">
        <v>0</v>
      </c>
      <c r="AJ815">
        <v>0</v>
      </c>
      <c r="AK815">
        <v>0</v>
      </c>
      <c r="AL815">
        <v>0</v>
      </c>
      <c r="AM815">
        <v>0</v>
      </c>
      <c r="AN815">
        <v>0</v>
      </c>
      <c r="AO815">
        <v>0</v>
      </c>
      <c r="AP815">
        <v>0</v>
      </c>
      <c r="AQ815">
        <v>0</v>
      </c>
      <c r="AR815">
        <v>0</v>
      </c>
      <c r="AS815">
        <v>0</v>
      </c>
      <c r="AT815">
        <v>0</v>
      </c>
      <c r="AU815">
        <v>0</v>
      </c>
      <c r="AV815">
        <v>0</v>
      </c>
      <c r="AW815">
        <v>0</v>
      </c>
      <c r="AX815">
        <v>0</v>
      </c>
      <c r="AY815">
        <v>0</v>
      </c>
      <c r="AZ815">
        <v>0</v>
      </c>
      <c r="BA815" t="s">
        <v>63</v>
      </c>
      <c r="BB815" t="s">
        <v>63</v>
      </c>
      <c r="BC815" t="s">
        <v>64</v>
      </c>
    </row>
    <row r="816" spans="1:55" x14ac:dyDescent="0.3">
      <c r="A816" t="s">
        <v>55</v>
      </c>
      <c r="B816" t="s">
        <v>55</v>
      </c>
      <c r="C816" t="s">
        <v>1125</v>
      </c>
      <c r="D816">
        <v>22110428423</v>
      </c>
      <c r="E816" t="s">
        <v>1130</v>
      </c>
      <c r="F816" t="s">
        <v>98</v>
      </c>
      <c r="G816" t="s">
        <v>57</v>
      </c>
      <c r="H816">
        <v>2</v>
      </c>
      <c r="J816" t="s">
        <v>59</v>
      </c>
      <c r="L816">
        <v>1</v>
      </c>
      <c r="N816">
        <v>3</v>
      </c>
      <c r="O816" t="s">
        <v>95</v>
      </c>
      <c r="R816">
        <v>0</v>
      </c>
      <c r="S816">
        <v>0</v>
      </c>
      <c r="T816" t="s">
        <v>1773</v>
      </c>
      <c r="V816">
        <v>1</v>
      </c>
      <c r="W816">
        <v>4</v>
      </c>
      <c r="X816">
        <v>1</v>
      </c>
      <c r="Y816" t="s">
        <v>71</v>
      </c>
      <c r="AA816" t="s">
        <v>71</v>
      </c>
      <c r="AD816">
        <v>0</v>
      </c>
      <c r="AE816">
        <v>0</v>
      </c>
      <c r="AF816">
        <v>0</v>
      </c>
      <c r="AG816">
        <v>0</v>
      </c>
      <c r="AH816">
        <v>0</v>
      </c>
      <c r="AI816">
        <v>0</v>
      </c>
      <c r="AJ816">
        <v>0</v>
      </c>
      <c r="AK816">
        <v>0</v>
      </c>
      <c r="AL816">
        <v>0</v>
      </c>
      <c r="AM816">
        <v>0</v>
      </c>
      <c r="AN816">
        <v>0</v>
      </c>
      <c r="AO816">
        <v>0</v>
      </c>
      <c r="AP816">
        <v>0</v>
      </c>
      <c r="AQ816">
        <v>0</v>
      </c>
      <c r="AR816">
        <v>0</v>
      </c>
      <c r="AS816">
        <v>0</v>
      </c>
      <c r="AT816">
        <v>0</v>
      </c>
      <c r="AU816">
        <v>0</v>
      </c>
      <c r="AV816">
        <v>0</v>
      </c>
      <c r="AW816">
        <v>0</v>
      </c>
      <c r="AX816">
        <v>0</v>
      </c>
      <c r="AY816">
        <v>0</v>
      </c>
      <c r="AZ816">
        <v>0</v>
      </c>
      <c r="BA816" t="s">
        <v>63</v>
      </c>
      <c r="BB816" t="s">
        <v>63</v>
      </c>
      <c r="BC816" t="s">
        <v>64</v>
      </c>
    </row>
    <row r="817" spans="1:55" x14ac:dyDescent="0.3">
      <c r="A817" t="s">
        <v>55</v>
      </c>
      <c r="B817" t="s">
        <v>55</v>
      </c>
      <c r="C817" t="s">
        <v>1125</v>
      </c>
      <c r="D817">
        <v>22110428423</v>
      </c>
      <c r="E817" t="s">
        <v>1130</v>
      </c>
      <c r="F817" t="s">
        <v>98</v>
      </c>
      <c r="G817" t="s">
        <v>57</v>
      </c>
      <c r="H817">
        <v>3</v>
      </c>
      <c r="I817" t="s">
        <v>96</v>
      </c>
      <c r="J817" t="s">
        <v>59</v>
      </c>
      <c r="L817">
        <v>1</v>
      </c>
      <c r="N817">
        <v>1</v>
      </c>
      <c r="R817">
        <v>0</v>
      </c>
      <c r="S817">
        <v>0</v>
      </c>
      <c r="T817" t="s">
        <v>61</v>
      </c>
      <c r="U817" t="s">
        <v>1133</v>
      </c>
      <c r="V817">
        <v>2</v>
      </c>
      <c r="W817">
        <v>2</v>
      </c>
      <c r="X817">
        <v>1</v>
      </c>
      <c r="Y817" t="s">
        <v>71</v>
      </c>
      <c r="Z817" t="s">
        <v>71</v>
      </c>
      <c r="AA817" t="s">
        <v>71</v>
      </c>
      <c r="AB817" t="s">
        <v>71</v>
      </c>
      <c r="AD817">
        <v>2</v>
      </c>
      <c r="AE817">
        <v>0</v>
      </c>
      <c r="AF817">
        <v>0</v>
      </c>
      <c r="AG817">
        <v>0</v>
      </c>
      <c r="AH817">
        <v>0</v>
      </c>
      <c r="AI817">
        <v>2</v>
      </c>
      <c r="AJ817">
        <v>1</v>
      </c>
      <c r="AK817">
        <v>0</v>
      </c>
      <c r="AL817">
        <v>0</v>
      </c>
      <c r="AM817">
        <v>0</v>
      </c>
      <c r="AN817">
        <v>0</v>
      </c>
      <c r="AO817">
        <v>0</v>
      </c>
      <c r="AP817">
        <v>0</v>
      </c>
      <c r="AQ817">
        <v>0</v>
      </c>
      <c r="AR817">
        <v>0</v>
      </c>
      <c r="AS817">
        <v>0</v>
      </c>
      <c r="AT817">
        <v>0</v>
      </c>
      <c r="AU817">
        <v>0</v>
      </c>
      <c r="AV817">
        <v>0</v>
      </c>
      <c r="AW817">
        <v>1</v>
      </c>
      <c r="AX817">
        <v>1</v>
      </c>
      <c r="AY817">
        <v>0</v>
      </c>
      <c r="AZ817">
        <v>0</v>
      </c>
      <c r="BA817" t="s">
        <v>63</v>
      </c>
      <c r="BB817" t="s">
        <v>63</v>
      </c>
      <c r="BC817" t="s">
        <v>64</v>
      </c>
    </row>
    <row r="818" spans="1:55" x14ac:dyDescent="0.3">
      <c r="A818" t="s">
        <v>55</v>
      </c>
      <c r="B818" t="s">
        <v>55</v>
      </c>
      <c r="C818" t="s">
        <v>1125</v>
      </c>
      <c r="D818">
        <v>22110428423</v>
      </c>
      <c r="E818" t="s">
        <v>1130</v>
      </c>
      <c r="F818" t="s">
        <v>98</v>
      </c>
      <c r="G818" t="s">
        <v>57</v>
      </c>
      <c r="H818">
        <v>3</v>
      </c>
      <c r="I818" t="s">
        <v>96</v>
      </c>
      <c r="J818" t="s">
        <v>59</v>
      </c>
      <c r="L818">
        <v>1</v>
      </c>
      <c r="N818">
        <v>2</v>
      </c>
      <c r="O818" t="s">
        <v>70</v>
      </c>
      <c r="R818">
        <v>0</v>
      </c>
      <c r="S818">
        <v>0</v>
      </c>
      <c r="T818" t="s">
        <v>61</v>
      </c>
      <c r="V818">
        <v>2</v>
      </c>
      <c r="W818">
        <v>2</v>
      </c>
      <c r="X818">
        <v>1</v>
      </c>
      <c r="Y818" t="s">
        <v>71</v>
      </c>
      <c r="Z818" t="s">
        <v>71</v>
      </c>
      <c r="AA818" t="s">
        <v>71</v>
      </c>
      <c r="AB818" t="s">
        <v>71</v>
      </c>
      <c r="AD818">
        <v>0</v>
      </c>
      <c r="AE818">
        <v>0</v>
      </c>
      <c r="AF818">
        <v>0</v>
      </c>
      <c r="AG818">
        <v>0</v>
      </c>
      <c r="AH818">
        <v>0</v>
      </c>
      <c r="AI818">
        <v>0</v>
      </c>
      <c r="AJ818">
        <v>0</v>
      </c>
      <c r="AK818">
        <v>0</v>
      </c>
      <c r="AL818">
        <v>0</v>
      </c>
      <c r="AM818">
        <v>0</v>
      </c>
      <c r="AN818">
        <v>0</v>
      </c>
      <c r="AO818">
        <v>0</v>
      </c>
      <c r="AP818">
        <v>0</v>
      </c>
      <c r="AQ818">
        <v>0</v>
      </c>
      <c r="AR818">
        <v>0</v>
      </c>
      <c r="AS818">
        <v>0</v>
      </c>
      <c r="AT818">
        <v>0</v>
      </c>
      <c r="AU818">
        <v>0</v>
      </c>
      <c r="AV818">
        <v>0</v>
      </c>
      <c r="AW818">
        <v>1</v>
      </c>
      <c r="AX818">
        <v>0</v>
      </c>
      <c r="AY818">
        <v>0</v>
      </c>
      <c r="AZ818">
        <v>0</v>
      </c>
      <c r="BA818" t="s">
        <v>63</v>
      </c>
      <c r="BB818" t="s">
        <v>63</v>
      </c>
      <c r="BC818" t="s">
        <v>64</v>
      </c>
    </row>
    <row r="819" spans="1:55" x14ac:dyDescent="0.3">
      <c r="A819" t="s">
        <v>55</v>
      </c>
      <c r="B819" t="s">
        <v>55</v>
      </c>
      <c r="C819" t="s">
        <v>1125</v>
      </c>
      <c r="D819">
        <v>22110428423</v>
      </c>
      <c r="E819" t="s">
        <v>1130</v>
      </c>
      <c r="F819" t="s">
        <v>98</v>
      </c>
      <c r="G819" t="s">
        <v>57</v>
      </c>
      <c r="H819">
        <v>4</v>
      </c>
      <c r="I819" t="s">
        <v>96</v>
      </c>
      <c r="J819" t="s">
        <v>59</v>
      </c>
      <c r="L819">
        <v>1</v>
      </c>
      <c r="N819">
        <v>1</v>
      </c>
      <c r="O819" t="s">
        <v>167</v>
      </c>
      <c r="R819">
        <v>0</v>
      </c>
      <c r="S819">
        <v>0</v>
      </c>
      <c r="T819" t="s">
        <v>61</v>
      </c>
      <c r="V819">
        <v>3</v>
      </c>
      <c r="W819">
        <v>0</v>
      </c>
      <c r="X819">
        <v>1</v>
      </c>
      <c r="Y819" t="s">
        <v>71</v>
      </c>
      <c r="Z819" t="s">
        <v>71</v>
      </c>
      <c r="AA819" t="s">
        <v>71</v>
      </c>
      <c r="AB819" t="s">
        <v>71</v>
      </c>
      <c r="AD819">
        <v>0</v>
      </c>
      <c r="AE819">
        <v>0</v>
      </c>
      <c r="AF819">
        <v>0</v>
      </c>
      <c r="AG819">
        <v>0</v>
      </c>
      <c r="AH819">
        <v>0</v>
      </c>
      <c r="AI819">
        <v>4</v>
      </c>
      <c r="AJ819">
        <v>0</v>
      </c>
      <c r="AK819">
        <v>1</v>
      </c>
      <c r="AL819">
        <v>0</v>
      </c>
      <c r="AM819">
        <v>0</v>
      </c>
      <c r="AN819">
        <v>0</v>
      </c>
      <c r="AO819">
        <v>0</v>
      </c>
      <c r="AP819">
        <v>0</v>
      </c>
      <c r="AQ819">
        <v>0</v>
      </c>
      <c r="AR819">
        <v>0</v>
      </c>
      <c r="AS819">
        <v>0</v>
      </c>
      <c r="AT819">
        <v>0</v>
      </c>
      <c r="AU819">
        <v>0</v>
      </c>
      <c r="AV819">
        <v>1</v>
      </c>
      <c r="AW819">
        <v>2</v>
      </c>
      <c r="AX819">
        <v>3</v>
      </c>
      <c r="AY819">
        <v>0</v>
      </c>
      <c r="AZ819">
        <v>0</v>
      </c>
      <c r="BA819" t="s">
        <v>63</v>
      </c>
      <c r="BB819" t="s">
        <v>63</v>
      </c>
      <c r="BC819" t="s">
        <v>64</v>
      </c>
    </row>
    <row r="820" spans="1:55" x14ac:dyDescent="0.3">
      <c r="A820" t="s">
        <v>55</v>
      </c>
      <c r="B820" t="s">
        <v>55</v>
      </c>
      <c r="C820" t="s">
        <v>1125</v>
      </c>
      <c r="D820">
        <v>22110428423</v>
      </c>
      <c r="E820" t="s">
        <v>1130</v>
      </c>
      <c r="F820" t="s">
        <v>98</v>
      </c>
      <c r="G820" t="s">
        <v>57</v>
      </c>
      <c r="H820">
        <v>4</v>
      </c>
      <c r="I820" t="s">
        <v>96</v>
      </c>
      <c r="J820" t="s">
        <v>59</v>
      </c>
      <c r="L820">
        <v>1</v>
      </c>
      <c r="N820">
        <v>2</v>
      </c>
      <c r="O820" t="s">
        <v>95</v>
      </c>
      <c r="R820">
        <v>0</v>
      </c>
      <c r="S820">
        <v>0</v>
      </c>
      <c r="T820" t="s">
        <v>61</v>
      </c>
      <c r="U820" t="s">
        <v>1134</v>
      </c>
      <c r="V820">
        <v>3</v>
      </c>
      <c r="W820">
        <v>0</v>
      </c>
      <c r="X820">
        <v>1</v>
      </c>
      <c r="Y820" t="s">
        <v>71</v>
      </c>
      <c r="AA820" t="s">
        <v>71</v>
      </c>
      <c r="AB820" t="s">
        <v>71</v>
      </c>
      <c r="AD820">
        <v>0</v>
      </c>
      <c r="AE820">
        <v>0</v>
      </c>
      <c r="AF820">
        <v>0</v>
      </c>
      <c r="AG820">
        <v>0</v>
      </c>
      <c r="AH820">
        <v>0</v>
      </c>
      <c r="AI820">
        <v>0</v>
      </c>
      <c r="AJ820">
        <v>0</v>
      </c>
      <c r="AK820">
        <v>0</v>
      </c>
      <c r="AL820">
        <v>0</v>
      </c>
      <c r="AM820">
        <v>0</v>
      </c>
      <c r="AN820">
        <v>0</v>
      </c>
      <c r="AO820">
        <v>0</v>
      </c>
      <c r="AP820">
        <v>0</v>
      </c>
      <c r="AQ820">
        <v>0</v>
      </c>
      <c r="AR820">
        <v>0</v>
      </c>
      <c r="AS820">
        <v>0</v>
      </c>
      <c r="AT820">
        <v>0</v>
      </c>
      <c r="AU820">
        <v>0</v>
      </c>
      <c r="AV820">
        <v>0</v>
      </c>
      <c r="AW820">
        <v>0</v>
      </c>
      <c r="AX820">
        <v>0</v>
      </c>
      <c r="AY820">
        <v>0</v>
      </c>
      <c r="AZ820">
        <v>0</v>
      </c>
      <c r="BA820" t="s">
        <v>63</v>
      </c>
      <c r="BB820" t="s">
        <v>63</v>
      </c>
      <c r="BC820" t="s">
        <v>64</v>
      </c>
    </row>
    <row r="821" spans="1:55" x14ac:dyDescent="0.3">
      <c r="A821" t="s">
        <v>55</v>
      </c>
      <c r="B821" t="s">
        <v>55</v>
      </c>
      <c r="C821" t="s">
        <v>1125</v>
      </c>
      <c r="D821">
        <v>22110428423</v>
      </c>
      <c r="E821" t="s">
        <v>1130</v>
      </c>
      <c r="F821" t="s">
        <v>98</v>
      </c>
      <c r="G821" t="s">
        <v>57</v>
      </c>
      <c r="H821">
        <v>4</v>
      </c>
      <c r="I821" t="s">
        <v>96</v>
      </c>
      <c r="J821" t="s">
        <v>59</v>
      </c>
      <c r="L821">
        <v>1</v>
      </c>
      <c r="N821">
        <v>3</v>
      </c>
      <c r="O821" t="s">
        <v>95</v>
      </c>
      <c r="R821">
        <v>0</v>
      </c>
      <c r="S821">
        <v>0</v>
      </c>
      <c r="T821" t="s">
        <v>1773</v>
      </c>
      <c r="V821">
        <v>3</v>
      </c>
      <c r="W821">
        <v>0</v>
      </c>
      <c r="X821">
        <v>1</v>
      </c>
      <c r="Y821" t="s">
        <v>71</v>
      </c>
      <c r="Z821" t="s">
        <v>71</v>
      </c>
      <c r="AA821" t="s">
        <v>71</v>
      </c>
      <c r="AB821" t="s">
        <v>71</v>
      </c>
      <c r="AD821">
        <v>0</v>
      </c>
      <c r="AE821">
        <v>0</v>
      </c>
      <c r="AF821">
        <v>0</v>
      </c>
      <c r="AG821">
        <v>0</v>
      </c>
      <c r="AH821">
        <v>0</v>
      </c>
      <c r="AI821">
        <v>0</v>
      </c>
      <c r="AJ821">
        <v>0</v>
      </c>
      <c r="AK821">
        <v>0</v>
      </c>
      <c r="AL821">
        <v>0</v>
      </c>
      <c r="AM821">
        <v>0</v>
      </c>
      <c r="AN821">
        <v>0</v>
      </c>
      <c r="AO821">
        <v>0</v>
      </c>
      <c r="AP821">
        <v>0</v>
      </c>
      <c r="AQ821">
        <v>0</v>
      </c>
      <c r="AR821">
        <v>0</v>
      </c>
      <c r="AS821">
        <v>0</v>
      </c>
      <c r="AT821">
        <v>0</v>
      </c>
      <c r="AU821">
        <v>0</v>
      </c>
      <c r="AV821">
        <v>0</v>
      </c>
      <c r="AW821">
        <v>1</v>
      </c>
      <c r="AX821">
        <v>0</v>
      </c>
      <c r="AY821">
        <v>0</v>
      </c>
      <c r="AZ821">
        <v>0</v>
      </c>
      <c r="BA821" t="s">
        <v>63</v>
      </c>
      <c r="BB821" t="s">
        <v>63</v>
      </c>
      <c r="BC821" t="s">
        <v>64</v>
      </c>
    </row>
    <row r="822" spans="1:55" x14ac:dyDescent="0.3">
      <c r="A822" t="s">
        <v>55</v>
      </c>
      <c r="B822" t="s">
        <v>55</v>
      </c>
      <c r="C822" t="s">
        <v>231</v>
      </c>
      <c r="D822">
        <v>22110424103</v>
      </c>
      <c r="E822" t="s">
        <v>953</v>
      </c>
      <c r="F822" t="s">
        <v>98</v>
      </c>
      <c r="G822" t="s">
        <v>57</v>
      </c>
      <c r="H822">
        <v>1</v>
      </c>
      <c r="I822" t="s">
        <v>96</v>
      </c>
      <c r="J822" t="s">
        <v>59</v>
      </c>
      <c r="K822" t="s">
        <v>954</v>
      </c>
      <c r="L822">
        <v>1</v>
      </c>
      <c r="M822" t="s">
        <v>955</v>
      </c>
      <c r="N822">
        <v>1</v>
      </c>
      <c r="O822" t="s">
        <v>107</v>
      </c>
      <c r="R822">
        <v>0</v>
      </c>
      <c r="S822">
        <v>0</v>
      </c>
      <c r="T822" t="s">
        <v>1773</v>
      </c>
      <c r="U822" t="s">
        <v>956</v>
      </c>
      <c r="V822">
        <v>3</v>
      </c>
      <c r="W822">
        <v>0</v>
      </c>
      <c r="X822">
        <v>2</v>
      </c>
      <c r="Y822" t="s">
        <v>71</v>
      </c>
      <c r="Z822" t="s">
        <v>71</v>
      </c>
      <c r="AA822" t="s">
        <v>90</v>
      </c>
      <c r="AB822" t="s">
        <v>71</v>
      </c>
      <c r="AD822">
        <v>1</v>
      </c>
      <c r="AE822">
        <v>0</v>
      </c>
      <c r="AF822">
        <v>0</v>
      </c>
      <c r="AG822">
        <v>0</v>
      </c>
      <c r="AH822">
        <v>0</v>
      </c>
      <c r="AI822">
        <v>4</v>
      </c>
      <c r="AJ822">
        <v>2</v>
      </c>
      <c r="AK822">
        <v>0</v>
      </c>
      <c r="AL822">
        <v>0</v>
      </c>
      <c r="AM822">
        <v>0</v>
      </c>
      <c r="AN822">
        <v>0</v>
      </c>
      <c r="AO822">
        <v>0</v>
      </c>
      <c r="AP822">
        <v>0</v>
      </c>
      <c r="AQ822">
        <v>0</v>
      </c>
      <c r="AR822">
        <v>0</v>
      </c>
      <c r="AS822">
        <v>0</v>
      </c>
      <c r="AT822">
        <v>0</v>
      </c>
      <c r="AU822">
        <v>0</v>
      </c>
      <c r="AV822">
        <v>0</v>
      </c>
      <c r="AW822">
        <v>1</v>
      </c>
      <c r="AX822">
        <v>2</v>
      </c>
      <c r="AY822">
        <v>0</v>
      </c>
      <c r="AZ822">
        <v>0</v>
      </c>
      <c r="BA822" t="s">
        <v>63</v>
      </c>
      <c r="BB822" t="s">
        <v>63</v>
      </c>
      <c r="BC822" t="s">
        <v>64</v>
      </c>
    </row>
    <row r="823" spans="1:55" x14ac:dyDescent="0.3">
      <c r="A823" t="s">
        <v>55</v>
      </c>
      <c r="B823" t="s">
        <v>55</v>
      </c>
      <c r="C823" t="s">
        <v>231</v>
      </c>
      <c r="D823">
        <v>22110424103</v>
      </c>
      <c r="E823" t="s">
        <v>953</v>
      </c>
      <c r="F823" t="s">
        <v>98</v>
      </c>
      <c r="G823" t="s">
        <v>57</v>
      </c>
      <c r="H823">
        <v>1</v>
      </c>
      <c r="I823" t="s">
        <v>96</v>
      </c>
      <c r="J823" t="s">
        <v>59</v>
      </c>
      <c r="K823" t="s">
        <v>954</v>
      </c>
      <c r="L823">
        <v>1</v>
      </c>
      <c r="M823" t="s">
        <v>955</v>
      </c>
      <c r="N823">
        <v>2</v>
      </c>
      <c r="O823" t="s">
        <v>70</v>
      </c>
      <c r="R823">
        <v>0</v>
      </c>
      <c r="S823">
        <v>0</v>
      </c>
      <c r="T823" t="s">
        <v>1773</v>
      </c>
      <c r="U823" t="s">
        <v>957</v>
      </c>
      <c r="V823">
        <v>3</v>
      </c>
      <c r="W823">
        <v>0</v>
      </c>
      <c r="X823">
        <v>2</v>
      </c>
      <c r="Y823" t="s">
        <v>71</v>
      </c>
      <c r="Z823" t="s">
        <v>71</v>
      </c>
      <c r="AA823" t="s">
        <v>90</v>
      </c>
      <c r="AB823" t="s">
        <v>71</v>
      </c>
      <c r="AD823">
        <v>0</v>
      </c>
      <c r="AE823">
        <v>0</v>
      </c>
      <c r="AF823">
        <v>0</v>
      </c>
      <c r="AG823">
        <v>0</v>
      </c>
      <c r="AH823">
        <v>0</v>
      </c>
      <c r="AI823">
        <v>1</v>
      </c>
      <c r="AJ823">
        <v>3</v>
      </c>
      <c r="AK823">
        <v>0</v>
      </c>
      <c r="AL823">
        <v>0</v>
      </c>
      <c r="AM823">
        <v>0</v>
      </c>
      <c r="AN823">
        <v>0</v>
      </c>
      <c r="AO823">
        <v>0</v>
      </c>
      <c r="AP823">
        <v>0</v>
      </c>
      <c r="AQ823">
        <v>0</v>
      </c>
      <c r="AR823">
        <v>0</v>
      </c>
      <c r="AS823">
        <v>0</v>
      </c>
      <c r="AT823">
        <v>0</v>
      </c>
      <c r="AU823">
        <v>0</v>
      </c>
      <c r="AV823">
        <v>0</v>
      </c>
      <c r="AW823">
        <v>1</v>
      </c>
      <c r="AX823">
        <v>0</v>
      </c>
      <c r="AY823">
        <v>0</v>
      </c>
      <c r="AZ823">
        <v>0</v>
      </c>
      <c r="BA823" t="s">
        <v>85</v>
      </c>
      <c r="BB823" t="s">
        <v>63</v>
      </c>
      <c r="BC823" t="s">
        <v>64</v>
      </c>
    </row>
    <row r="824" spans="1:55" ht="28.8" x14ac:dyDescent="0.3">
      <c r="A824" t="s">
        <v>55</v>
      </c>
      <c r="B824" t="s">
        <v>55</v>
      </c>
      <c r="C824" t="s">
        <v>1125</v>
      </c>
      <c r="D824">
        <v>22110428423</v>
      </c>
      <c r="E824" t="s">
        <v>1130</v>
      </c>
      <c r="F824" t="s">
        <v>98</v>
      </c>
      <c r="G824" t="s">
        <v>57</v>
      </c>
      <c r="H824">
        <v>5</v>
      </c>
      <c r="I824" t="s">
        <v>74</v>
      </c>
      <c r="J824" t="s">
        <v>59</v>
      </c>
      <c r="L824">
        <v>2</v>
      </c>
      <c r="M824" t="s">
        <v>80</v>
      </c>
      <c r="N824">
        <v>1</v>
      </c>
      <c r="O824" t="s">
        <v>66</v>
      </c>
      <c r="P824">
        <v>6</v>
      </c>
      <c r="Q824" t="s">
        <v>100</v>
      </c>
      <c r="R824">
        <v>0</v>
      </c>
      <c r="S824">
        <v>37</v>
      </c>
      <c r="T824" t="s">
        <v>1772</v>
      </c>
      <c r="U824" s="40" t="s">
        <v>1135</v>
      </c>
      <c r="V824">
        <v>3</v>
      </c>
      <c r="W824">
        <v>0</v>
      </c>
      <c r="X824">
        <v>2</v>
      </c>
      <c r="Y824" t="s">
        <v>71</v>
      </c>
      <c r="Z824" t="s">
        <v>71</v>
      </c>
      <c r="AA824" t="s">
        <v>71</v>
      </c>
      <c r="AB824" t="s">
        <v>71</v>
      </c>
      <c r="AC824" t="s">
        <v>77</v>
      </c>
      <c r="AD824">
        <v>0</v>
      </c>
      <c r="AE824">
        <v>1</v>
      </c>
      <c r="AF824">
        <v>0</v>
      </c>
      <c r="AG824">
        <v>0</v>
      </c>
      <c r="AH824">
        <v>0</v>
      </c>
      <c r="AI824">
        <v>0</v>
      </c>
      <c r="AJ824">
        <v>0</v>
      </c>
      <c r="AK824">
        <v>0</v>
      </c>
      <c r="AL824">
        <v>0</v>
      </c>
      <c r="AM824">
        <v>0</v>
      </c>
      <c r="AN824">
        <v>0</v>
      </c>
      <c r="AO824">
        <v>0</v>
      </c>
      <c r="AP824">
        <v>0</v>
      </c>
      <c r="AQ824">
        <v>0</v>
      </c>
      <c r="AR824">
        <v>0</v>
      </c>
      <c r="AS824">
        <v>0</v>
      </c>
      <c r="AT824">
        <v>0</v>
      </c>
      <c r="AU824">
        <v>0</v>
      </c>
      <c r="AV824">
        <v>0</v>
      </c>
      <c r="AW824">
        <v>4</v>
      </c>
      <c r="AX824">
        <v>4</v>
      </c>
      <c r="AY824">
        <v>0</v>
      </c>
      <c r="AZ824">
        <v>0</v>
      </c>
      <c r="BA824" t="s">
        <v>63</v>
      </c>
      <c r="BB824" t="s">
        <v>63</v>
      </c>
      <c r="BC824" t="s">
        <v>64</v>
      </c>
    </row>
    <row r="825" spans="1:55" x14ac:dyDescent="0.3">
      <c r="A825" t="s">
        <v>55</v>
      </c>
      <c r="B825" t="s">
        <v>55</v>
      </c>
      <c r="C825" t="s">
        <v>1125</v>
      </c>
      <c r="D825">
        <v>22110428423</v>
      </c>
      <c r="E825" t="s">
        <v>1130</v>
      </c>
      <c r="F825" t="s">
        <v>98</v>
      </c>
      <c r="G825" t="s">
        <v>57</v>
      </c>
      <c r="H825">
        <v>5</v>
      </c>
      <c r="I825" t="s">
        <v>74</v>
      </c>
      <c r="J825" t="s">
        <v>59</v>
      </c>
      <c r="L825">
        <v>2</v>
      </c>
      <c r="M825" t="s">
        <v>80</v>
      </c>
      <c r="N825">
        <v>2</v>
      </c>
      <c r="O825" t="s">
        <v>66</v>
      </c>
      <c r="P825">
        <v>7</v>
      </c>
      <c r="Q825" t="s">
        <v>102</v>
      </c>
      <c r="R825">
        <v>0</v>
      </c>
      <c r="S825">
        <v>62</v>
      </c>
      <c r="T825" t="s">
        <v>1772</v>
      </c>
      <c r="U825" t="s">
        <v>1136</v>
      </c>
      <c r="V825">
        <v>3</v>
      </c>
      <c r="W825">
        <v>0</v>
      </c>
      <c r="X825">
        <v>2</v>
      </c>
      <c r="Y825" t="s">
        <v>71</v>
      </c>
      <c r="Z825" t="s">
        <v>71</v>
      </c>
      <c r="AA825" t="s">
        <v>71</v>
      </c>
      <c r="AB825" t="s">
        <v>71</v>
      </c>
      <c r="AC825" t="s">
        <v>77</v>
      </c>
      <c r="AD825">
        <v>0</v>
      </c>
      <c r="AE825">
        <v>1</v>
      </c>
      <c r="AF825">
        <v>0</v>
      </c>
      <c r="AG825">
        <v>0</v>
      </c>
      <c r="AH825">
        <v>0</v>
      </c>
      <c r="AI825">
        <v>0</v>
      </c>
      <c r="AJ825">
        <v>0</v>
      </c>
      <c r="AK825">
        <v>0</v>
      </c>
      <c r="AL825">
        <v>0</v>
      </c>
      <c r="AM825">
        <v>0</v>
      </c>
      <c r="AN825">
        <v>0</v>
      </c>
      <c r="AO825">
        <v>0</v>
      </c>
      <c r="AP825">
        <v>0</v>
      </c>
      <c r="AQ825">
        <v>0</v>
      </c>
      <c r="AR825">
        <v>0</v>
      </c>
      <c r="AS825">
        <v>0</v>
      </c>
      <c r="AT825">
        <v>0</v>
      </c>
      <c r="AU825">
        <v>0</v>
      </c>
      <c r="AV825">
        <v>0</v>
      </c>
      <c r="AW825">
        <v>4</v>
      </c>
      <c r="AX825">
        <v>4</v>
      </c>
      <c r="AY825">
        <v>0</v>
      </c>
      <c r="AZ825">
        <v>0</v>
      </c>
      <c r="BA825" t="s">
        <v>63</v>
      </c>
      <c r="BB825" t="s">
        <v>63</v>
      </c>
      <c r="BC825" t="s">
        <v>64</v>
      </c>
    </row>
    <row r="826" spans="1:55" x14ac:dyDescent="0.3">
      <c r="A826" t="s">
        <v>55</v>
      </c>
      <c r="B826" t="s">
        <v>55</v>
      </c>
      <c r="C826" t="s">
        <v>1125</v>
      </c>
      <c r="D826">
        <v>22110428423</v>
      </c>
      <c r="E826" t="s">
        <v>1130</v>
      </c>
      <c r="F826" t="s">
        <v>98</v>
      </c>
      <c r="G826" t="s">
        <v>57</v>
      </c>
      <c r="H826">
        <v>5</v>
      </c>
      <c r="I826" t="s">
        <v>74</v>
      </c>
      <c r="J826" t="s">
        <v>59</v>
      </c>
      <c r="L826">
        <v>2</v>
      </c>
      <c r="M826" t="s">
        <v>80</v>
      </c>
      <c r="N826">
        <v>3</v>
      </c>
      <c r="O826" t="s">
        <v>66</v>
      </c>
      <c r="P826">
        <v>8</v>
      </c>
      <c r="Q826" t="s">
        <v>82</v>
      </c>
      <c r="R826">
        <v>0</v>
      </c>
      <c r="S826">
        <v>58</v>
      </c>
      <c r="U826" t="s">
        <v>1137</v>
      </c>
      <c r="V826">
        <v>3</v>
      </c>
      <c r="W826">
        <v>0</v>
      </c>
      <c r="X826">
        <v>2</v>
      </c>
      <c r="Y826" t="s">
        <v>71</v>
      </c>
      <c r="Z826" t="s">
        <v>71</v>
      </c>
      <c r="AA826" t="s">
        <v>71</v>
      </c>
      <c r="AB826" t="s">
        <v>71</v>
      </c>
      <c r="AC826" t="s">
        <v>77</v>
      </c>
      <c r="AD826">
        <v>0</v>
      </c>
      <c r="AE826">
        <v>1</v>
      </c>
      <c r="AF826">
        <v>0</v>
      </c>
      <c r="AG826">
        <v>0</v>
      </c>
      <c r="AH826">
        <v>0</v>
      </c>
      <c r="AI826">
        <v>0</v>
      </c>
      <c r="AJ826">
        <v>0</v>
      </c>
      <c r="AK826">
        <v>0</v>
      </c>
      <c r="AL826">
        <v>0</v>
      </c>
      <c r="AM826">
        <v>0</v>
      </c>
      <c r="AN826">
        <v>0</v>
      </c>
      <c r="AO826">
        <v>0</v>
      </c>
      <c r="AP826">
        <v>0</v>
      </c>
      <c r="AQ826">
        <v>0</v>
      </c>
      <c r="AR826">
        <v>0</v>
      </c>
      <c r="AS826">
        <v>0</v>
      </c>
      <c r="AT826">
        <v>0</v>
      </c>
      <c r="AU826">
        <v>0</v>
      </c>
      <c r="AV826">
        <v>0</v>
      </c>
      <c r="AW826">
        <v>6</v>
      </c>
      <c r="AX826">
        <v>5</v>
      </c>
      <c r="AY826">
        <v>0</v>
      </c>
      <c r="AZ826">
        <v>0</v>
      </c>
      <c r="BA826" t="s">
        <v>63</v>
      </c>
      <c r="BB826" t="s">
        <v>63</v>
      </c>
    </row>
    <row r="827" spans="1:55" x14ac:dyDescent="0.3">
      <c r="A827" t="s">
        <v>55</v>
      </c>
      <c r="B827" t="s">
        <v>55</v>
      </c>
      <c r="C827" t="s">
        <v>1125</v>
      </c>
      <c r="D827">
        <v>22110428423</v>
      </c>
      <c r="E827" t="s">
        <v>1130</v>
      </c>
      <c r="F827" t="s">
        <v>98</v>
      </c>
      <c r="G827" t="s">
        <v>57</v>
      </c>
      <c r="H827">
        <v>5</v>
      </c>
      <c r="I827" t="s">
        <v>74</v>
      </c>
      <c r="J827" t="s">
        <v>59</v>
      </c>
      <c r="L827">
        <v>2</v>
      </c>
      <c r="M827" t="s">
        <v>80</v>
      </c>
      <c r="N827">
        <v>4</v>
      </c>
      <c r="R827">
        <v>0</v>
      </c>
      <c r="S827">
        <v>0</v>
      </c>
      <c r="T827" t="s">
        <v>61</v>
      </c>
      <c r="V827">
        <v>3</v>
      </c>
      <c r="W827">
        <v>0</v>
      </c>
      <c r="X827">
        <v>2</v>
      </c>
      <c r="Y827" t="s">
        <v>71</v>
      </c>
      <c r="Z827" t="s">
        <v>71</v>
      </c>
      <c r="AA827" t="s">
        <v>71</v>
      </c>
      <c r="AB827" t="s">
        <v>71</v>
      </c>
      <c r="AD827">
        <v>1</v>
      </c>
      <c r="AE827">
        <v>0</v>
      </c>
      <c r="AF827">
        <v>0</v>
      </c>
      <c r="AG827">
        <v>0</v>
      </c>
      <c r="AH827">
        <v>0</v>
      </c>
      <c r="AI827">
        <v>0</v>
      </c>
      <c r="AJ827">
        <v>0</v>
      </c>
      <c r="AK827">
        <v>0</v>
      </c>
      <c r="AL827">
        <v>0</v>
      </c>
      <c r="AM827">
        <v>0</v>
      </c>
      <c r="AN827">
        <v>0</v>
      </c>
      <c r="AO827">
        <v>0</v>
      </c>
      <c r="AP827">
        <v>0</v>
      </c>
      <c r="AQ827">
        <v>0</v>
      </c>
      <c r="AR827">
        <v>0</v>
      </c>
      <c r="AS827">
        <v>0</v>
      </c>
      <c r="AT827">
        <v>0</v>
      </c>
      <c r="AU827">
        <v>0</v>
      </c>
      <c r="AV827">
        <v>0</v>
      </c>
      <c r="AW827">
        <v>2</v>
      </c>
      <c r="AX827">
        <v>2</v>
      </c>
      <c r="AY827">
        <v>0</v>
      </c>
      <c r="AZ827">
        <v>0</v>
      </c>
      <c r="BA827" t="s">
        <v>63</v>
      </c>
      <c r="BB827" t="s">
        <v>63</v>
      </c>
      <c r="BC827" t="s">
        <v>64</v>
      </c>
    </row>
    <row r="828" spans="1:55" x14ac:dyDescent="0.3">
      <c r="A828" t="s">
        <v>55</v>
      </c>
      <c r="B828" t="s">
        <v>55</v>
      </c>
      <c r="C828" t="s">
        <v>1125</v>
      </c>
      <c r="D828">
        <v>22110428423</v>
      </c>
      <c r="E828" t="s">
        <v>1130</v>
      </c>
      <c r="F828" t="s">
        <v>98</v>
      </c>
      <c r="G828" t="s">
        <v>57</v>
      </c>
      <c r="H828">
        <v>5</v>
      </c>
      <c r="I828" t="s">
        <v>74</v>
      </c>
      <c r="J828" t="s">
        <v>59</v>
      </c>
      <c r="L828">
        <v>2</v>
      </c>
      <c r="M828" t="s">
        <v>80</v>
      </c>
      <c r="N828">
        <v>5</v>
      </c>
      <c r="O828" t="s">
        <v>101</v>
      </c>
      <c r="R828">
        <v>0</v>
      </c>
      <c r="S828">
        <v>0</v>
      </c>
      <c r="T828" t="s">
        <v>1772</v>
      </c>
      <c r="U828" t="s">
        <v>1138</v>
      </c>
      <c r="V828">
        <v>3</v>
      </c>
      <c r="W828">
        <v>0</v>
      </c>
      <c r="X828">
        <v>2</v>
      </c>
      <c r="Y828" t="s">
        <v>71</v>
      </c>
      <c r="Z828" t="s">
        <v>71</v>
      </c>
      <c r="AA828" t="s">
        <v>71</v>
      </c>
      <c r="AB828" t="s">
        <v>71</v>
      </c>
      <c r="AD828">
        <v>0</v>
      </c>
      <c r="AE828">
        <v>0</v>
      </c>
      <c r="AF828">
        <v>0</v>
      </c>
      <c r="AG828">
        <v>0</v>
      </c>
      <c r="AH828">
        <v>0</v>
      </c>
      <c r="AI828">
        <v>0</v>
      </c>
      <c r="AJ828">
        <v>0</v>
      </c>
      <c r="AK828">
        <v>0</v>
      </c>
      <c r="AL828">
        <v>0</v>
      </c>
      <c r="AM828">
        <v>0</v>
      </c>
      <c r="AN828">
        <v>0</v>
      </c>
      <c r="AO828">
        <v>0</v>
      </c>
      <c r="AP828">
        <v>0</v>
      </c>
      <c r="AQ828">
        <v>0</v>
      </c>
      <c r="AR828">
        <v>0</v>
      </c>
      <c r="AS828">
        <v>0</v>
      </c>
      <c r="AT828">
        <v>0</v>
      </c>
      <c r="AU828">
        <v>0</v>
      </c>
      <c r="AV828">
        <v>0</v>
      </c>
      <c r="AW828">
        <v>2</v>
      </c>
      <c r="AX828">
        <v>1</v>
      </c>
      <c r="AY828">
        <v>0</v>
      </c>
      <c r="AZ828">
        <v>0</v>
      </c>
      <c r="BA828" t="s">
        <v>63</v>
      </c>
      <c r="BB828" t="s">
        <v>63</v>
      </c>
      <c r="BC828" t="s">
        <v>64</v>
      </c>
    </row>
    <row r="829" spans="1:55" x14ac:dyDescent="0.3">
      <c r="A829" t="s">
        <v>55</v>
      </c>
      <c r="B829" t="s">
        <v>55</v>
      </c>
      <c r="C829" t="s">
        <v>1125</v>
      </c>
      <c r="D829">
        <v>22110428423</v>
      </c>
      <c r="E829" t="s">
        <v>1130</v>
      </c>
      <c r="F829" t="s">
        <v>98</v>
      </c>
      <c r="G829" t="s">
        <v>57</v>
      </c>
      <c r="H829">
        <v>5</v>
      </c>
      <c r="I829" t="s">
        <v>74</v>
      </c>
      <c r="J829" t="s">
        <v>59</v>
      </c>
      <c r="L829">
        <v>2</v>
      </c>
      <c r="M829" t="s">
        <v>80</v>
      </c>
      <c r="N829">
        <v>6</v>
      </c>
      <c r="R829">
        <v>0</v>
      </c>
      <c r="S829">
        <v>0</v>
      </c>
      <c r="T829" t="s">
        <v>1773</v>
      </c>
      <c r="U829" t="s">
        <v>1139</v>
      </c>
      <c r="V829">
        <v>3</v>
      </c>
      <c r="W829">
        <v>0</v>
      </c>
      <c r="X829">
        <v>2</v>
      </c>
      <c r="Y829" t="s">
        <v>71</v>
      </c>
      <c r="Z829" t="s">
        <v>71</v>
      </c>
      <c r="AA829" t="s">
        <v>71</v>
      </c>
      <c r="AB829" t="s">
        <v>71</v>
      </c>
      <c r="AD829">
        <v>0</v>
      </c>
      <c r="AE829">
        <v>0</v>
      </c>
      <c r="AF829">
        <v>0</v>
      </c>
      <c r="AG829">
        <v>0</v>
      </c>
      <c r="AH829">
        <v>0</v>
      </c>
      <c r="AI829">
        <v>3</v>
      </c>
      <c r="AJ829">
        <v>3</v>
      </c>
      <c r="AK829">
        <v>0</v>
      </c>
      <c r="AL829">
        <v>0</v>
      </c>
      <c r="AM829">
        <v>0</v>
      </c>
      <c r="AN829">
        <v>0</v>
      </c>
      <c r="AO829">
        <v>0</v>
      </c>
      <c r="AP829">
        <v>0</v>
      </c>
      <c r="AQ829">
        <v>0</v>
      </c>
      <c r="AR829">
        <v>0</v>
      </c>
      <c r="AS829">
        <v>0</v>
      </c>
      <c r="AT829">
        <v>0</v>
      </c>
      <c r="AU829">
        <v>0</v>
      </c>
      <c r="AV829">
        <v>0</v>
      </c>
      <c r="AW829">
        <v>4</v>
      </c>
      <c r="AX829">
        <v>4</v>
      </c>
      <c r="AY829">
        <v>0</v>
      </c>
      <c r="AZ829">
        <v>0</v>
      </c>
      <c r="BA829" t="s">
        <v>63</v>
      </c>
      <c r="BB829" t="s">
        <v>63</v>
      </c>
      <c r="BC829" t="s">
        <v>64</v>
      </c>
    </row>
    <row r="830" spans="1:55" x14ac:dyDescent="0.3">
      <c r="A830" t="s">
        <v>55</v>
      </c>
      <c r="B830" t="s">
        <v>55</v>
      </c>
      <c r="C830" t="s">
        <v>231</v>
      </c>
      <c r="D830">
        <v>22110426507</v>
      </c>
      <c r="E830" t="s">
        <v>989</v>
      </c>
      <c r="F830" t="s">
        <v>56</v>
      </c>
      <c r="G830" t="s">
        <v>57</v>
      </c>
      <c r="H830">
        <v>1</v>
      </c>
      <c r="I830" t="s">
        <v>72</v>
      </c>
      <c r="J830" t="s">
        <v>59</v>
      </c>
      <c r="K830" t="s">
        <v>990</v>
      </c>
      <c r="L830">
        <v>1</v>
      </c>
      <c r="M830" t="s">
        <v>991</v>
      </c>
      <c r="N830">
        <v>1</v>
      </c>
      <c r="O830" t="s">
        <v>79</v>
      </c>
      <c r="R830">
        <v>0</v>
      </c>
      <c r="S830">
        <v>0</v>
      </c>
      <c r="T830" t="s">
        <v>61</v>
      </c>
      <c r="U830" t="s">
        <v>992</v>
      </c>
      <c r="V830">
        <v>3</v>
      </c>
      <c r="W830">
        <v>0</v>
      </c>
      <c r="X830">
        <v>2</v>
      </c>
      <c r="Y830" t="s">
        <v>62</v>
      </c>
      <c r="Z830" t="s">
        <v>62</v>
      </c>
      <c r="AA830" t="s">
        <v>62</v>
      </c>
      <c r="AB830" t="s">
        <v>62</v>
      </c>
      <c r="AD830">
        <v>1</v>
      </c>
      <c r="AE830">
        <v>0</v>
      </c>
      <c r="AF830">
        <v>0</v>
      </c>
      <c r="AG830">
        <v>0</v>
      </c>
      <c r="AH830">
        <v>0</v>
      </c>
      <c r="AI830">
        <v>1</v>
      </c>
      <c r="AJ830">
        <v>0</v>
      </c>
      <c r="AK830">
        <v>1</v>
      </c>
      <c r="AL830">
        <v>0</v>
      </c>
      <c r="AM830">
        <v>0</v>
      </c>
      <c r="AN830">
        <v>0</v>
      </c>
      <c r="AO830">
        <v>0</v>
      </c>
      <c r="AP830">
        <v>0</v>
      </c>
      <c r="AQ830">
        <v>0</v>
      </c>
      <c r="AR830">
        <v>15</v>
      </c>
      <c r="AS830">
        <v>0</v>
      </c>
      <c r="AT830">
        <v>0</v>
      </c>
      <c r="AU830">
        <v>0</v>
      </c>
      <c r="AV830">
        <v>0</v>
      </c>
      <c r="AW830">
        <v>5</v>
      </c>
      <c r="AX830">
        <v>5</v>
      </c>
      <c r="AY830">
        <v>0</v>
      </c>
      <c r="AZ830">
        <v>0</v>
      </c>
      <c r="BA830" t="s">
        <v>63</v>
      </c>
      <c r="BB830" t="s">
        <v>63</v>
      </c>
      <c r="BC830" t="s">
        <v>64</v>
      </c>
    </row>
    <row r="831" spans="1:55" x14ac:dyDescent="0.3">
      <c r="A831" t="s">
        <v>55</v>
      </c>
      <c r="B831" t="s">
        <v>55</v>
      </c>
      <c r="C831" t="s">
        <v>231</v>
      </c>
      <c r="D831">
        <v>22110424103</v>
      </c>
      <c r="E831" t="s">
        <v>953</v>
      </c>
      <c r="F831" t="s">
        <v>98</v>
      </c>
      <c r="G831" t="s">
        <v>57</v>
      </c>
      <c r="H831">
        <v>2</v>
      </c>
      <c r="I831" t="s">
        <v>74</v>
      </c>
      <c r="J831" t="s">
        <v>59</v>
      </c>
      <c r="K831" t="s">
        <v>958</v>
      </c>
      <c r="L831">
        <v>1</v>
      </c>
      <c r="M831" t="s">
        <v>959</v>
      </c>
      <c r="N831">
        <v>1</v>
      </c>
      <c r="O831" t="s">
        <v>66</v>
      </c>
      <c r="P831">
        <v>8</v>
      </c>
      <c r="Q831" t="s">
        <v>82</v>
      </c>
      <c r="R831">
        <v>26</v>
      </c>
      <c r="S831">
        <v>0</v>
      </c>
      <c r="T831" t="s">
        <v>1773</v>
      </c>
      <c r="U831" t="s">
        <v>960</v>
      </c>
      <c r="V831">
        <v>3</v>
      </c>
      <c r="W831">
        <v>0</v>
      </c>
      <c r="X831">
        <v>2</v>
      </c>
      <c r="Y831" t="s">
        <v>71</v>
      </c>
      <c r="Z831" t="s">
        <v>71</v>
      </c>
      <c r="AB831" t="s">
        <v>71</v>
      </c>
      <c r="AC831" t="s">
        <v>77</v>
      </c>
      <c r="AD831">
        <v>1</v>
      </c>
      <c r="AE831">
        <v>1</v>
      </c>
      <c r="AF831">
        <v>0</v>
      </c>
      <c r="AG831">
        <v>0</v>
      </c>
      <c r="AH831">
        <v>0</v>
      </c>
      <c r="AI831">
        <v>0</v>
      </c>
      <c r="AJ831">
        <v>1</v>
      </c>
      <c r="AK831">
        <v>0</v>
      </c>
      <c r="AL831">
        <v>0</v>
      </c>
      <c r="AM831">
        <v>0</v>
      </c>
      <c r="AN831">
        <v>0</v>
      </c>
      <c r="AO831">
        <v>0</v>
      </c>
      <c r="AP831">
        <v>0</v>
      </c>
      <c r="AQ831">
        <v>0</v>
      </c>
      <c r="AR831">
        <v>0</v>
      </c>
      <c r="AS831">
        <v>0</v>
      </c>
      <c r="AT831">
        <v>0</v>
      </c>
      <c r="AU831">
        <v>0</v>
      </c>
      <c r="AV831">
        <v>0</v>
      </c>
      <c r="AW831">
        <v>4</v>
      </c>
      <c r="AX831">
        <v>2</v>
      </c>
      <c r="AY831">
        <v>0</v>
      </c>
      <c r="AZ831">
        <v>0</v>
      </c>
      <c r="BA831" t="s">
        <v>63</v>
      </c>
      <c r="BB831" t="s">
        <v>63</v>
      </c>
      <c r="BC831" t="s">
        <v>64</v>
      </c>
    </row>
    <row r="832" spans="1:55" x14ac:dyDescent="0.3">
      <c r="A832" t="s">
        <v>55</v>
      </c>
      <c r="B832" t="s">
        <v>55</v>
      </c>
      <c r="C832" t="s">
        <v>231</v>
      </c>
      <c r="D832">
        <v>22110424103</v>
      </c>
      <c r="E832" t="s">
        <v>953</v>
      </c>
      <c r="F832" t="s">
        <v>98</v>
      </c>
      <c r="G832" t="s">
        <v>57</v>
      </c>
      <c r="H832">
        <v>2</v>
      </c>
      <c r="I832" t="s">
        <v>74</v>
      </c>
      <c r="J832" t="s">
        <v>59</v>
      </c>
      <c r="K832" t="s">
        <v>958</v>
      </c>
      <c r="L832">
        <v>1</v>
      </c>
      <c r="M832" t="s">
        <v>959</v>
      </c>
      <c r="N832">
        <v>2</v>
      </c>
      <c r="O832" t="s">
        <v>66</v>
      </c>
      <c r="P832">
        <v>7</v>
      </c>
      <c r="Q832" t="s">
        <v>102</v>
      </c>
      <c r="R832">
        <v>25</v>
      </c>
      <c r="S832">
        <v>0</v>
      </c>
      <c r="T832" t="s">
        <v>1773</v>
      </c>
      <c r="U832" t="s">
        <v>961</v>
      </c>
      <c r="V832">
        <v>3</v>
      </c>
      <c r="W832">
        <v>0</v>
      </c>
      <c r="X832">
        <v>2</v>
      </c>
      <c r="Y832" t="s">
        <v>71</v>
      </c>
      <c r="Z832" t="s">
        <v>71</v>
      </c>
      <c r="AB832" t="s">
        <v>71</v>
      </c>
      <c r="AC832" t="s">
        <v>77</v>
      </c>
      <c r="AD832">
        <v>1</v>
      </c>
      <c r="AE832">
        <v>1</v>
      </c>
      <c r="AF832">
        <v>0</v>
      </c>
      <c r="AG832">
        <v>0</v>
      </c>
      <c r="AH832">
        <v>0</v>
      </c>
      <c r="AI832">
        <v>0</v>
      </c>
      <c r="AJ832">
        <v>1</v>
      </c>
      <c r="AK832">
        <v>0</v>
      </c>
      <c r="AL832">
        <v>0</v>
      </c>
      <c r="AM832">
        <v>0</v>
      </c>
      <c r="AN832">
        <v>0</v>
      </c>
      <c r="AO832">
        <v>0</v>
      </c>
      <c r="AP832">
        <v>0</v>
      </c>
      <c r="AQ832">
        <v>0</v>
      </c>
      <c r="AR832">
        <v>0</v>
      </c>
      <c r="AS832">
        <v>0</v>
      </c>
      <c r="AT832">
        <v>0</v>
      </c>
      <c r="AU832">
        <v>0</v>
      </c>
      <c r="AV832">
        <v>0</v>
      </c>
      <c r="AW832">
        <v>3</v>
      </c>
      <c r="AX832">
        <v>2</v>
      </c>
      <c r="AY832">
        <v>0</v>
      </c>
      <c r="AZ832">
        <v>0</v>
      </c>
      <c r="BA832" t="s">
        <v>63</v>
      </c>
      <c r="BB832" t="s">
        <v>63</v>
      </c>
      <c r="BC832" t="s">
        <v>64</v>
      </c>
    </row>
    <row r="833" spans="1:55" x14ac:dyDescent="0.3">
      <c r="A833" t="s">
        <v>55</v>
      </c>
      <c r="B833" t="s">
        <v>55</v>
      </c>
      <c r="C833" t="s">
        <v>231</v>
      </c>
      <c r="D833">
        <v>22110424103</v>
      </c>
      <c r="E833" t="s">
        <v>953</v>
      </c>
      <c r="F833" t="s">
        <v>98</v>
      </c>
      <c r="G833" t="s">
        <v>57</v>
      </c>
      <c r="H833">
        <v>2</v>
      </c>
      <c r="I833" t="s">
        <v>74</v>
      </c>
      <c r="J833" t="s">
        <v>59</v>
      </c>
      <c r="K833" t="s">
        <v>958</v>
      </c>
      <c r="L833">
        <v>1</v>
      </c>
      <c r="M833" t="s">
        <v>959</v>
      </c>
      <c r="N833">
        <v>3</v>
      </c>
      <c r="O833" t="s">
        <v>66</v>
      </c>
      <c r="P833">
        <v>6</v>
      </c>
      <c r="Q833" t="s">
        <v>100</v>
      </c>
      <c r="R833">
        <v>30</v>
      </c>
      <c r="S833">
        <v>0</v>
      </c>
      <c r="T833" t="s">
        <v>1773</v>
      </c>
      <c r="U833" t="s">
        <v>962</v>
      </c>
      <c r="V833">
        <v>3</v>
      </c>
      <c r="W833">
        <v>0</v>
      </c>
      <c r="X833">
        <v>2</v>
      </c>
      <c r="Y833" t="s">
        <v>71</v>
      </c>
      <c r="Z833" t="s">
        <v>71</v>
      </c>
      <c r="AB833" t="s">
        <v>71</v>
      </c>
      <c r="AC833" t="s">
        <v>77</v>
      </c>
      <c r="AD833">
        <v>1</v>
      </c>
      <c r="AE833">
        <v>1</v>
      </c>
      <c r="AF833">
        <v>0</v>
      </c>
      <c r="AG833">
        <v>0</v>
      </c>
      <c r="AH833">
        <v>0</v>
      </c>
      <c r="AI833">
        <v>0</v>
      </c>
      <c r="AJ833">
        <v>1</v>
      </c>
      <c r="AK833">
        <v>0</v>
      </c>
      <c r="AL833">
        <v>0</v>
      </c>
      <c r="AM833">
        <v>0</v>
      </c>
      <c r="AN833">
        <v>0</v>
      </c>
      <c r="AO833">
        <v>0</v>
      </c>
      <c r="AP833">
        <v>0</v>
      </c>
      <c r="AQ833">
        <v>0</v>
      </c>
      <c r="AR833">
        <v>0</v>
      </c>
      <c r="AS833">
        <v>0</v>
      </c>
      <c r="AT833">
        <v>0</v>
      </c>
      <c r="AU833">
        <v>0</v>
      </c>
      <c r="AV833">
        <v>0</v>
      </c>
      <c r="AW833">
        <v>4</v>
      </c>
      <c r="AX833">
        <v>2</v>
      </c>
      <c r="AY833">
        <v>0</v>
      </c>
      <c r="AZ833">
        <v>0</v>
      </c>
      <c r="BA833" t="s">
        <v>63</v>
      </c>
      <c r="BB833" t="s">
        <v>63</v>
      </c>
      <c r="BC833" t="s">
        <v>64</v>
      </c>
    </row>
    <row r="834" spans="1:55" x14ac:dyDescent="0.3">
      <c r="A834" t="s">
        <v>55</v>
      </c>
      <c r="B834" t="s">
        <v>55</v>
      </c>
      <c r="C834" t="s">
        <v>231</v>
      </c>
      <c r="D834">
        <v>22110426507</v>
      </c>
      <c r="E834" t="s">
        <v>989</v>
      </c>
      <c r="F834" t="s">
        <v>56</v>
      </c>
      <c r="G834" t="s">
        <v>57</v>
      </c>
      <c r="H834">
        <v>4</v>
      </c>
      <c r="I834" t="s">
        <v>58</v>
      </c>
      <c r="J834" t="s">
        <v>59</v>
      </c>
      <c r="L834">
        <v>1</v>
      </c>
      <c r="M834" t="s">
        <v>993</v>
      </c>
      <c r="N834">
        <v>1</v>
      </c>
      <c r="O834" t="s">
        <v>95</v>
      </c>
      <c r="R834">
        <v>0</v>
      </c>
      <c r="S834">
        <v>0</v>
      </c>
      <c r="T834" t="s">
        <v>61</v>
      </c>
      <c r="V834">
        <v>5</v>
      </c>
      <c r="W834">
        <v>0</v>
      </c>
      <c r="X834">
        <v>1</v>
      </c>
      <c r="Y834" t="s">
        <v>62</v>
      </c>
      <c r="AA834" t="s">
        <v>62</v>
      </c>
      <c r="AB834" t="s">
        <v>62</v>
      </c>
      <c r="AD834">
        <v>0</v>
      </c>
      <c r="AE834">
        <v>0</v>
      </c>
      <c r="AF834">
        <v>0</v>
      </c>
      <c r="AG834">
        <v>0</v>
      </c>
      <c r="AH834">
        <v>0</v>
      </c>
      <c r="AI834">
        <v>0</v>
      </c>
      <c r="AJ834">
        <v>0</v>
      </c>
      <c r="AK834">
        <v>0</v>
      </c>
      <c r="AL834">
        <v>0</v>
      </c>
      <c r="AM834">
        <v>0</v>
      </c>
      <c r="AN834">
        <v>0</v>
      </c>
      <c r="AO834">
        <v>0</v>
      </c>
      <c r="AP834">
        <v>0</v>
      </c>
      <c r="AQ834">
        <v>0</v>
      </c>
      <c r="AR834">
        <v>0</v>
      </c>
      <c r="AS834">
        <v>0</v>
      </c>
      <c r="AT834">
        <v>0</v>
      </c>
      <c r="AU834">
        <v>0</v>
      </c>
      <c r="AV834">
        <v>0</v>
      </c>
      <c r="AW834">
        <v>1</v>
      </c>
      <c r="AX834">
        <v>0</v>
      </c>
      <c r="AY834">
        <v>0</v>
      </c>
      <c r="AZ834">
        <v>0</v>
      </c>
      <c r="BA834" t="s">
        <v>63</v>
      </c>
      <c r="BB834" t="s">
        <v>63</v>
      </c>
      <c r="BC834" t="s">
        <v>64</v>
      </c>
    </row>
    <row r="835" spans="1:55" x14ac:dyDescent="0.3">
      <c r="A835" t="s">
        <v>55</v>
      </c>
      <c r="B835" t="s">
        <v>55</v>
      </c>
      <c r="C835" t="s">
        <v>231</v>
      </c>
      <c r="D835">
        <v>22110426507</v>
      </c>
      <c r="E835" t="s">
        <v>989</v>
      </c>
      <c r="F835" t="s">
        <v>56</v>
      </c>
      <c r="G835" t="s">
        <v>57</v>
      </c>
      <c r="H835">
        <v>4</v>
      </c>
      <c r="I835" t="s">
        <v>58</v>
      </c>
      <c r="J835" t="s">
        <v>59</v>
      </c>
      <c r="L835">
        <v>1</v>
      </c>
      <c r="M835" t="s">
        <v>993</v>
      </c>
      <c r="N835">
        <v>2</v>
      </c>
      <c r="O835" t="s">
        <v>70</v>
      </c>
      <c r="R835">
        <v>0</v>
      </c>
      <c r="S835">
        <v>0</v>
      </c>
      <c r="T835" t="s">
        <v>61</v>
      </c>
      <c r="V835">
        <v>5</v>
      </c>
      <c r="W835">
        <v>0</v>
      </c>
      <c r="X835">
        <v>1</v>
      </c>
      <c r="Y835" t="s">
        <v>62</v>
      </c>
      <c r="AB835" t="s">
        <v>62</v>
      </c>
      <c r="AD835">
        <v>1</v>
      </c>
      <c r="AE835">
        <v>0</v>
      </c>
      <c r="AF835">
        <v>0</v>
      </c>
      <c r="AG835">
        <v>0</v>
      </c>
      <c r="AH835">
        <v>0</v>
      </c>
      <c r="AI835">
        <v>0</v>
      </c>
      <c r="AJ835">
        <v>1</v>
      </c>
      <c r="AK835">
        <v>0</v>
      </c>
      <c r="AL835">
        <v>0</v>
      </c>
      <c r="AM835">
        <v>0</v>
      </c>
      <c r="AN835">
        <v>0</v>
      </c>
      <c r="AO835">
        <v>0</v>
      </c>
      <c r="AP835">
        <v>0</v>
      </c>
      <c r="AQ835">
        <v>0</v>
      </c>
      <c r="AR835">
        <v>0</v>
      </c>
      <c r="AS835">
        <v>0</v>
      </c>
      <c r="AT835">
        <v>0</v>
      </c>
      <c r="AU835">
        <v>0</v>
      </c>
      <c r="AV835">
        <v>0</v>
      </c>
      <c r="AW835">
        <v>1</v>
      </c>
      <c r="AX835">
        <v>0</v>
      </c>
      <c r="AY835">
        <v>0</v>
      </c>
      <c r="AZ835">
        <v>0</v>
      </c>
      <c r="BA835" t="s">
        <v>63</v>
      </c>
      <c r="BB835" t="s">
        <v>63</v>
      </c>
      <c r="BC835" t="s">
        <v>84</v>
      </c>
    </row>
    <row r="836" spans="1:55" x14ac:dyDescent="0.3">
      <c r="A836" t="s">
        <v>55</v>
      </c>
      <c r="B836" t="s">
        <v>55</v>
      </c>
      <c r="C836" t="s">
        <v>231</v>
      </c>
      <c r="D836">
        <v>22110426507</v>
      </c>
      <c r="E836" t="s">
        <v>989</v>
      </c>
      <c r="F836" t="s">
        <v>56</v>
      </c>
      <c r="G836" t="s">
        <v>57</v>
      </c>
      <c r="H836">
        <v>4</v>
      </c>
      <c r="I836" t="s">
        <v>58</v>
      </c>
      <c r="J836" t="s">
        <v>59</v>
      </c>
      <c r="L836">
        <v>1</v>
      </c>
      <c r="M836" t="s">
        <v>993</v>
      </c>
      <c r="N836">
        <v>3</v>
      </c>
      <c r="O836" t="s">
        <v>66</v>
      </c>
      <c r="P836">
        <v>5</v>
      </c>
      <c r="Q836" t="s">
        <v>75</v>
      </c>
      <c r="R836">
        <v>0</v>
      </c>
      <c r="S836">
        <v>31</v>
      </c>
      <c r="T836" t="s">
        <v>61</v>
      </c>
      <c r="V836">
        <v>5</v>
      </c>
      <c r="W836">
        <v>0</v>
      </c>
      <c r="X836">
        <v>1</v>
      </c>
      <c r="Y836" t="s">
        <v>62</v>
      </c>
      <c r="Z836" t="s">
        <v>62</v>
      </c>
      <c r="AA836" t="s">
        <v>62</v>
      </c>
      <c r="AB836" t="s">
        <v>62</v>
      </c>
      <c r="AC836" t="s">
        <v>77</v>
      </c>
      <c r="AD836">
        <v>1</v>
      </c>
      <c r="AE836">
        <v>1</v>
      </c>
      <c r="AF836">
        <v>0</v>
      </c>
      <c r="AG836">
        <v>0</v>
      </c>
      <c r="AH836">
        <v>0</v>
      </c>
      <c r="AI836">
        <v>0</v>
      </c>
      <c r="AJ836">
        <v>0</v>
      </c>
      <c r="AK836">
        <v>1</v>
      </c>
      <c r="AL836">
        <v>0</v>
      </c>
      <c r="AM836">
        <v>0</v>
      </c>
      <c r="AN836">
        <v>0</v>
      </c>
      <c r="AO836">
        <v>0</v>
      </c>
      <c r="AP836">
        <v>0</v>
      </c>
      <c r="AQ836">
        <v>0</v>
      </c>
      <c r="AR836">
        <v>0</v>
      </c>
      <c r="AS836">
        <v>0</v>
      </c>
      <c r="AT836">
        <v>0</v>
      </c>
      <c r="AU836">
        <v>0</v>
      </c>
      <c r="AV836">
        <v>0</v>
      </c>
      <c r="AW836">
        <v>4</v>
      </c>
      <c r="AX836">
        <v>3</v>
      </c>
      <c r="AY836">
        <v>0</v>
      </c>
      <c r="AZ836">
        <v>0</v>
      </c>
      <c r="BA836" t="s">
        <v>63</v>
      </c>
      <c r="BB836" t="s">
        <v>63</v>
      </c>
      <c r="BC836" t="s">
        <v>64</v>
      </c>
    </row>
    <row r="837" spans="1:55" x14ac:dyDescent="0.3">
      <c r="A837" t="s">
        <v>55</v>
      </c>
      <c r="B837" t="s">
        <v>55</v>
      </c>
      <c r="C837" t="s">
        <v>231</v>
      </c>
      <c r="D837">
        <v>22110426507</v>
      </c>
      <c r="E837" t="s">
        <v>989</v>
      </c>
      <c r="F837" t="s">
        <v>56</v>
      </c>
      <c r="G837" t="s">
        <v>57</v>
      </c>
      <c r="H837">
        <v>4</v>
      </c>
      <c r="I837" t="s">
        <v>58</v>
      </c>
      <c r="J837" t="s">
        <v>59</v>
      </c>
      <c r="L837">
        <v>1</v>
      </c>
      <c r="M837" t="s">
        <v>993</v>
      </c>
      <c r="N837">
        <v>4</v>
      </c>
      <c r="O837" t="s">
        <v>66</v>
      </c>
      <c r="P837">
        <v>4</v>
      </c>
      <c r="Q837" t="s">
        <v>76</v>
      </c>
      <c r="R837">
        <v>0</v>
      </c>
      <c r="S837">
        <v>37</v>
      </c>
      <c r="T837" t="s">
        <v>61</v>
      </c>
      <c r="V837">
        <v>5</v>
      </c>
      <c r="W837">
        <v>0</v>
      </c>
      <c r="X837">
        <v>1</v>
      </c>
      <c r="Y837" t="s">
        <v>62</v>
      </c>
      <c r="Z837" t="s">
        <v>62</v>
      </c>
      <c r="AA837" t="s">
        <v>62</v>
      </c>
      <c r="AB837" t="s">
        <v>62</v>
      </c>
      <c r="AC837" t="s">
        <v>77</v>
      </c>
      <c r="AD837">
        <v>1</v>
      </c>
      <c r="AE837">
        <v>1</v>
      </c>
      <c r="AF837">
        <v>0</v>
      </c>
      <c r="AG837">
        <v>0</v>
      </c>
      <c r="AH837">
        <v>0</v>
      </c>
      <c r="AI837">
        <v>0</v>
      </c>
      <c r="AJ837">
        <v>0</v>
      </c>
      <c r="AK837">
        <v>1</v>
      </c>
      <c r="AL837">
        <v>0</v>
      </c>
      <c r="AM837">
        <v>0</v>
      </c>
      <c r="AN837">
        <v>0</v>
      </c>
      <c r="AO837">
        <v>0</v>
      </c>
      <c r="AP837">
        <v>0</v>
      </c>
      <c r="AQ837">
        <v>0</v>
      </c>
      <c r="AR837">
        <v>0</v>
      </c>
      <c r="AS837">
        <v>0</v>
      </c>
      <c r="AT837">
        <v>0</v>
      </c>
      <c r="AU837">
        <v>0</v>
      </c>
      <c r="AV837">
        <v>0</v>
      </c>
      <c r="AW837">
        <v>4</v>
      </c>
      <c r="AX837">
        <v>3</v>
      </c>
      <c r="AY837">
        <v>0</v>
      </c>
      <c r="AZ837">
        <v>0</v>
      </c>
      <c r="BA837" t="s">
        <v>63</v>
      </c>
      <c r="BB837" t="s">
        <v>63</v>
      </c>
      <c r="BC837" t="s">
        <v>64</v>
      </c>
    </row>
    <row r="838" spans="1:55" x14ac:dyDescent="0.3">
      <c r="A838" t="s">
        <v>55</v>
      </c>
      <c r="B838" t="s">
        <v>55</v>
      </c>
      <c r="C838" t="s">
        <v>231</v>
      </c>
      <c r="D838">
        <v>22110426507</v>
      </c>
      <c r="E838" t="s">
        <v>989</v>
      </c>
      <c r="F838" t="s">
        <v>56</v>
      </c>
      <c r="G838" t="s">
        <v>57</v>
      </c>
      <c r="H838">
        <v>4</v>
      </c>
      <c r="I838" t="s">
        <v>58</v>
      </c>
      <c r="J838" t="s">
        <v>59</v>
      </c>
      <c r="L838">
        <v>1</v>
      </c>
      <c r="M838" t="s">
        <v>993</v>
      </c>
      <c r="N838">
        <v>5</v>
      </c>
      <c r="O838" t="s">
        <v>66</v>
      </c>
      <c r="P838">
        <v>3</v>
      </c>
      <c r="Q838" t="s">
        <v>78</v>
      </c>
      <c r="R838">
        <v>0</v>
      </c>
      <c r="S838">
        <v>44</v>
      </c>
      <c r="T838" t="s">
        <v>61</v>
      </c>
      <c r="V838">
        <v>5</v>
      </c>
      <c r="W838">
        <v>0</v>
      </c>
      <c r="X838">
        <v>1</v>
      </c>
      <c r="Y838" t="s">
        <v>62</v>
      </c>
      <c r="Z838" t="s">
        <v>62</v>
      </c>
      <c r="AA838" t="s">
        <v>62</v>
      </c>
      <c r="AB838" t="s">
        <v>62</v>
      </c>
      <c r="AC838" t="s">
        <v>77</v>
      </c>
      <c r="AD838">
        <v>1</v>
      </c>
      <c r="AE838">
        <v>1</v>
      </c>
      <c r="AF838">
        <v>0</v>
      </c>
      <c r="AG838">
        <v>0</v>
      </c>
      <c r="AH838">
        <v>0</v>
      </c>
      <c r="AI838">
        <v>0</v>
      </c>
      <c r="AJ838">
        <v>0</v>
      </c>
      <c r="AK838">
        <v>1</v>
      </c>
      <c r="AL838">
        <v>0</v>
      </c>
      <c r="AM838">
        <v>0</v>
      </c>
      <c r="AN838">
        <v>0</v>
      </c>
      <c r="AO838">
        <v>0</v>
      </c>
      <c r="AP838">
        <v>0</v>
      </c>
      <c r="AQ838">
        <v>0</v>
      </c>
      <c r="AR838">
        <v>0</v>
      </c>
      <c r="AS838">
        <v>0</v>
      </c>
      <c r="AT838">
        <v>0</v>
      </c>
      <c r="AU838">
        <v>0</v>
      </c>
      <c r="AV838">
        <v>0</v>
      </c>
      <c r="AW838">
        <v>4</v>
      </c>
      <c r="AX838">
        <v>3</v>
      </c>
      <c r="AY838">
        <v>0</v>
      </c>
      <c r="AZ838">
        <v>0</v>
      </c>
      <c r="BA838" t="s">
        <v>63</v>
      </c>
      <c r="BB838" t="s">
        <v>63</v>
      </c>
      <c r="BC838" t="s">
        <v>64</v>
      </c>
    </row>
    <row r="839" spans="1:55" x14ac:dyDescent="0.3">
      <c r="A839" t="s">
        <v>55</v>
      </c>
      <c r="B839" t="s">
        <v>55</v>
      </c>
      <c r="C839" t="s">
        <v>231</v>
      </c>
      <c r="D839">
        <v>22110426507</v>
      </c>
      <c r="E839" t="s">
        <v>989</v>
      </c>
      <c r="F839" t="s">
        <v>56</v>
      </c>
      <c r="G839" t="s">
        <v>57</v>
      </c>
      <c r="H839">
        <v>4</v>
      </c>
      <c r="I839" t="s">
        <v>58</v>
      </c>
      <c r="J839" t="s">
        <v>59</v>
      </c>
      <c r="L839">
        <v>1</v>
      </c>
      <c r="M839" t="s">
        <v>993</v>
      </c>
      <c r="N839">
        <v>6</v>
      </c>
      <c r="O839" t="s">
        <v>66</v>
      </c>
      <c r="P839">
        <v>1</v>
      </c>
      <c r="Q839" t="s">
        <v>67</v>
      </c>
      <c r="R839">
        <v>0</v>
      </c>
      <c r="S839">
        <v>8</v>
      </c>
      <c r="T839" t="s">
        <v>61</v>
      </c>
      <c r="V839">
        <v>5</v>
      </c>
      <c r="W839">
        <v>0</v>
      </c>
      <c r="X839">
        <v>1</v>
      </c>
      <c r="Y839" t="s">
        <v>62</v>
      </c>
      <c r="Z839" t="s">
        <v>62</v>
      </c>
      <c r="AA839" t="s">
        <v>62</v>
      </c>
      <c r="AB839" t="s">
        <v>62</v>
      </c>
      <c r="AC839" t="s">
        <v>77</v>
      </c>
      <c r="AD839">
        <v>1</v>
      </c>
      <c r="AE839">
        <v>1</v>
      </c>
      <c r="AF839">
        <v>0</v>
      </c>
      <c r="AG839">
        <v>0</v>
      </c>
      <c r="AH839">
        <v>0</v>
      </c>
      <c r="AI839">
        <v>0</v>
      </c>
      <c r="AJ839">
        <v>0</v>
      </c>
      <c r="AK839">
        <v>1</v>
      </c>
      <c r="AL839">
        <v>0</v>
      </c>
      <c r="AM839">
        <v>0</v>
      </c>
      <c r="AN839">
        <v>0</v>
      </c>
      <c r="AO839">
        <v>0</v>
      </c>
      <c r="AP839">
        <v>0</v>
      </c>
      <c r="AQ839">
        <v>0</v>
      </c>
      <c r="AR839">
        <v>0</v>
      </c>
      <c r="AS839">
        <v>0</v>
      </c>
      <c r="AT839">
        <v>0</v>
      </c>
      <c r="AU839">
        <v>0</v>
      </c>
      <c r="AV839">
        <v>0</v>
      </c>
      <c r="AW839">
        <v>4</v>
      </c>
      <c r="AX839">
        <v>3</v>
      </c>
      <c r="AY839">
        <v>0</v>
      </c>
      <c r="AZ839">
        <v>0</v>
      </c>
      <c r="BA839" t="s">
        <v>63</v>
      </c>
      <c r="BB839" t="s">
        <v>63</v>
      </c>
      <c r="BC839" t="s">
        <v>64</v>
      </c>
    </row>
    <row r="840" spans="1:55" x14ac:dyDescent="0.3">
      <c r="A840" t="s">
        <v>55</v>
      </c>
      <c r="B840" t="s">
        <v>55</v>
      </c>
      <c r="C840" t="s">
        <v>231</v>
      </c>
      <c r="D840">
        <v>22110426507</v>
      </c>
      <c r="E840" t="s">
        <v>989</v>
      </c>
      <c r="F840" t="s">
        <v>56</v>
      </c>
      <c r="G840" t="s">
        <v>57</v>
      </c>
      <c r="H840">
        <v>4</v>
      </c>
      <c r="I840" t="s">
        <v>58</v>
      </c>
      <c r="J840" t="s">
        <v>59</v>
      </c>
      <c r="L840">
        <v>1</v>
      </c>
      <c r="M840" t="s">
        <v>993</v>
      </c>
      <c r="N840">
        <v>7</v>
      </c>
      <c r="O840" t="s">
        <v>60</v>
      </c>
      <c r="R840">
        <v>0</v>
      </c>
      <c r="S840">
        <v>0</v>
      </c>
      <c r="T840" t="s">
        <v>61</v>
      </c>
      <c r="V840">
        <v>5</v>
      </c>
      <c r="W840">
        <v>0</v>
      </c>
      <c r="X840">
        <v>1</v>
      </c>
      <c r="Y840" t="s">
        <v>62</v>
      </c>
      <c r="AB840" t="s">
        <v>62</v>
      </c>
      <c r="AD840">
        <v>1</v>
      </c>
      <c r="AE840">
        <v>0</v>
      </c>
      <c r="AF840">
        <v>0</v>
      </c>
      <c r="AG840">
        <v>0</v>
      </c>
      <c r="AH840">
        <v>0</v>
      </c>
      <c r="AI840">
        <v>3</v>
      </c>
      <c r="AJ840">
        <v>0</v>
      </c>
      <c r="AK840">
        <v>0</v>
      </c>
      <c r="AL840">
        <v>0</v>
      </c>
      <c r="AM840">
        <v>0</v>
      </c>
      <c r="AN840">
        <v>0</v>
      </c>
      <c r="AO840">
        <v>0</v>
      </c>
      <c r="AP840">
        <v>0</v>
      </c>
      <c r="AQ840">
        <v>0</v>
      </c>
      <c r="AR840">
        <v>0</v>
      </c>
      <c r="AS840">
        <v>0</v>
      </c>
      <c r="AT840">
        <v>0</v>
      </c>
      <c r="AU840">
        <v>0</v>
      </c>
      <c r="AV840">
        <v>0</v>
      </c>
      <c r="AW840">
        <v>3</v>
      </c>
      <c r="AX840">
        <v>2</v>
      </c>
      <c r="AY840">
        <v>0</v>
      </c>
      <c r="AZ840">
        <v>0</v>
      </c>
      <c r="BA840" t="s">
        <v>85</v>
      </c>
      <c r="BB840" t="s">
        <v>63</v>
      </c>
      <c r="BC840" t="s">
        <v>64</v>
      </c>
    </row>
    <row r="841" spans="1:55" x14ac:dyDescent="0.3">
      <c r="A841" t="s">
        <v>55</v>
      </c>
      <c r="B841" t="s">
        <v>55</v>
      </c>
      <c r="C841" t="s">
        <v>231</v>
      </c>
      <c r="D841">
        <v>22110426507</v>
      </c>
      <c r="E841" t="s">
        <v>989</v>
      </c>
      <c r="F841" t="s">
        <v>56</v>
      </c>
      <c r="G841" t="s">
        <v>57</v>
      </c>
      <c r="H841">
        <v>4</v>
      </c>
      <c r="I841" t="s">
        <v>58</v>
      </c>
      <c r="J841" t="s">
        <v>59</v>
      </c>
      <c r="L841">
        <v>1</v>
      </c>
      <c r="M841" t="s">
        <v>993</v>
      </c>
      <c r="N841">
        <v>8</v>
      </c>
      <c r="O841" t="s">
        <v>70</v>
      </c>
      <c r="R841">
        <v>0</v>
      </c>
      <c r="S841">
        <v>0</v>
      </c>
      <c r="T841" t="s">
        <v>61</v>
      </c>
      <c r="V841">
        <v>5</v>
      </c>
      <c r="W841">
        <v>0</v>
      </c>
      <c r="X841">
        <v>1</v>
      </c>
      <c r="Y841" t="s">
        <v>62</v>
      </c>
      <c r="Z841" t="s">
        <v>62</v>
      </c>
      <c r="AA841" t="s">
        <v>62</v>
      </c>
      <c r="AB841" t="s">
        <v>62</v>
      </c>
      <c r="AD841">
        <v>1</v>
      </c>
      <c r="AE841">
        <v>0</v>
      </c>
      <c r="AF841">
        <v>0</v>
      </c>
      <c r="AG841">
        <v>0</v>
      </c>
      <c r="AH841">
        <v>0</v>
      </c>
      <c r="AI841">
        <v>3</v>
      </c>
      <c r="AJ841">
        <v>2</v>
      </c>
      <c r="AK841">
        <v>0</v>
      </c>
      <c r="AL841">
        <v>0</v>
      </c>
      <c r="AM841">
        <v>0</v>
      </c>
      <c r="AN841">
        <v>0</v>
      </c>
      <c r="AO841">
        <v>0</v>
      </c>
      <c r="AP841">
        <v>0</v>
      </c>
      <c r="AQ841">
        <v>0</v>
      </c>
      <c r="AR841">
        <v>0</v>
      </c>
      <c r="AS841">
        <v>0</v>
      </c>
      <c r="AT841">
        <v>0</v>
      </c>
      <c r="AU841">
        <v>0</v>
      </c>
      <c r="AV841">
        <v>0</v>
      </c>
      <c r="AW841">
        <v>2</v>
      </c>
      <c r="AX841">
        <v>2</v>
      </c>
      <c r="AY841">
        <v>0</v>
      </c>
      <c r="AZ841">
        <v>0</v>
      </c>
      <c r="BA841" t="s">
        <v>63</v>
      </c>
      <c r="BB841" t="s">
        <v>63</v>
      </c>
      <c r="BC841" t="s">
        <v>64</v>
      </c>
    </row>
    <row r="842" spans="1:55" x14ac:dyDescent="0.3">
      <c r="A842" t="s">
        <v>55</v>
      </c>
      <c r="B842" t="s">
        <v>55</v>
      </c>
      <c r="C842" t="s">
        <v>231</v>
      </c>
      <c r="D842">
        <v>22110426507</v>
      </c>
      <c r="E842" t="s">
        <v>989</v>
      </c>
      <c r="F842" t="s">
        <v>56</v>
      </c>
      <c r="G842" t="s">
        <v>57</v>
      </c>
      <c r="H842">
        <v>4</v>
      </c>
      <c r="I842" t="s">
        <v>58</v>
      </c>
      <c r="J842" t="s">
        <v>59</v>
      </c>
      <c r="L842">
        <v>1</v>
      </c>
      <c r="M842" t="s">
        <v>993</v>
      </c>
      <c r="N842">
        <v>9</v>
      </c>
      <c r="O842" t="s">
        <v>70</v>
      </c>
      <c r="R842">
        <v>0</v>
      </c>
      <c r="S842">
        <v>0</v>
      </c>
      <c r="T842" t="s">
        <v>61</v>
      </c>
      <c r="V842">
        <v>5</v>
      </c>
      <c r="W842">
        <v>0</v>
      </c>
      <c r="X842">
        <v>1</v>
      </c>
      <c r="Y842" t="s">
        <v>62</v>
      </c>
      <c r="AA842" t="s">
        <v>62</v>
      </c>
      <c r="AB842" t="s">
        <v>62</v>
      </c>
      <c r="AD842">
        <v>1</v>
      </c>
      <c r="AE842">
        <v>0</v>
      </c>
      <c r="AF842">
        <v>0</v>
      </c>
      <c r="AG842">
        <v>0</v>
      </c>
      <c r="AH842">
        <v>0</v>
      </c>
      <c r="AI842">
        <v>1</v>
      </c>
      <c r="AJ842">
        <v>1</v>
      </c>
      <c r="AK842">
        <v>0</v>
      </c>
      <c r="AL842">
        <v>0</v>
      </c>
      <c r="AM842">
        <v>0</v>
      </c>
      <c r="AN842">
        <v>0</v>
      </c>
      <c r="AO842">
        <v>0</v>
      </c>
      <c r="AP842">
        <v>0</v>
      </c>
      <c r="AQ842">
        <v>0</v>
      </c>
      <c r="AR842">
        <v>0</v>
      </c>
      <c r="AS842">
        <v>0</v>
      </c>
      <c r="AT842">
        <v>0</v>
      </c>
      <c r="AU842">
        <v>0</v>
      </c>
      <c r="AV842">
        <v>0</v>
      </c>
      <c r="AW842">
        <v>1</v>
      </c>
      <c r="AX842">
        <v>1</v>
      </c>
      <c r="AY842">
        <v>0</v>
      </c>
      <c r="AZ842">
        <v>0</v>
      </c>
      <c r="BA842" t="s">
        <v>63</v>
      </c>
      <c r="BB842" t="s">
        <v>63</v>
      </c>
      <c r="BC842" t="s">
        <v>64</v>
      </c>
    </row>
    <row r="843" spans="1:55" x14ac:dyDescent="0.3">
      <c r="A843" t="s">
        <v>55</v>
      </c>
      <c r="B843" t="s">
        <v>55</v>
      </c>
      <c r="C843" t="s">
        <v>231</v>
      </c>
      <c r="D843">
        <v>22110426201</v>
      </c>
      <c r="E843" t="s">
        <v>980</v>
      </c>
      <c r="F843" t="s">
        <v>98</v>
      </c>
      <c r="G843" t="s">
        <v>57</v>
      </c>
      <c r="H843">
        <v>1</v>
      </c>
      <c r="I843" t="s">
        <v>58</v>
      </c>
      <c r="J843" t="s">
        <v>59</v>
      </c>
      <c r="K843" t="s">
        <v>981</v>
      </c>
      <c r="L843">
        <v>1</v>
      </c>
      <c r="N843">
        <v>1</v>
      </c>
      <c r="O843" t="s">
        <v>60</v>
      </c>
      <c r="R843">
        <v>0</v>
      </c>
      <c r="S843">
        <v>0</v>
      </c>
      <c r="T843" t="s">
        <v>61</v>
      </c>
      <c r="V843">
        <v>0</v>
      </c>
      <c r="W843">
        <v>2</v>
      </c>
      <c r="X843">
        <v>1</v>
      </c>
      <c r="Y843" t="s">
        <v>62</v>
      </c>
      <c r="Z843" t="s">
        <v>62</v>
      </c>
      <c r="AB843" t="s">
        <v>62</v>
      </c>
      <c r="AD843">
        <v>1</v>
      </c>
      <c r="AE843">
        <v>0</v>
      </c>
      <c r="AF843">
        <v>0</v>
      </c>
      <c r="AG843">
        <v>0</v>
      </c>
      <c r="AH843">
        <v>0</v>
      </c>
      <c r="AI843">
        <v>4</v>
      </c>
      <c r="AJ843">
        <v>2</v>
      </c>
      <c r="AK843">
        <v>0</v>
      </c>
      <c r="AL843">
        <v>0</v>
      </c>
      <c r="AM843">
        <v>0</v>
      </c>
      <c r="AN843">
        <v>0</v>
      </c>
      <c r="AO843">
        <v>0</v>
      </c>
      <c r="AP843">
        <v>0</v>
      </c>
      <c r="AQ843">
        <v>0</v>
      </c>
      <c r="AR843">
        <v>0</v>
      </c>
      <c r="AS843">
        <v>0</v>
      </c>
      <c r="AT843">
        <v>0</v>
      </c>
      <c r="AU843">
        <v>0</v>
      </c>
      <c r="AV843">
        <v>1</v>
      </c>
      <c r="AW843">
        <v>4</v>
      </c>
      <c r="AX843">
        <v>2</v>
      </c>
      <c r="AY843">
        <v>0</v>
      </c>
      <c r="AZ843">
        <v>0</v>
      </c>
      <c r="BA843" t="s">
        <v>63</v>
      </c>
      <c r="BB843" t="s">
        <v>63</v>
      </c>
      <c r="BC843" t="s">
        <v>64</v>
      </c>
    </row>
    <row r="844" spans="1:55" x14ac:dyDescent="0.3">
      <c r="A844" t="s">
        <v>55</v>
      </c>
      <c r="B844" t="s">
        <v>55</v>
      </c>
      <c r="C844" t="s">
        <v>231</v>
      </c>
      <c r="D844">
        <v>22110426201</v>
      </c>
      <c r="E844" t="s">
        <v>980</v>
      </c>
      <c r="F844" t="s">
        <v>98</v>
      </c>
      <c r="G844" t="s">
        <v>57</v>
      </c>
      <c r="H844">
        <v>1</v>
      </c>
      <c r="I844" t="s">
        <v>58</v>
      </c>
      <c r="J844" t="s">
        <v>59</v>
      </c>
      <c r="K844" t="s">
        <v>981</v>
      </c>
      <c r="L844">
        <v>1</v>
      </c>
      <c r="N844">
        <v>2</v>
      </c>
      <c r="O844" t="s">
        <v>65</v>
      </c>
      <c r="R844">
        <v>0</v>
      </c>
      <c r="S844">
        <v>0</v>
      </c>
      <c r="T844" t="s">
        <v>61</v>
      </c>
      <c r="U844" t="s">
        <v>982</v>
      </c>
      <c r="V844">
        <v>0</v>
      </c>
      <c r="W844">
        <v>2</v>
      </c>
      <c r="X844">
        <v>1</v>
      </c>
      <c r="Y844" t="s">
        <v>62</v>
      </c>
      <c r="Z844" t="s">
        <v>62</v>
      </c>
      <c r="AB844" t="s">
        <v>62</v>
      </c>
      <c r="AD844">
        <v>1</v>
      </c>
      <c r="AE844">
        <v>0</v>
      </c>
      <c r="AF844">
        <v>0</v>
      </c>
      <c r="AG844">
        <v>0</v>
      </c>
      <c r="AH844">
        <v>0</v>
      </c>
      <c r="AI844">
        <v>6</v>
      </c>
      <c r="AJ844">
        <v>1</v>
      </c>
      <c r="AK844">
        <v>1</v>
      </c>
      <c r="AL844">
        <v>0</v>
      </c>
      <c r="AM844">
        <v>0</v>
      </c>
      <c r="AN844">
        <v>0</v>
      </c>
      <c r="AO844">
        <v>0</v>
      </c>
      <c r="AP844">
        <v>0</v>
      </c>
      <c r="AQ844">
        <v>0</v>
      </c>
      <c r="AR844">
        <v>0</v>
      </c>
      <c r="AS844">
        <v>0</v>
      </c>
      <c r="AT844">
        <v>0</v>
      </c>
      <c r="AU844">
        <v>0</v>
      </c>
      <c r="AV844">
        <v>0</v>
      </c>
      <c r="AW844">
        <v>5</v>
      </c>
      <c r="AX844">
        <v>4</v>
      </c>
      <c r="AY844">
        <v>0</v>
      </c>
      <c r="AZ844">
        <v>0</v>
      </c>
      <c r="BA844" t="s">
        <v>63</v>
      </c>
      <c r="BB844" t="s">
        <v>120</v>
      </c>
      <c r="BC844" t="s">
        <v>64</v>
      </c>
    </row>
    <row r="845" spans="1:55" x14ac:dyDescent="0.3">
      <c r="A845" t="s">
        <v>55</v>
      </c>
      <c r="B845" t="s">
        <v>55</v>
      </c>
      <c r="C845" t="s">
        <v>231</v>
      </c>
      <c r="D845">
        <v>22110426201</v>
      </c>
      <c r="E845" t="s">
        <v>980</v>
      </c>
      <c r="F845" t="s">
        <v>98</v>
      </c>
      <c r="G845" t="s">
        <v>57</v>
      </c>
      <c r="H845">
        <v>1</v>
      </c>
      <c r="I845" t="s">
        <v>58</v>
      </c>
      <c r="J845" t="s">
        <v>59</v>
      </c>
      <c r="K845" t="s">
        <v>981</v>
      </c>
      <c r="L845">
        <v>1</v>
      </c>
      <c r="N845">
        <v>3</v>
      </c>
      <c r="O845" t="s">
        <v>66</v>
      </c>
      <c r="P845">
        <v>6</v>
      </c>
      <c r="Q845" t="s">
        <v>100</v>
      </c>
      <c r="R845">
        <v>0</v>
      </c>
      <c r="S845">
        <v>25</v>
      </c>
      <c r="T845" t="s">
        <v>61</v>
      </c>
      <c r="V845">
        <v>0</v>
      </c>
      <c r="W845">
        <v>2</v>
      </c>
      <c r="X845">
        <v>1</v>
      </c>
      <c r="Y845" t="s">
        <v>62</v>
      </c>
      <c r="Z845" t="s">
        <v>62</v>
      </c>
      <c r="AB845" t="s">
        <v>62</v>
      </c>
      <c r="AC845" t="s">
        <v>77</v>
      </c>
      <c r="AD845">
        <v>0</v>
      </c>
      <c r="AE845">
        <v>1</v>
      </c>
      <c r="AF845">
        <v>0</v>
      </c>
      <c r="AG845">
        <v>0</v>
      </c>
      <c r="AH845">
        <v>0</v>
      </c>
      <c r="AI845">
        <v>0</v>
      </c>
      <c r="AJ845">
        <v>0</v>
      </c>
      <c r="AK845">
        <v>1</v>
      </c>
      <c r="AL845">
        <v>0</v>
      </c>
      <c r="AM845">
        <v>0</v>
      </c>
      <c r="AN845">
        <v>0</v>
      </c>
      <c r="AO845">
        <v>0</v>
      </c>
      <c r="AP845">
        <v>0</v>
      </c>
      <c r="AQ845">
        <v>0</v>
      </c>
      <c r="AR845">
        <v>0</v>
      </c>
      <c r="AS845">
        <v>0</v>
      </c>
      <c r="AT845">
        <v>0</v>
      </c>
      <c r="AU845">
        <v>0</v>
      </c>
      <c r="AV845">
        <v>0</v>
      </c>
      <c r="AW845">
        <v>6</v>
      </c>
      <c r="AX845">
        <v>5</v>
      </c>
      <c r="AY845">
        <v>0</v>
      </c>
      <c r="AZ845">
        <v>0</v>
      </c>
      <c r="BA845" t="s">
        <v>63</v>
      </c>
      <c r="BB845" t="s">
        <v>63</v>
      </c>
      <c r="BC845" t="s">
        <v>64</v>
      </c>
    </row>
    <row r="846" spans="1:55" x14ac:dyDescent="0.3">
      <c r="A846" t="s">
        <v>55</v>
      </c>
      <c r="B846" t="s">
        <v>55</v>
      </c>
      <c r="C846" t="s">
        <v>231</v>
      </c>
      <c r="D846">
        <v>22110426201</v>
      </c>
      <c r="E846" t="s">
        <v>980</v>
      </c>
      <c r="F846" t="s">
        <v>98</v>
      </c>
      <c r="G846" t="s">
        <v>57</v>
      </c>
      <c r="H846">
        <v>1</v>
      </c>
      <c r="I846" t="s">
        <v>58</v>
      </c>
      <c r="J846" t="s">
        <v>59</v>
      </c>
      <c r="K846" t="s">
        <v>981</v>
      </c>
      <c r="L846">
        <v>1</v>
      </c>
      <c r="N846">
        <v>4</v>
      </c>
      <c r="O846" t="s">
        <v>66</v>
      </c>
      <c r="P846">
        <v>7</v>
      </c>
      <c r="Q846" t="s">
        <v>102</v>
      </c>
      <c r="R846">
        <v>0</v>
      </c>
      <c r="S846">
        <v>26</v>
      </c>
      <c r="T846" t="s">
        <v>61</v>
      </c>
      <c r="V846">
        <v>0</v>
      </c>
      <c r="W846">
        <v>2</v>
      </c>
      <c r="X846">
        <v>1</v>
      </c>
      <c r="Y846" t="s">
        <v>62</v>
      </c>
      <c r="Z846" t="s">
        <v>62</v>
      </c>
      <c r="AA846" t="s">
        <v>62</v>
      </c>
      <c r="AB846" t="s">
        <v>62</v>
      </c>
      <c r="AC846" t="s">
        <v>77</v>
      </c>
      <c r="AD846">
        <v>0</v>
      </c>
      <c r="AE846">
        <v>1</v>
      </c>
      <c r="AF846">
        <v>0</v>
      </c>
      <c r="AG846">
        <v>0</v>
      </c>
      <c r="AH846">
        <v>0</v>
      </c>
      <c r="AI846">
        <v>0</v>
      </c>
      <c r="AJ846">
        <v>0</v>
      </c>
      <c r="AK846">
        <v>1</v>
      </c>
      <c r="AL846">
        <v>0</v>
      </c>
      <c r="AM846">
        <v>0</v>
      </c>
      <c r="AN846">
        <v>0</v>
      </c>
      <c r="AO846">
        <v>0</v>
      </c>
      <c r="AP846">
        <v>0</v>
      </c>
      <c r="AQ846">
        <v>0</v>
      </c>
      <c r="AR846">
        <v>0</v>
      </c>
      <c r="AS846">
        <v>0</v>
      </c>
      <c r="AT846">
        <v>0</v>
      </c>
      <c r="AU846">
        <v>0</v>
      </c>
      <c r="AV846">
        <v>0</v>
      </c>
      <c r="AW846">
        <v>6</v>
      </c>
      <c r="AX846">
        <v>6</v>
      </c>
      <c r="AY846">
        <v>0</v>
      </c>
      <c r="AZ846">
        <v>0</v>
      </c>
      <c r="BA846" t="s">
        <v>63</v>
      </c>
      <c r="BB846" t="s">
        <v>63</v>
      </c>
      <c r="BC846" t="s">
        <v>64</v>
      </c>
    </row>
    <row r="847" spans="1:55" x14ac:dyDescent="0.3">
      <c r="A847" t="s">
        <v>55</v>
      </c>
      <c r="B847" t="s">
        <v>55</v>
      </c>
      <c r="C847" t="s">
        <v>231</v>
      </c>
      <c r="D847">
        <v>22110426201</v>
      </c>
      <c r="E847" t="s">
        <v>980</v>
      </c>
      <c r="F847" t="s">
        <v>98</v>
      </c>
      <c r="G847" t="s">
        <v>57</v>
      </c>
      <c r="H847">
        <v>1</v>
      </c>
      <c r="I847" t="s">
        <v>58</v>
      </c>
      <c r="J847" t="s">
        <v>59</v>
      </c>
      <c r="K847" t="s">
        <v>981</v>
      </c>
      <c r="L847">
        <v>1</v>
      </c>
      <c r="N847">
        <v>5</v>
      </c>
      <c r="O847" t="s">
        <v>66</v>
      </c>
      <c r="P847">
        <v>8</v>
      </c>
      <c r="Q847" t="s">
        <v>82</v>
      </c>
      <c r="R847">
        <v>0</v>
      </c>
      <c r="S847">
        <v>43</v>
      </c>
      <c r="T847" t="s">
        <v>61</v>
      </c>
      <c r="V847">
        <v>0</v>
      </c>
      <c r="W847">
        <v>2</v>
      </c>
      <c r="X847">
        <v>1</v>
      </c>
      <c r="Y847" t="s">
        <v>62</v>
      </c>
      <c r="Z847" t="s">
        <v>62</v>
      </c>
      <c r="AA847" t="s">
        <v>62</v>
      </c>
      <c r="AB847" t="s">
        <v>62</v>
      </c>
      <c r="AC847" t="s">
        <v>77</v>
      </c>
      <c r="AD847">
        <v>0</v>
      </c>
      <c r="AE847">
        <v>1</v>
      </c>
      <c r="AF847">
        <v>0</v>
      </c>
      <c r="AG847">
        <v>0</v>
      </c>
      <c r="AH847">
        <v>0</v>
      </c>
      <c r="AI847">
        <v>0</v>
      </c>
      <c r="AJ847">
        <v>0</v>
      </c>
      <c r="AK847">
        <v>1</v>
      </c>
      <c r="AL847">
        <v>0</v>
      </c>
      <c r="AM847">
        <v>0</v>
      </c>
      <c r="AN847">
        <v>0</v>
      </c>
      <c r="AO847">
        <v>0</v>
      </c>
      <c r="AP847">
        <v>0</v>
      </c>
      <c r="AQ847">
        <v>0</v>
      </c>
      <c r="AR847">
        <v>0</v>
      </c>
      <c r="AS847">
        <v>0</v>
      </c>
      <c r="AT847">
        <v>0</v>
      </c>
      <c r="AU847">
        <v>0</v>
      </c>
      <c r="AV847">
        <v>0</v>
      </c>
      <c r="AW847">
        <v>5</v>
      </c>
      <c r="AX847">
        <v>2</v>
      </c>
      <c r="AY847">
        <v>0</v>
      </c>
      <c r="AZ847">
        <v>0</v>
      </c>
      <c r="BA847" t="s">
        <v>63</v>
      </c>
      <c r="BB847" t="s">
        <v>63</v>
      </c>
      <c r="BC847" t="s">
        <v>64</v>
      </c>
    </row>
    <row r="848" spans="1:55" x14ac:dyDescent="0.3">
      <c r="A848" t="s">
        <v>55</v>
      </c>
      <c r="B848" t="s">
        <v>55</v>
      </c>
      <c r="C848" t="s">
        <v>231</v>
      </c>
      <c r="D848">
        <v>22110426201</v>
      </c>
      <c r="E848" t="s">
        <v>980</v>
      </c>
      <c r="F848" t="s">
        <v>98</v>
      </c>
      <c r="G848" t="s">
        <v>57</v>
      </c>
      <c r="H848">
        <v>1</v>
      </c>
      <c r="I848" t="s">
        <v>58</v>
      </c>
      <c r="J848" t="s">
        <v>59</v>
      </c>
      <c r="K848" t="s">
        <v>981</v>
      </c>
      <c r="L848">
        <v>1</v>
      </c>
      <c r="N848">
        <v>6</v>
      </c>
      <c r="O848" t="s">
        <v>95</v>
      </c>
      <c r="R848">
        <v>0</v>
      </c>
      <c r="S848">
        <v>0</v>
      </c>
      <c r="T848" t="s">
        <v>61</v>
      </c>
      <c r="V848">
        <v>0</v>
      </c>
      <c r="W848">
        <v>2</v>
      </c>
      <c r="X848">
        <v>1</v>
      </c>
      <c r="Y848" t="s">
        <v>62</v>
      </c>
      <c r="Z848" t="s">
        <v>62</v>
      </c>
      <c r="AA848" t="s">
        <v>62</v>
      </c>
      <c r="AB848" t="s">
        <v>62</v>
      </c>
      <c r="AD848">
        <v>0</v>
      </c>
      <c r="AE848">
        <v>0</v>
      </c>
      <c r="AF848">
        <v>0</v>
      </c>
      <c r="AG848">
        <v>0</v>
      </c>
      <c r="AH848">
        <v>0</v>
      </c>
      <c r="AI848">
        <v>0</v>
      </c>
      <c r="AJ848">
        <v>0</v>
      </c>
      <c r="AK848">
        <v>0</v>
      </c>
      <c r="AL848">
        <v>0</v>
      </c>
      <c r="AM848">
        <v>0</v>
      </c>
      <c r="AN848">
        <v>0</v>
      </c>
      <c r="AO848">
        <v>0</v>
      </c>
      <c r="AP848">
        <v>0</v>
      </c>
      <c r="AQ848">
        <v>0</v>
      </c>
      <c r="AR848">
        <v>0</v>
      </c>
      <c r="AS848">
        <v>0</v>
      </c>
      <c r="AT848">
        <v>0</v>
      </c>
      <c r="AU848">
        <v>0</v>
      </c>
      <c r="AV848">
        <v>0</v>
      </c>
      <c r="AW848">
        <v>2</v>
      </c>
      <c r="AX848">
        <v>0</v>
      </c>
      <c r="AY848">
        <v>0</v>
      </c>
      <c r="AZ848">
        <v>0</v>
      </c>
      <c r="BA848" t="s">
        <v>63</v>
      </c>
      <c r="BB848" t="s">
        <v>63</v>
      </c>
      <c r="BC848" t="s">
        <v>64</v>
      </c>
    </row>
    <row r="849" spans="1:55" x14ac:dyDescent="0.3">
      <c r="A849" t="s">
        <v>55</v>
      </c>
      <c r="B849" t="s">
        <v>55</v>
      </c>
      <c r="C849" t="s">
        <v>231</v>
      </c>
      <c r="D849">
        <v>22110426201</v>
      </c>
      <c r="E849" t="s">
        <v>980</v>
      </c>
      <c r="F849" t="s">
        <v>98</v>
      </c>
      <c r="G849" t="s">
        <v>57</v>
      </c>
      <c r="H849">
        <v>1</v>
      </c>
      <c r="I849" t="s">
        <v>58</v>
      </c>
      <c r="J849" t="s">
        <v>59</v>
      </c>
      <c r="K849" t="s">
        <v>981</v>
      </c>
      <c r="L849">
        <v>1</v>
      </c>
      <c r="N849">
        <v>7</v>
      </c>
      <c r="O849" t="s">
        <v>95</v>
      </c>
      <c r="R849">
        <v>0</v>
      </c>
      <c r="S849">
        <v>0</v>
      </c>
      <c r="T849" t="s">
        <v>61</v>
      </c>
      <c r="U849" t="s">
        <v>983</v>
      </c>
      <c r="V849">
        <v>0</v>
      </c>
      <c r="W849">
        <v>2</v>
      </c>
      <c r="X849">
        <v>1</v>
      </c>
      <c r="Y849" t="s">
        <v>62</v>
      </c>
      <c r="AB849" t="s">
        <v>62</v>
      </c>
      <c r="AD849">
        <v>0</v>
      </c>
      <c r="AE849">
        <v>0</v>
      </c>
      <c r="AF849">
        <v>0</v>
      </c>
      <c r="AG849">
        <v>0</v>
      </c>
      <c r="AH849">
        <v>0</v>
      </c>
      <c r="AI849">
        <v>0</v>
      </c>
      <c r="AJ849">
        <v>0</v>
      </c>
      <c r="AK849">
        <v>0</v>
      </c>
      <c r="AL849">
        <v>0</v>
      </c>
      <c r="AM849">
        <v>0</v>
      </c>
      <c r="AN849">
        <v>0</v>
      </c>
      <c r="AO849">
        <v>0</v>
      </c>
      <c r="AP849">
        <v>0</v>
      </c>
      <c r="AQ849">
        <v>0</v>
      </c>
      <c r="AR849">
        <v>0</v>
      </c>
      <c r="AS849">
        <v>0</v>
      </c>
      <c r="AT849">
        <v>0</v>
      </c>
      <c r="AU849">
        <v>0</v>
      </c>
      <c r="AV849">
        <v>0</v>
      </c>
      <c r="AW849">
        <v>2</v>
      </c>
      <c r="AX849">
        <v>0</v>
      </c>
      <c r="AY849">
        <v>0</v>
      </c>
      <c r="AZ849">
        <v>0</v>
      </c>
      <c r="BA849" t="s">
        <v>63</v>
      </c>
      <c r="BB849" t="s">
        <v>63</v>
      </c>
      <c r="BC849" t="s">
        <v>64</v>
      </c>
    </row>
    <row r="850" spans="1:55" x14ac:dyDescent="0.3">
      <c r="A850" t="s">
        <v>55</v>
      </c>
      <c r="B850" t="s">
        <v>55</v>
      </c>
      <c r="C850" t="s">
        <v>231</v>
      </c>
      <c r="D850">
        <v>22110426201</v>
      </c>
      <c r="E850" t="s">
        <v>980</v>
      </c>
      <c r="F850" t="s">
        <v>98</v>
      </c>
      <c r="G850" t="s">
        <v>57</v>
      </c>
      <c r="H850">
        <v>1</v>
      </c>
      <c r="I850" t="s">
        <v>58</v>
      </c>
      <c r="J850" t="s">
        <v>59</v>
      </c>
      <c r="K850" t="s">
        <v>981</v>
      </c>
      <c r="L850">
        <v>1</v>
      </c>
      <c r="N850">
        <v>8</v>
      </c>
      <c r="O850" t="s">
        <v>95</v>
      </c>
      <c r="R850">
        <v>0</v>
      </c>
      <c r="S850">
        <v>0</v>
      </c>
      <c r="T850" t="s">
        <v>61</v>
      </c>
      <c r="U850" t="s">
        <v>984</v>
      </c>
      <c r="V850">
        <v>0</v>
      </c>
      <c r="W850">
        <v>2</v>
      </c>
      <c r="X850">
        <v>1</v>
      </c>
      <c r="Y850" t="s">
        <v>62</v>
      </c>
      <c r="AA850" t="s">
        <v>71</v>
      </c>
      <c r="AB850" t="s">
        <v>71</v>
      </c>
      <c r="AD850">
        <v>0</v>
      </c>
      <c r="AE850">
        <v>0</v>
      </c>
      <c r="AF850">
        <v>0</v>
      </c>
      <c r="AG850">
        <v>0</v>
      </c>
      <c r="AH850">
        <v>0</v>
      </c>
      <c r="AI850">
        <v>0</v>
      </c>
      <c r="AJ850">
        <v>0</v>
      </c>
      <c r="AK850">
        <v>0</v>
      </c>
      <c r="AL850">
        <v>0</v>
      </c>
      <c r="AM850">
        <v>0</v>
      </c>
      <c r="AN850">
        <v>0</v>
      </c>
      <c r="AO850">
        <v>0</v>
      </c>
      <c r="AP850">
        <v>0</v>
      </c>
      <c r="AQ850">
        <v>0</v>
      </c>
      <c r="AR850">
        <v>0</v>
      </c>
      <c r="AS850">
        <v>0</v>
      </c>
      <c r="AT850">
        <v>0</v>
      </c>
      <c r="AU850">
        <v>0</v>
      </c>
      <c r="AV850">
        <v>0</v>
      </c>
      <c r="AW850">
        <v>0</v>
      </c>
      <c r="AX850">
        <v>0</v>
      </c>
      <c r="AY850">
        <v>0</v>
      </c>
      <c r="AZ850">
        <v>0</v>
      </c>
      <c r="BA850" t="s">
        <v>63</v>
      </c>
      <c r="BB850" t="s">
        <v>63</v>
      </c>
      <c r="BC850" t="s">
        <v>64</v>
      </c>
    </row>
    <row r="851" spans="1:55" x14ac:dyDescent="0.3">
      <c r="A851" t="s">
        <v>55</v>
      </c>
      <c r="B851" t="s">
        <v>55</v>
      </c>
      <c r="C851" t="s">
        <v>231</v>
      </c>
      <c r="D851">
        <v>22110426201</v>
      </c>
      <c r="E851" t="s">
        <v>980</v>
      </c>
      <c r="F851" t="s">
        <v>98</v>
      </c>
      <c r="G851" t="s">
        <v>57</v>
      </c>
      <c r="H851">
        <v>1</v>
      </c>
      <c r="I851" t="s">
        <v>58</v>
      </c>
      <c r="J851" t="s">
        <v>59</v>
      </c>
      <c r="K851" t="s">
        <v>981</v>
      </c>
      <c r="L851">
        <v>2</v>
      </c>
      <c r="N851">
        <v>1</v>
      </c>
      <c r="O851" t="s">
        <v>66</v>
      </c>
      <c r="P851">
        <v>6</v>
      </c>
      <c r="Q851" t="s">
        <v>164</v>
      </c>
      <c r="R851">
        <v>0</v>
      </c>
      <c r="S851">
        <v>25</v>
      </c>
      <c r="T851" t="s">
        <v>61</v>
      </c>
      <c r="V851">
        <v>4</v>
      </c>
      <c r="W851">
        <v>0</v>
      </c>
      <c r="X851">
        <v>1</v>
      </c>
      <c r="Y851" t="s">
        <v>62</v>
      </c>
      <c r="Z851" t="s">
        <v>62</v>
      </c>
      <c r="AA851" t="s">
        <v>62</v>
      </c>
      <c r="AB851" t="s">
        <v>62</v>
      </c>
      <c r="AC851" t="s">
        <v>68</v>
      </c>
      <c r="AD851">
        <v>1</v>
      </c>
      <c r="AE851">
        <v>1</v>
      </c>
      <c r="AF851">
        <v>0</v>
      </c>
      <c r="AG851">
        <v>0</v>
      </c>
      <c r="AH851">
        <v>0</v>
      </c>
      <c r="AI851">
        <v>0</v>
      </c>
      <c r="AJ851">
        <v>0</v>
      </c>
      <c r="AK851">
        <v>1</v>
      </c>
      <c r="AL851">
        <v>0</v>
      </c>
      <c r="AM851">
        <v>0</v>
      </c>
      <c r="AN851">
        <v>0</v>
      </c>
      <c r="AO851">
        <v>0</v>
      </c>
      <c r="AP851">
        <v>0</v>
      </c>
      <c r="AQ851">
        <v>0</v>
      </c>
      <c r="AR851">
        <v>0</v>
      </c>
      <c r="AS851">
        <v>0</v>
      </c>
      <c r="AT851">
        <v>0</v>
      </c>
      <c r="AU851">
        <v>0</v>
      </c>
      <c r="AV851">
        <v>0</v>
      </c>
      <c r="AW851">
        <v>5</v>
      </c>
      <c r="AX851">
        <v>3</v>
      </c>
      <c r="AY851">
        <v>0</v>
      </c>
      <c r="AZ851">
        <v>0</v>
      </c>
      <c r="BA851" t="s">
        <v>63</v>
      </c>
      <c r="BB851" t="s">
        <v>63</v>
      </c>
      <c r="BC851" t="s">
        <v>64</v>
      </c>
    </row>
    <row r="852" spans="1:55" x14ac:dyDescent="0.3">
      <c r="A852" t="s">
        <v>55</v>
      </c>
      <c r="B852" t="s">
        <v>55</v>
      </c>
      <c r="C852" t="s">
        <v>231</v>
      </c>
      <c r="D852">
        <v>22110426201</v>
      </c>
      <c r="E852" t="s">
        <v>980</v>
      </c>
      <c r="F852" t="s">
        <v>98</v>
      </c>
      <c r="G852" t="s">
        <v>57</v>
      </c>
      <c r="H852">
        <v>1</v>
      </c>
      <c r="I852" t="s">
        <v>58</v>
      </c>
      <c r="J852" t="s">
        <v>59</v>
      </c>
      <c r="K852" t="s">
        <v>981</v>
      </c>
      <c r="L852">
        <v>2</v>
      </c>
      <c r="N852">
        <v>2</v>
      </c>
      <c r="O852" t="s">
        <v>66</v>
      </c>
      <c r="P852">
        <v>7</v>
      </c>
      <c r="Q852" t="s">
        <v>103</v>
      </c>
      <c r="R852">
        <v>0</v>
      </c>
      <c r="S852">
        <v>25</v>
      </c>
      <c r="T852" t="s">
        <v>61</v>
      </c>
      <c r="V852">
        <v>4</v>
      </c>
      <c r="W852">
        <v>0</v>
      </c>
      <c r="X852">
        <v>1</v>
      </c>
      <c r="Y852" t="s">
        <v>62</v>
      </c>
      <c r="Z852" t="s">
        <v>62</v>
      </c>
      <c r="AA852" t="s">
        <v>62</v>
      </c>
      <c r="AB852" t="s">
        <v>62</v>
      </c>
      <c r="AC852" t="s">
        <v>77</v>
      </c>
      <c r="AD852">
        <v>1</v>
      </c>
      <c r="AE852">
        <v>1</v>
      </c>
      <c r="AF852">
        <v>0</v>
      </c>
      <c r="AG852">
        <v>0</v>
      </c>
      <c r="AH852">
        <v>0</v>
      </c>
      <c r="AI852">
        <v>0</v>
      </c>
      <c r="AJ852">
        <v>0</v>
      </c>
      <c r="AK852">
        <v>1</v>
      </c>
      <c r="AL852">
        <v>0</v>
      </c>
      <c r="AM852">
        <v>0</v>
      </c>
      <c r="AN852">
        <v>0</v>
      </c>
      <c r="AO852">
        <v>0</v>
      </c>
      <c r="AP852">
        <v>0</v>
      </c>
      <c r="AQ852">
        <v>0</v>
      </c>
      <c r="AR852">
        <v>0</v>
      </c>
      <c r="AS852">
        <v>0</v>
      </c>
      <c r="AT852">
        <v>0</v>
      </c>
      <c r="AU852">
        <v>0</v>
      </c>
      <c r="AV852">
        <v>0</v>
      </c>
      <c r="AW852">
        <v>7</v>
      </c>
      <c r="AX852">
        <v>5</v>
      </c>
      <c r="AY852">
        <v>0</v>
      </c>
      <c r="AZ852">
        <v>0</v>
      </c>
      <c r="BA852" t="s">
        <v>63</v>
      </c>
      <c r="BB852" t="s">
        <v>120</v>
      </c>
      <c r="BC852" t="s">
        <v>64</v>
      </c>
    </row>
    <row r="853" spans="1:55" x14ac:dyDescent="0.3">
      <c r="A853" t="s">
        <v>55</v>
      </c>
      <c r="B853" t="s">
        <v>55</v>
      </c>
      <c r="C853" t="s">
        <v>231</v>
      </c>
      <c r="D853">
        <v>22110426201</v>
      </c>
      <c r="E853" t="s">
        <v>980</v>
      </c>
      <c r="F853" t="s">
        <v>98</v>
      </c>
      <c r="G853" t="s">
        <v>57</v>
      </c>
      <c r="H853">
        <v>1</v>
      </c>
      <c r="I853" t="s">
        <v>58</v>
      </c>
      <c r="J853" t="s">
        <v>59</v>
      </c>
      <c r="K853" t="s">
        <v>981</v>
      </c>
      <c r="L853">
        <v>2</v>
      </c>
      <c r="N853">
        <v>3</v>
      </c>
      <c r="O853" t="s">
        <v>66</v>
      </c>
      <c r="P853">
        <v>8</v>
      </c>
      <c r="Q853" t="s">
        <v>99</v>
      </c>
      <c r="R853">
        <v>0</v>
      </c>
      <c r="S853">
        <v>43</v>
      </c>
      <c r="T853" t="s">
        <v>61</v>
      </c>
      <c r="V853">
        <v>4</v>
      </c>
      <c r="W853">
        <v>0</v>
      </c>
      <c r="X853">
        <v>1</v>
      </c>
      <c r="Y853" t="s">
        <v>62</v>
      </c>
      <c r="Z853" t="s">
        <v>62</v>
      </c>
      <c r="AA853" t="s">
        <v>62</v>
      </c>
      <c r="AB853" t="s">
        <v>62</v>
      </c>
      <c r="AC853" t="s">
        <v>77</v>
      </c>
      <c r="AD853">
        <v>1</v>
      </c>
      <c r="AE853">
        <v>1</v>
      </c>
      <c r="AF853">
        <v>0</v>
      </c>
      <c r="AG853">
        <v>0</v>
      </c>
      <c r="AH853">
        <v>0</v>
      </c>
      <c r="AI853">
        <v>0</v>
      </c>
      <c r="AJ853">
        <v>0</v>
      </c>
      <c r="AK853">
        <v>1</v>
      </c>
      <c r="AL853">
        <v>0</v>
      </c>
      <c r="AM853">
        <v>0</v>
      </c>
      <c r="AN853">
        <v>0</v>
      </c>
      <c r="AO853">
        <v>0</v>
      </c>
      <c r="AP853">
        <v>0</v>
      </c>
      <c r="AQ853">
        <v>0</v>
      </c>
      <c r="AR853">
        <v>0</v>
      </c>
      <c r="AS853">
        <v>0</v>
      </c>
      <c r="AT853">
        <v>0</v>
      </c>
      <c r="AU853">
        <v>0</v>
      </c>
      <c r="AV853">
        <v>0</v>
      </c>
      <c r="AW853">
        <v>8</v>
      </c>
      <c r="AX853">
        <v>3</v>
      </c>
      <c r="AY853">
        <v>0</v>
      </c>
      <c r="AZ853">
        <v>0</v>
      </c>
      <c r="BA853" t="s">
        <v>85</v>
      </c>
      <c r="BB853" t="s">
        <v>63</v>
      </c>
      <c r="BC853" t="s">
        <v>64</v>
      </c>
    </row>
    <row r="854" spans="1:55" x14ac:dyDescent="0.3">
      <c r="A854" t="s">
        <v>55</v>
      </c>
      <c r="B854" t="s">
        <v>55</v>
      </c>
      <c r="C854" t="s">
        <v>231</v>
      </c>
      <c r="D854">
        <v>22110424103</v>
      </c>
      <c r="E854" t="s">
        <v>953</v>
      </c>
      <c r="F854" t="s">
        <v>98</v>
      </c>
      <c r="G854" t="s">
        <v>57</v>
      </c>
      <c r="H854">
        <v>3</v>
      </c>
      <c r="I854" t="s">
        <v>58</v>
      </c>
      <c r="J854" t="s">
        <v>59</v>
      </c>
      <c r="K854" t="s">
        <v>963</v>
      </c>
      <c r="L854">
        <v>1</v>
      </c>
      <c r="M854" t="s">
        <v>964</v>
      </c>
      <c r="N854">
        <v>1</v>
      </c>
      <c r="O854" t="s">
        <v>70</v>
      </c>
      <c r="R854">
        <v>0</v>
      </c>
      <c r="S854">
        <v>0</v>
      </c>
      <c r="T854" t="s">
        <v>1772</v>
      </c>
      <c r="U854" t="s">
        <v>965</v>
      </c>
      <c r="V854">
        <v>4</v>
      </c>
      <c r="W854">
        <v>0</v>
      </c>
      <c r="X854">
        <v>2</v>
      </c>
      <c r="Y854" t="s">
        <v>71</v>
      </c>
      <c r="Z854" t="s">
        <v>71</v>
      </c>
      <c r="AB854" t="s">
        <v>71</v>
      </c>
      <c r="AD854">
        <v>0</v>
      </c>
      <c r="AE854">
        <v>0</v>
      </c>
      <c r="AF854">
        <v>0</v>
      </c>
      <c r="AG854">
        <v>0</v>
      </c>
      <c r="AH854">
        <v>0</v>
      </c>
      <c r="AI854">
        <v>0</v>
      </c>
      <c r="AJ854">
        <v>0</v>
      </c>
      <c r="AK854">
        <v>0</v>
      </c>
      <c r="AL854">
        <v>0</v>
      </c>
      <c r="AM854">
        <v>0</v>
      </c>
      <c r="AN854">
        <v>0</v>
      </c>
      <c r="AO854">
        <v>0</v>
      </c>
      <c r="AP854">
        <v>0</v>
      </c>
      <c r="AQ854">
        <v>0</v>
      </c>
      <c r="AR854">
        <v>0</v>
      </c>
      <c r="AS854">
        <v>0</v>
      </c>
      <c r="AT854">
        <v>0</v>
      </c>
      <c r="AU854">
        <v>0</v>
      </c>
      <c r="AV854">
        <v>0</v>
      </c>
      <c r="AW854">
        <v>0</v>
      </c>
      <c r="AX854">
        <v>0</v>
      </c>
      <c r="AY854">
        <v>0</v>
      </c>
      <c r="AZ854">
        <v>0</v>
      </c>
      <c r="BA854" t="s">
        <v>63</v>
      </c>
      <c r="BB854" t="s">
        <v>63</v>
      </c>
      <c r="BC854" t="s">
        <v>64</v>
      </c>
    </row>
    <row r="855" spans="1:55" x14ac:dyDescent="0.3">
      <c r="A855" t="s">
        <v>55</v>
      </c>
      <c r="B855" t="s">
        <v>55</v>
      </c>
      <c r="C855" t="s">
        <v>231</v>
      </c>
      <c r="D855">
        <v>22110424103</v>
      </c>
      <c r="E855" t="s">
        <v>953</v>
      </c>
      <c r="F855" t="s">
        <v>98</v>
      </c>
      <c r="G855" t="s">
        <v>57</v>
      </c>
      <c r="H855">
        <v>3</v>
      </c>
      <c r="I855" t="s">
        <v>58</v>
      </c>
      <c r="J855" t="s">
        <v>59</v>
      </c>
      <c r="K855" t="s">
        <v>963</v>
      </c>
      <c r="L855">
        <v>1</v>
      </c>
      <c r="M855" t="s">
        <v>964</v>
      </c>
      <c r="N855">
        <v>2</v>
      </c>
      <c r="O855" t="s">
        <v>79</v>
      </c>
      <c r="R855">
        <v>0</v>
      </c>
      <c r="S855">
        <v>0</v>
      </c>
      <c r="T855" t="s">
        <v>1773</v>
      </c>
      <c r="U855" t="s">
        <v>966</v>
      </c>
      <c r="V855">
        <v>4</v>
      </c>
      <c r="W855">
        <v>0</v>
      </c>
      <c r="X855">
        <v>2</v>
      </c>
      <c r="Y855" t="s">
        <v>71</v>
      </c>
      <c r="Z855" t="s">
        <v>71</v>
      </c>
      <c r="AB855" t="s">
        <v>71</v>
      </c>
      <c r="AD855">
        <v>0</v>
      </c>
      <c r="AE855">
        <v>0</v>
      </c>
      <c r="AF855">
        <v>0</v>
      </c>
      <c r="AG855">
        <v>0</v>
      </c>
      <c r="AH855">
        <v>0</v>
      </c>
      <c r="AI855">
        <v>1</v>
      </c>
      <c r="AJ855">
        <v>2</v>
      </c>
      <c r="AK855">
        <v>0</v>
      </c>
      <c r="AL855">
        <v>0</v>
      </c>
      <c r="AM855">
        <v>0</v>
      </c>
      <c r="AN855">
        <v>0</v>
      </c>
      <c r="AO855">
        <v>0</v>
      </c>
      <c r="AP855">
        <v>0</v>
      </c>
      <c r="AQ855">
        <v>0</v>
      </c>
      <c r="AR855">
        <v>13</v>
      </c>
      <c r="AS855">
        <v>13</v>
      </c>
      <c r="AT855">
        <v>1</v>
      </c>
      <c r="AU855">
        <v>3</v>
      </c>
      <c r="AV855">
        <v>0</v>
      </c>
      <c r="AW855">
        <v>1</v>
      </c>
      <c r="AX855">
        <v>1</v>
      </c>
      <c r="AY855">
        <v>0</v>
      </c>
      <c r="AZ855">
        <v>0</v>
      </c>
      <c r="BA855" t="s">
        <v>63</v>
      </c>
      <c r="BB855" t="s">
        <v>63</v>
      </c>
      <c r="BC855" t="s">
        <v>64</v>
      </c>
    </row>
    <row r="856" spans="1:55" x14ac:dyDescent="0.3">
      <c r="A856" t="s">
        <v>55</v>
      </c>
      <c r="B856" t="s">
        <v>55</v>
      </c>
      <c r="C856" t="s">
        <v>231</v>
      </c>
      <c r="D856">
        <v>22110424103</v>
      </c>
      <c r="E856" t="s">
        <v>953</v>
      </c>
      <c r="F856" t="s">
        <v>98</v>
      </c>
      <c r="G856" t="s">
        <v>57</v>
      </c>
      <c r="H856">
        <v>3</v>
      </c>
      <c r="I856" t="s">
        <v>58</v>
      </c>
      <c r="J856" t="s">
        <v>59</v>
      </c>
      <c r="K856" t="s">
        <v>963</v>
      </c>
      <c r="L856">
        <v>1</v>
      </c>
      <c r="M856" t="s">
        <v>964</v>
      </c>
      <c r="N856">
        <v>3</v>
      </c>
      <c r="O856" t="s">
        <v>70</v>
      </c>
      <c r="R856">
        <v>0</v>
      </c>
      <c r="S856">
        <v>0</v>
      </c>
      <c r="T856" t="s">
        <v>1773</v>
      </c>
      <c r="U856" t="s">
        <v>967</v>
      </c>
      <c r="V856">
        <v>4</v>
      </c>
      <c r="W856">
        <v>0</v>
      </c>
      <c r="X856">
        <v>2</v>
      </c>
      <c r="Y856" t="s">
        <v>71</v>
      </c>
      <c r="Z856" t="s">
        <v>71</v>
      </c>
      <c r="AB856" t="s">
        <v>71</v>
      </c>
      <c r="AD856">
        <v>0</v>
      </c>
      <c r="AE856">
        <v>0</v>
      </c>
      <c r="AF856">
        <v>0</v>
      </c>
      <c r="AG856">
        <v>0</v>
      </c>
      <c r="AH856">
        <v>0</v>
      </c>
      <c r="AI856">
        <v>0</v>
      </c>
      <c r="AJ856">
        <v>0</v>
      </c>
      <c r="AK856">
        <v>0</v>
      </c>
      <c r="AL856">
        <v>0</v>
      </c>
      <c r="AM856">
        <v>0</v>
      </c>
      <c r="AN856">
        <v>0</v>
      </c>
      <c r="AO856">
        <v>0</v>
      </c>
      <c r="AP856">
        <v>0</v>
      </c>
      <c r="AQ856">
        <v>0</v>
      </c>
      <c r="AR856">
        <v>0</v>
      </c>
      <c r="AS856">
        <v>0</v>
      </c>
      <c r="AT856">
        <v>0</v>
      </c>
      <c r="AU856">
        <v>0</v>
      </c>
      <c r="AV856">
        <v>0</v>
      </c>
      <c r="AW856">
        <v>1</v>
      </c>
      <c r="AX856">
        <v>1</v>
      </c>
      <c r="AY856">
        <v>0</v>
      </c>
      <c r="AZ856">
        <v>0</v>
      </c>
      <c r="BA856" t="s">
        <v>63</v>
      </c>
      <c r="BB856" t="s">
        <v>63</v>
      </c>
      <c r="BC856" t="s">
        <v>64</v>
      </c>
    </row>
    <row r="857" spans="1:55" ht="72" x14ac:dyDescent="0.3">
      <c r="A857" t="s">
        <v>55</v>
      </c>
      <c r="B857" t="s">
        <v>55</v>
      </c>
      <c r="C857" t="s">
        <v>1125</v>
      </c>
      <c r="D857">
        <v>22110428407</v>
      </c>
      <c r="E857" t="s">
        <v>1126</v>
      </c>
      <c r="F857" t="s">
        <v>56</v>
      </c>
      <c r="G857" t="s">
        <v>57</v>
      </c>
      <c r="H857">
        <v>1</v>
      </c>
      <c r="I857" t="s">
        <v>58</v>
      </c>
      <c r="J857" t="s">
        <v>59</v>
      </c>
      <c r="K857" t="s">
        <v>1127</v>
      </c>
      <c r="L857">
        <v>1</v>
      </c>
      <c r="N857">
        <v>1</v>
      </c>
      <c r="O857" t="s">
        <v>66</v>
      </c>
      <c r="Q857" t="s">
        <v>405</v>
      </c>
      <c r="R857">
        <v>0</v>
      </c>
      <c r="S857">
        <v>0</v>
      </c>
      <c r="T857" t="s">
        <v>61</v>
      </c>
      <c r="U857" s="40" t="s">
        <v>1128</v>
      </c>
      <c r="V857">
        <v>4</v>
      </c>
      <c r="W857">
        <v>0</v>
      </c>
      <c r="X857">
        <v>2</v>
      </c>
      <c r="Y857" t="s">
        <v>83</v>
      </c>
      <c r="Z857" t="s">
        <v>83</v>
      </c>
      <c r="AA857" t="s">
        <v>83</v>
      </c>
      <c r="AB857" t="s">
        <v>83</v>
      </c>
      <c r="AC857" t="s">
        <v>77</v>
      </c>
      <c r="AD857">
        <v>1</v>
      </c>
      <c r="AE857">
        <v>1</v>
      </c>
      <c r="AF857">
        <v>0</v>
      </c>
      <c r="AG857">
        <v>0</v>
      </c>
      <c r="AH857">
        <v>0</v>
      </c>
      <c r="AI857">
        <v>0</v>
      </c>
      <c r="AJ857">
        <v>0</v>
      </c>
      <c r="AK857">
        <v>0</v>
      </c>
      <c r="AL857">
        <v>0</v>
      </c>
      <c r="AM857">
        <v>0</v>
      </c>
      <c r="AN857">
        <v>0</v>
      </c>
      <c r="AO857">
        <v>0</v>
      </c>
      <c r="AP857">
        <v>0</v>
      </c>
      <c r="AQ857">
        <v>0</v>
      </c>
      <c r="AR857">
        <v>0</v>
      </c>
      <c r="AS857">
        <v>0</v>
      </c>
      <c r="AT857">
        <v>0</v>
      </c>
      <c r="AU857">
        <v>0</v>
      </c>
      <c r="AV857">
        <v>0</v>
      </c>
      <c r="AW857">
        <v>3</v>
      </c>
      <c r="AX857">
        <v>2</v>
      </c>
      <c r="AY857">
        <v>0</v>
      </c>
      <c r="AZ857">
        <v>0</v>
      </c>
      <c r="BA857" t="s">
        <v>63</v>
      </c>
      <c r="BB857" t="s">
        <v>63</v>
      </c>
      <c r="BC857" t="s">
        <v>64</v>
      </c>
    </row>
    <row r="858" spans="1:55" ht="72" x14ac:dyDescent="0.3">
      <c r="A858" t="s">
        <v>55</v>
      </c>
      <c r="B858" t="s">
        <v>55</v>
      </c>
      <c r="C858" t="s">
        <v>1125</v>
      </c>
      <c r="D858">
        <v>22110428407</v>
      </c>
      <c r="E858" t="s">
        <v>1126</v>
      </c>
      <c r="F858" t="s">
        <v>56</v>
      </c>
      <c r="G858" t="s">
        <v>57</v>
      </c>
      <c r="H858">
        <v>1</v>
      </c>
      <c r="I858" t="s">
        <v>58</v>
      </c>
      <c r="J858" t="s">
        <v>59</v>
      </c>
      <c r="K858" t="s">
        <v>1127</v>
      </c>
      <c r="L858">
        <v>1</v>
      </c>
      <c r="N858">
        <v>2</v>
      </c>
      <c r="O858" t="s">
        <v>66</v>
      </c>
      <c r="R858">
        <v>0</v>
      </c>
      <c r="S858">
        <v>0</v>
      </c>
      <c r="T858" t="s">
        <v>61</v>
      </c>
      <c r="U858" s="40" t="s">
        <v>1129</v>
      </c>
      <c r="V858">
        <v>4</v>
      </c>
      <c r="W858">
        <v>0</v>
      </c>
      <c r="X858">
        <v>2</v>
      </c>
      <c r="Y858" t="s">
        <v>83</v>
      </c>
      <c r="Z858" t="s">
        <v>83</v>
      </c>
      <c r="AA858" t="s">
        <v>83</v>
      </c>
      <c r="AB858" t="s">
        <v>83</v>
      </c>
      <c r="AC858" t="s">
        <v>77</v>
      </c>
      <c r="AD858">
        <v>0</v>
      </c>
      <c r="AE858">
        <v>1</v>
      </c>
      <c r="AF858">
        <v>0</v>
      </c>
      <c r="AG858">
        <v>0</v>
      </c>
      <c r="AH858">
        <v>0</v>
      </c>
      <c r="AI858">
        <v>0</v>
      </c>
      <c r="AJ858">
        <v>0</v>
      </c>
      <c r="AK858">
        <v>0</v>
      </c>
      <c r="AL858">
        <v>0</v>
      </c>
      <c r="AM858">
        <v>0</v>
      </c>
      <c r="AN858">
        <v>0</v>
      </c>
      <c r="AO858">
        <v>0</v>
      </c>
      <c r="AP858">
        <v>0</v>
      </c>
      <c r="AQ858">
        <v>0</v>
      </c>
      <c r="AR858">
        <v>0</v>
      </c>
      <c r="AS858">
        <v>0</v>
      </c>
      <c r="AT858">
        <v>0</v>
      </c>
      <c r="AU858">
        <v>0</v>
      </c>
      <c r="AV858">
        <v>0</v>
      </c>
      <c r="AW858">
        <v>3</v>
      </c>
      <c r="AX858">
        <v>2</v>
      </c>
      <c r="AY858">
        <v>0</v>
      </c>
      <c r="AZ858">
        <v>0</v>
      </c>
      <c r="BA858" t="s">
        <v>63</v>
      </c>
      <c r="BB858" t="s">
        <v>63</v>
      </c>
      <c r="BC858" t="s">
        <v>64</v>
      </c>
    </row>
    <row r="859" spans="1:55" x14ac:dyDescent="0.3">
      <c r="A859" t="s">
        <v>55</v>
      </c>
      <c r="B859" t="s">
        <v>55</v>
      </c>
      <c r="C859" t="s">
        <v>1125</v>
      </c>
      <c r="D859">
        <v>22110428407</v>
      </c>
      <c r="E859" t="s">
        <v>1126</v>
      </c>
      <c r="F859" t="s">
        <v>56</v>
      </c>
      <c r="G859" t="s">
        <v>57</v>
      </c>
      <c r="H859">
        <v>1</v>
      </c>
      <c r="I859" t="s">
        <v>58</v>
      </c>
      <c r="J859" t="s">
        <v>59</v>
      </c>
      <c r="K859" t="s">
        <v>1127</v>
      </c>
      <c r="L859">
        <v>1</v>
      </c>
      <c r="N859">
        <v>3</v>
      </c>
      <c r="O859" t="s">
        <v>66</v>
      </c>
      <c r="P859">
        <v>5</v>
      </c>
      <c r="Q859" t="s">
        <v>75</v>
      </c>
      <c r="R859">
        <v>13</v>
      </c>
      <c r="S859">
        <v>22</v>
      </c>
      <c r="T859" t="s">
        <v>61</v>
      </c>
      <c r="V859">
        <v>4</v>
      </c>
      <c r="W859">
        <v>0</v>
      </c>
      <c r="X859">
        <v>2</v>
      </c>
      <c r="Y859" t="s">
        <v>83</v>
      </c>
      <c r="Z859" t="s">
        <v>83</v>
      </c>
      <c r="AA859" t="s">
        <v>83</v>
      </c>
      <c r="AB859" t="s">
        <v>83</v>
      </c>
      <c r="AC859" t="s">
        <v>77</v>
      </c>
      <c r="AD859">
        <v>1</v>
      </c>
      <c r="AE859">
        <v>1</v>
      </c>
      <c r="AF859">
        <v>0</v>
      </c>
      <c r="AG859">
        <v>0</v>
      </c>
      <c r="AH859">
        <v>0</v>
      </c>
      <c r="AI859">
        <v>0</v>
      </c>
      <c r="AJ859">
        <v>0</v>
      </c>
      <c r="AK859">
        <v>0</v>
      </c>
      <c r="AL859">
        <v>0</v>
      </c>
      <c r="AM859">
        <v>0</v>
      </c>
      <c r="AN859">
        <v>0</v>
      </c>
      <c r="AO859">
        <v>0</v>
      </c>
      <c r="AP859">
        <v>0</v>
      </c>
      <c r="AQ859">
        <v>0</v>
      </c>
      <c r="AR859">
        <v>0</v>
      </c>
      <c r="AS859">
        <v>0</v>
      </c>
      <c r="AT859">
        <v>0</v>
      </c>
      <c r="AU859">
        <v>0</v>
      </c>
      <c r="AV859">
        <v>0</v>
      </c>
      <c r="AW859">
        <v>3</v>
      </c>
      <c r="AX859">
        <v>2</v>
      </c>
      <c r="AY859">
        <v>0</v>
      </c>
      <c r="AZ859">
        <v>0</v>
      </c>
      <c r="BA859" t="s">
        <v>63</v>
      </c>
      <c r="BB859" t="s">
        <v>63</v>
      </c>
      <c r="BC859" t="s">
        <v>64</v>
      </c>
    </row>
    <row r="860" spans="1:55" x14ac:dyDescent="0.3">
      <c r="A860" t="s">
        <v>55</v>
      </c>
      <c r="B860" t="s">
        <v>55</v>
      </c>
      <c r="C860" t="s">
        <v>1125</v>
      </c>
      <c r="D860">
        <v>22110428407</v>
      </c>
      <c r="E860" t="s">
        <v>1126</v>
      </c>
      <c r="F860" t="s">
        <v>56</v>
      </c>
      <c r="G860" t="s">
        <v>57</v>
      </c>
      <c r="H860">
        <v>1</v>
      </c>
      <c r="I860" t="s">
        <v>58</v>
      </c>
      <c r="J860" t="s">
        <v>59</v>
      </c>
      <c r="K860" t="s">
        <v>1127</v>
      </c>
      <c r="L860">
        <v>1</v>
      </c>
      <c r="N860">
        <v>4</v>
      </c>
      <c r="O860" t="s">
        <v>65</v>
      </c>
      <c r="R860">
        <v>0</v>
      </c>
      <c r="S860">
        <v>0</v>
      </c>
      <c r="T860" t="s">
        <v>61</v>
      </c>
      <c r="V860">
        <v>4</v>
      </c>
      <c r="W860">
        <v>0</v>
      </c>
      <c r="X860">
        <v>2</v>
      </c>
      <c r="Y860" t="s">
        <v>83</v>
      </c>
      <c r="Z860" t="s">
        <v>83</v>
      </c>
      <c r="AA860" t="s">
        <v>83</v>
      </c>
      <c r="AB860" t="s">
        <v>83</v>
      </c>
      <c r="AD860">
        <v>0</v>
      </c>
      <c r="AE860">
        <v>0</v>
      </c>
      <c r="AF860">
        <v>0</v>
      </c>
      <c r="AG860">
        <v>0</v>
      </c>
      <c r="AH860">
        <v>0</v>
      </c>
      <c r="AI860">
        <v>7</v>
      </c>
      <c r="AJ860">
        <v>2</v>
      </c>
      <c r="AK860">
        <v>0</v>
      </c>
      <c r="AL860">
        <v>0</v>
      </c>
      <c r="AM860">
        <v>0</v>
      </c>
      <c r="AN860">
        <v>0</v>
      </c>
      <c r="AO860">
        <v>0</v>
      </c>
      <c r="AP860">
        <v>0</v>
      </c>
      <c r="AQ860">
        <v>0</v>
      </c>
      <c r="AR860">
        <v>0</v>
      </c>
      <c r="AS860">
        <v>0</v>
      </c>
      <c r="AT860">
        <v>0</v>
      </c>
      <c r="AU860">
        <v>0</v>
      </c>
      <c r="AV860">
        <v>0</v>
      </c>
      <c r="AW860">
        <v>3</v>
      </c>
      <c r="AX860">
        <v>2</v>
      </c>
      <c r="AY860">
        <v>0</v>
      </c>
      <c r="AZ860">
        <v>0</v>
      </c>
      <c r="BA860" t="s">
        <v>63</v>
      </c>
      <c r="BB860" t="s">
        <v>63</v>
      </c>
      <c r="BC860" t="s">
        <v>64</v>
      </c>
    </row>
    <row r="861" spans="1:55" x14ac:dyDescent="0.3">
      <c r="A861" t="s">
        <v>55</v>
      </c>
      <c r="B861" t="s">
        <v>55</v>
      </c>
      <c r="C861" t="s">
        <v>1125</v>
      </c>
      <c r="D861">
        <v>22110428407</v>
      </c>
      <c r="E861" t="s">
        <v>1126</v>
      </c>
      <c r="F861" t="s">
        <v>56</v>
      </c>
      <c r="G861" t="s">
        <v>57</v>
      </c>
      <c r="H861">
        <v>2</v>
      </c>
      <c r="I861" t="s">
        <v>94</v>
      </c>
      <c r="J861" t="s">
        <v>59</v>
      </c>
      <c r="L861">
        <v>2</v>
      </c>
      <c r="M861" t="s">
        <v>80</v>
      </c>
      <c r="N861">
        <v>1</v>
      </c>
      <c r="O861" t="s">
        <v>95</v>
      </c>
      <c r="R861">
        <v>0</v>
      </c>
      <c r="S861">
        <v>0</v>
      </c>
      <c r="T861" t="s">
        <v>1773</v>
      </c>
      <c r="V861">
        <v>4</v>
      </c>
      <c r="W861">
        <v>0</v>
      </c>
      <c r="X861">
        <v>2</v>
      </c>
      <c r="Y861" t="s">
        <v>71</v>
      </c>
      <c r="AA861" t="s">
        <v>71</v>
      </c>
      <c r="AB861" t="s">
        <v>71</v>
      </c>
      <c r="AD861">
        <v>0</v>
      </c>
      <c r="AE861">
        <v>0</v>
      </c>
      <c r="AF861">
        <v>0</v>
      </c>
      <c r="AG861">
        <v>0</v>
      </c>
      <c r="AH861">
        <v>0</v>
      </c>
      <c r="AI861">
        <v>0</v>
      </c>
      <c r="AJ861">
        <v>0</v>
      </c>
      <c r="AK861">
        <v>0</v>
      </c>
      <c r="AL861">
        <v>0</v>
      </c>
      <c r="AM861">
        <v>0</v>
      </c>
      <c r="AN861">
        <v>0</v>
      </c>
      <c r="AO861">
        <v>0</v>
      </c>
      <c r="AP861">
        <v>0</v>
      </c>
      <c r="AQ861">
        <v>0</v>
      </c>
      <c r="AR861">
        <v>0</v>
      </c>
      <c r="AS861">
        <v>0</v>
      </c>
      <c r="AT861">
        <v>0</v>
      </c>
      <c r="AU861">
        <v>0</v>
      </c>
      <c r="AV861">
        <v>0</v>
      </c>
      <c r="AW861">
        <v>0</v>
      </c>
      <c r="AX861">
        <v>0</v>
      </c>
      <c r="AY861">
        <v>0</v>
      </c>
      <c r="AZ861">
        <v>0</v>
      </c>
      <c r="BA861" t="s">
        <v>63</v>
      </c>
      <c r="BB861" t="s">
        <v>63</v>
      </c>
      <c r="BC861" t="s">
        <v>64</v>
      </c>
    </row>
    <row r="862" spans="1:55" x14ac:dyDescent="0.3">
      <c r="A862" t="s">
        <v>55</v>
      </c>
      <c r="B862" t="s">
        <v>55</v>
      </c>
      <c r="C862" t="s">
        <v>1125</v>
      </c>
      <c r="D862">
        <v>22110428407</v>
      </c>
      <c r="E862" t="s">
        <v>1126</v>
      </c>
      <c r="F862" t="s">
        <v>56</v>
      </c>
      <c r="G862" t="s">
        <v>57</v>
      </c>
      <c r="H862">
        <v>2</v>
      </c>
      <c r="I862" t="s">
        <v>94</v>
      </c>
      <c r="J862" t="s">
        <v>59</v>
      </c>
      <c r="L862">
        <v>2</v>
      </c>
      <c r="M862" t="s">
        <v>80</v>
      </c>
      <c r="N862">
        <v>2</v>
      </c>
      <c r="O862" t="s">
        <v>95</v>
      </c>
      <c r="R862">
        <v>0</v>
      </c>
      <c r="S862">
        <v>0</v>
      </c>
      <c r="T862" t="s">
        <v>1773</v>
      </c>
      <c r="V862">
        <v>4</v>
      </c>
      <c r="W862">
        <v>0</v>
      </c>
      <c r="X862">
        <v>2</v>
      </c>
      <c r="Y862" t="s">
        <v>71</v>
      </c>
      <c r="Z862" t="s">
        <v>71</v>
      </c>
      <c r="AA862" t="s">
        <v>71</v>
      </c>
      <c r="AB862" t="s">
        <v>71</v>
      </c>
      <c r="AD862">
        <v>0</v>
      </c>
      <c r="AE862">
        <v>0</v>
      </c>
      <c r="AF862">
        <v>0</v>
      </c>
      <c r="AG862">
        <v>0</v>
      </c>
      <c r="AH862">
        <v>0</v>
      </c>
      <c r="AI862">
        <v>0</v>
      </c>
      <c r="AJ862">
        <v>0</v>
      </c>
      <c r="AK862">
        <v>0</v>
      </c>
      <c r="AL862">
        <v>0</v>
      </c>
      <c r="AM862">
        <v>0</v>
      </c>
      <c r="AN862">
        <v>0</v>
      </c>
      <c r="AO862">
        <v>0</v>
      </c>
      <c r="AP862">
        <v>0</v>
      </c>
      <c r="AQ862">
        <v>0</v>
      </c>
      <c r="AR862">
        <v>0</v>
      </c>
      <c r="AS862">
        <v>0</v>
      </c>
      <c r="AT862">
        <v>0</v>
      </c>
      <c r="AU862">
        <v>0</v>
      </c>
      <c r="AV862">
        <v>0</v>
      </c>
      <c r="AW862">
        <v>0</v>
      </c>
      <c r="AX862">
        <v>0</v>
      </c>
      <c r="AY862">
        <v>0</v>
      </c>
      <c r="AZ862">
        <v>0</v>
      </c>
      <c r="BA862" t="s">
        <v>63</v>
      </c>
      <c r="BB862" t="s">
        <v>63</v>
      </c>
      <c r="BC862" t="s">
        <v>64</v>
      </c>
    </row>
    <row r="863" spans="1:55" x14ac:dyDescent="0.3">
      <c r="A863" t="s">
        <v>55</v>
      </c>
      <c r="B863" t="s">
        <v>55</v>
      </c>
      <c r="C863" t="s">
        <v>231</v>
      </c>
      <c r="D863">
        <v>22110404207</v>
      </c>
      <c r="E863" t="s">
        <v>232</v>
      </c>
      <c r="F863" t="s">
        <v>56</v>
      </c>
      <c r="G863" t="s">
        <v>57</v>
      </c>
      <c r="H863">
        <v>1</v>
      </c>
      <c r="I863" t="s">
        <v>58</v>
      </c>
      <c r="J863" t="s">
        <v>59</v>
      </c>
      <c r="K863" t="s">
        <v>233</v>
      </c>
      <c r="L863">
        <v>1</v>
      </c>
      <c r="M863" t="s">
        <v>234</v>
      </c>
      <c r="N863">
        <v>1</v>
      </c>
      <c r="O863" t="s">
        <v>107</v>
      </c>
      <c r="R863">
        <v>0</v>
      </c>
      <c r="S863">
        <v>0</v>
      </c>
      <c r="T863" t="s">
        <v>61</v>
      </c>
      <c r="U863" t="s">
        <v>235</v>
      </c>
      <c r="V863">
        <v>3</v>
      </c>
      <c r="W863">
        <v>4</v>
      </c>
      <c r="X863">
        <v>1</v>
      </c>
      <c r="Y863" t="s">
        <v>71</v>
      </c>
      <c r="Z863" t="s">
        <v>62</v>
      </c>
      <c r="AA863" t="s">
        <v>90</v>
      </c>
      <c r="AB863" t="s">
        <v>71</v>
      </c>
      <c r="AD863">
        <v>0</v>
      </c>
      <c r="AE863">
        <v>0</v>
      </c>
      <c r="AF863">
        <v>0</v>
      </c>
      <c r="AG863">
        <v>0</v>
      </c>
      <c r="AH863">
        <v>0</v>
      </c>
      <c r="AI863">
        <v>2</v>
      </c>
      <c r="AJ863">
        <v>0</v>
      </c>
      <c r="AK863">
        <v>0</v>
      </c>
      <c r="AL863">
        <v>0</v>
      </c>
      <c r="AM863">
        <v>0</v>
      </c>
      <c r="AN863">
        <v>0</v>
      </c>
      <c r="AO863">
        <v>0</v>
      </c>
      <c r="AP863">
        <v>0</v>
      </c>
      <c r="AQ863">
        <v>0</v>
      </c>
      <c r="AR863">
        <v>0</v>
      </c>
      <c r="AS863">
        <v>0</v>
      </c>
      <c r="AT863">
        <v>0</v>
      </c>
      <c r="AU863">
        <v>0</v>
      </c>
      <c r="AV863">
        <v>0</v>
      </c>
      <c r="AW863">
        <v>2</v>
      </c>
      <c r="AX863">
        <v>2</v>
      </c>
      <c r="AY863">
        <v>0</v>
      </c>
      <c r="AZ863">
        <v>0</v>
      </c>
      <c r="BA863" t="s">
        <v>63</v>
      </c>
      <c r="BB863" t="s">
        <v>63</v>
      </c>
      <c r="BC863" t="s">
        <v>64</v>
      </c>
    </row>
    <row r="864" spans="1:55" x14ac:dyDescent="0.3">
      <c r="A864" t="s">
        <v>55</v>
      </c>
      <c r="B864" t="s">
        <v>55</v>
      </c>
      <c r="C864" t="s">
        <v>231</v>
      </c>
      <c r="D864">
        <v>22110404207</v>
      </c>
      <c r="E864" t="s">
        <v>232</v>
      </c>
      <c r="F864" t="s">
        <v>56</v>
      </c>
      <c r="G864" t="s">
        <v>57</v>
      </c>
      <c r="H864">
        <v>1</v>
      </c>
      <c r="I864" t="s">
        <v>58</v>
      </c>
      <c r="J864" t="s">
        <v>59</v>
      </c>
      <c r="K864" t="s">
        <v>233</v>
      </c>
      <c r="L864">
        <v>1</v>
      </c>
      <c r="M864" t="s">
        <v>234</v>
      </c>
      <c r="N864">
        <v>2</v>
      </c>
      <c r="O864" t="s">
        <v>66</v>
      </c>
      <c r="P864">
        <v>3</v>
      </c>
      <c r="Q864" t="s">
        <v>78</v>
      </c>
      <c r="R864">
        <v>17</v>
      </c>
      <c r="S864">
        <v>16</v>
      </c>
      <c r="T864" t="s">
        <v>61</v>
      </c>
      <c r="U864" t="s">
        <v>236</v>
      </c>
      <c r="V864">
        <v>3</v>
      </c>
      <c r="W864">
        <v>4</v>
      </c>
      <c r="X864">
        <v>1</v>
      </c>
      <c r="Y864" t="s">
        <v>62</v>
      </c>
      <c r="Z864" t="s">
        <v>71</v>
      </c>
      <c r="AA864" t="s">
        <v>83</v>
      </c>
      <c r="AB864" t="s">
        <v>71</v>
      </c>
      <c r="AC864" t="s">
        <v>77</v>
      </c>
      <c r="AD864">
        <v>1</v>
      </c>
      <c r="AE864">
        <v>1</v>
      </c>
      <c r="AF864">
        <v>0</v>
      </c>
      <c r="AG864">
        <v>0</v>
      </c>
      <c r="AH864">
        <v>0</v>
      </c>
      <c r="AI864">
        <v>1</v>
      </c>
      <c r="AJ864">
        <v>0</v>
      </c>
      <c r="AK864">
        <v>1</v>
      </c>
      <c r="AL864">
        <v>0</v>
      </c>
      <c r="AM864">
        <v>0</v>
      </c>
      <c r="AN864">
        <v>0</v>
      </c>
      <c r="AO864">
        <v>0</v>
      </c>
      <c r="AP864">
        <v>0</v>
      </c>
      <c r="AQ864">
        <v>0</v>
      </c>
      <c r="AR864">
        <v>0</v>
      </c>
      <c r="AS864">
        <v>0</v>
      </c>
      <c r="AT864">
        <v>0</v>
      </c>
      <c r="AU864">
        <v>0</v>
      </c>
      <c r="AV864">
        <v>0</v>
      </c>
      <c r="AW864">
        <v>1</v>
      </c>
      <c r="AX864">
        <v>2</v>
      </c>
      <c r="AY864">
        <v>0</v>
      </c>
      <c r="AZ864">
        <v>0</v>
      </c>
      <c r="BA864" t="s">
        <v>63</v>
      </c>
      <c r="BB864" t="s">
        <v>63</v>
      </c>
      <c r="BC864" t="s">
        <v>64</v>
      </c>
    </row>
    <row r="865" spans="1:55" x14ac:dyDescent="0.3">
      <c r="A865" t="s">
        <v>55</v>
      </c>
      <c r="B865" t="s">
        <v>55</v>
      </c>
      <c r="C865" t="s">
        <v>231</v>
      </c>
      <c r="D865">
        <v>22110404207</v>
      </c>
      <c r="E865" t="s">
        <v>232</v>
      </c>
      <c r="F865" t="s">
        <v>56</v>
      </c>
      <c r="G865" t="s">
        <v>57</v>
      </c>
      <c r="H865">
        <v>1</v>
      </c>
      <c r="I865" t="s">
        <v>58</v>
      </c>
      <c r="J865" t="s">
        <v>59</v>
      </c>
      <c r="K865" t="s">
        <v>233</v>
      </c>
      <c r="L865">
        <v>1</v>
      </c>
      <c r="M865" t="s">
        <v>234</v>
      </c>
      <c r="N865">
        <v>3</v>
      </c>
      <c r="O865" t="s">
        <v>70</v>
      </c>
      <c r="R865">
        <v>0</v>
      </c>
      <c r="S865">
        <v>0</v>
      </c>
      <c r="T865" t="s">
        <v>61</v>
      </c>
      <c r="U865" t="s">
        <v>237</v>
      </c>
      <c r="V865">
        <v>3</v>
      </c>
      <c r="W865">
        <v>4</v>
      </c>
      <c r="X865">
        <v>1</v>
      </c>
      <c r="Y865" t="s">
        <v>71</v>
      </c>
      <c r="Z865" t="s">
        <v>83</v>
      </c>
      <c r="AA865" t="s">
        <v>90</v>
      </c>
      <c r="AB865" t="s">
        <v>62</v>
      </c>
      <c r="AD865">
        <v>0</v>
      </c>
      <c r="AE865">
        <v>0</v>
      </c>
      <c r="AF865">
        <v>0</v>
      </c>
      <c r="AG865">
        <v>0</v>
      </c>
      <c r="AH865">
        <v>0</v>
      </c>
      <c r="AI865">
        <v>1</v>
      </c>
      <c r="AJ865">
        <v>1</v>
      </c>
      <c r="AK865">
        <v>0</v>
      </c>
      <c r="AL865">
        <v>0</v>
      </c>
      <c r="AM865">
        <v>0</v>
      </c>
      <c r="AN865">
        <v>0</v>
      </c>
      <c r="AO865">
        <v>0</v>
      </c>
      <c r="AP865">
        <v>0</v>
      </c>
      <c r="AQ865">
        <v>0</v>
      </c>
      <c r="AR865">
        <v>0</v>
      </c>
      <c r="AS865">
        <v>0</v>
      </c>
      <c r="AT865">
        <v>0</v>
      </c>
      <c r="AU865">
        <v>0</v>
      </c>
      <c r="AV865">
        <v>0</v>
      </c>
      <c r="AW865">
        <v>0</v>
      </c>
      <c r="AX865">
        <v>0</v>
      </c>
      <c r="AY865">
        <v>0</v>
      </c>
      <c r="AZ865">
        <v>0</v>
      </c>
      <c r="BA865" t="s">
        <v>63</v>
      </c>
      <c r="BB865" t="s">
        <v>63</v>
      </c>
      <c r="BC865" t="s">
        <v>64</v>
      </c>
    </row>
    <row r="866" spans="1:55" x14ac:dyDescent="0.3">
      <c r="A866" t="s">
        <v>55</v>
      </c>
      <c r="B866" t="s">
        <v>55</v>
      </c>
      <c r="C866" t="s">
        <v>231</v>
      </c>
      <c r="D866">
        <v>22110404207</v>
      </c>
      <c r="E866" t="s">
        <v>232</v>
      </c>
      <c r="F866" t="s">
        <v>56</v>
      </c>
      <c r="G866" t="s">
        <v>57</v>
      </c>
      <c r="H866">
        <v>1</v>
      </c>
      <c r="I866" t="s">
        <v>58</v>
      </c>
      <c r="J866" t="s">
        <v>59</v>
      </c>
      <c r="K866" t="s">
        <v>233</v>
      </c>
      <c r="L866">
        <v>1</v>
      </c>
      <c r="M866" t="s">
        <v>234</v>
      </c>
      <c r="N866">
        <v>4</v>
      </c>
      <c r="O866" t="s">
        <v>66</v>
      </c>
      <c r="P866">
        <v>4</v>
      </c>
      <c r="Q866" t="s">
        <v>76</v>
      </c>
      <c r="R866">
        <v>29</v>
      </c>
      <c r="S866">
        <v>11</v>
      </c>
      <c r="T866" t="s">
        <v>61</v>
      </c>
      <c r="U866" t="s">
        <v>238</v>
      </c>
      <c r="V866">
        <v>3</v>
      </c>
      <c r="W866">
        <v>4</v>
      </c>
      <c r="X866">
        <v>1</v>
      </c>
      <c r="Y866" t="s">
        <v>71</v>
      </c>
      <c r="Z866" t="s">
        <v>71</v>
      </c>
      <c r="AA866" t="s">
        <v>83</v>
      </c>
      <c r="AB866" t="s">
        <v>71</v>
      </c>
      <c r="AC866" t="s">
        <v>77</v>
      </c>
      <c r="AD866">
        <v>1</v>
      </c>
      <c r="AE866">
        <v>1</v>
      </c>
      <c r="AF866">
        <v>0</v>
      </c>
      <c r="AG866">
        <v>0</v>
      </c>
      <c r="AH866">
        <v>0</v>
      </c>
      <c r="AI866">
        <v>1</v>
      </c>
      <c r="AJ866">
        <v>0</v>
      </c>
      <c r="AK866">
        <v>0</v>
      </c>
      <c r="AL866">
        <v>0</v>
      </c>
      <c r="AM866">
        <v>0</v>
      </c>
      <c r="AN866">
        <v>0</v>
      </c>
      <c r="AO866">
        <v>0</v>
      </c>
      <c r="AP866">
        <v>0</v>
      </c>
      <c r="AQ866">
        <v>0</v>
      </c>
      <c r="AR866">
        <v>0</v>
      </c>
      <c r="AS866">
        <v>0</v>
      </c>
      <c r="AT866">
        <v>0</v>
      </c>
      <c r="AU866">
        <v>0</v>
      </c>
      <c r="AV866">
        <v>0</v>
      </c>
      <c r="AW866">
        <v>3</v>
      </c>
      <c r="AX866">
        <v>2</v>
      </c>
      <c r="AY866">
        <v>0</v>
      </c>
      <c r="AZ866">
        <v>0</v>
      </c>
      <c r="BA866" t="s">
        <v>63</v>
      </c>
      <c r="BB866" t="s">
        <v>63</v>
      </c>
      <c r="BC866" t="s">
        <v>64</v>
      </c>
    </row>
    <row r="867" spans="1:55" x14ac:dyDescent="0.3">
      <c r="A867" t="s">
        <v>55</v>
      </c>
      <c r="B867" t="s">
        <v>55</v>
      </c>
      <c r="C867" t="s">
        <v>231</v>
      </c>
      <c r="D867">
        <v>22110404207</v>
      </c>
      <c r="E867" t="s">
        <v>232</v>
      </c>
      <c r="F867" t="s">
        <v>56</v>
      </c>
      <c r="G867" t="s">
        <v>57</v>
      </c>
      <c r="H867">
        <v>1</v>
      </c>
      <c r="I867" t="s">
        <v>58</v>
      </c>
      <c r="J867" t="s">
        <v>59</v>
      </c>
      <c r="K867" t="s">
        <v>233</v>
      </c>
      <c r="L867">
        <v>1</v>
      </c>
      <c r="M867" t="s">
        <v>234</v>
      </c>
      <c r="N867">
        <v>5</v>
      </c>
      <c r="O867" t="s">
        <v>66</v>
      </c>
      <c r="P867">
        <v>5</v>
      </c>
      <c r="Q867" t="s">
        <v>75</v>
      </c>
      <c r="R867">
        <v>15</v>
      </c>
      <c r="S867">
        <v>10</v>
      </c>
      <c r="T867" t="s">
        <v>61</v>
      </c>
      <c r="U867" t="s">
        <v>239</v>
      </c>
      <c r="V867">
        <v>3</v>
      </c>
      <c r="W867">
        <v>4</v>
      </c>
      <c r="X867">
        <v>1</v>
      </c>
      <c r="Y867" t="s">
        <v>71</v>
      </c>
      <c r="Z867" t="s">
        <v>71</v>
      </c>
      <c r="AA867" t="s">
        <v>83</v>
      </c>
      <c r="AB867" t="s">
        <v>71</v>
      </c>
      <c r="AC867" t="s">
        <v>77</v>
      </c>
      <c r="AD867">
        <v>1</v>
      </c>
      <c r="AE867">
        <v>1</v>
      </c>
      <c r="AF867">
        <v>0</v>
      </c>
      <c r="AG867">
        <v>0</v>
      </c>
      <c r="AH867">
        <v>0</v>
      </c>
      <c r="AI867">
        <v>0</v>
      </c>
      <c r="AJ867">
        <v>0</v>
      </c>
      <c r="AK867">
        <v>1</v>
      </c>
      <c r="AL867">
        <v>0</v>
      </c>
      <c r="AM867">
        <v>0</v>
      </c>
      <c r="AN867">
        <v>0</v>
      </c>
      <c r="AO867">
        <v>0</v>
      </c>
      <c r="AP867">
        <v>0</v>
      </c>
      <c r="AQ867">
        <v>0</v>
      </c>
      <c r="AR867">
        <v>0</v>
      </c>
      <c r="AS867">
        <v>0</v>
      </c>
      <c r="AT867">
        <v>0</v>
      </c>
      <c r="AU867">
        <v>0</v>
      </c>
      <c r="AV867">
        <v>0</v>
      </c>
      <c r="AW867">
        <v>1</v>
      </c>
      <c r="AX867">
        <v>2</v>
      </c>
      <c r="AY867">
        <v>0</v>
      </c>
      <c r="AZ867">
        <v>0</v>
      </c>
      <c r="BA867" t="s">
        <v>63</v>
      </c>
      <c r="BB867" t="s">
        <v>63</v>
      </c>
      <c r="BC867" t="s">
        <v>64</v>
      </c>
    </row>
    <row r="868" spans="1:55" x14ac:dyDescent="0.3">
      <c r="A868" t="s">
        <v>55</v>
      </c>
      <c r="B868" t="s">
        <v>55</v>
      </c>
      <c r="C868" t="s">
        <v>231</v>
      </c>
      <c r="D868">
        <v>22110404207</v>
      </c>
      <c r="E868" t="s">
        <v>232</v>
      </c>
      <c r="F868" t="s">
        <v>56</v>
      </c>
      <c r="G868" t="s">
        <v>57</v>
      </c>
      <c r="H868">
        <v>1</v>
      </c>
      <c r="I868" t="s">
        <v>58</v>
      </c>
      <c r="J868" t="s">
        <v>59</v>
      </c>
      <c r="K868" t="s">
        <v>233</v>
      </c>
      <c r="L868">
        <v>1</v>
      </c>
      <c r="M868" t="s">
        <v>234</v>
      </c>
      <c r="N868">
        <v>6</v>
      </c>
      <c r="O868" t="s">
        <v>70</v>
      </c>
      <c r="R868">
        <v>0</v>
      </c>
      <c r="S868">
        <v>0</v>
      </c>
      <c r="T868" t="s">
        <v>61</v>
      </c>
      <c r="U868" t="s">
        <v>240</v>
      </c>
      <c r="V868">
        <v>3</v>
      </c>
      <c r="W868">
        <v>4</v>
      </c>
      <c r="X868">
        <v>1</v>
      </c>
      <c r="Y868" t="s">
        <v>62</v>
      </c>
      <c r="Z868" t="s">
        <v>71</v>
      </c>
      <c r="AA868" t="s">
        <v>83</v>
      </c>
      <c r="AB868" t="s">
        <v>71</v>
      </c>
      <c r="AD868">
        <v>0</v>
      </c>
      <c r="AE868">
        <v>0</v>
      </c>
      <c r="AF868">
        <v>0</v>
      </c>
      <c r="AG868">
        <v>0</v>
      </c>
      <c r="AH868">
        <v>0</v>
      </c>
      <c r="AI868">
        <v>2</v>
      </c>
      <c r="AJ868">
        <v>0</v>
      </c>
      <c r="AK868">
        <v>1</v>
      </c>
      <c r="AL868">
        <v>0</v>
      </c>
      <c r="AM868">
        <v>0</v>
      </c>
      <c r="AN868">
        <v>0</v>
      </c>
      <c r="AO868">
        <v>0</v>
      </c>
      <c r="AP868">
        <v>0</v>
      </c>
      <c r="AQ868">
        <v>0</v>
      </c>
      <c r="AR868">
        <v>0</v>
      </c>
      <c r="AS868">
        <v>0</v>
      </c>
      <c r="AT868">
        <v>0</v>
      </c>
      <c r="AU868">
        <v>0</v>
      </c>
      <c r="AV868">
        <v>0</v>
      </c>
      <c r="AW868">
        <v>6</v>
      </c>
      <c r="AX868">
        <v>2</v>
      </c>
      <c r="AY868">
        <v>0</v>
      </c>
      <c r="AZ868">
        <v>0</v>
      </c>
      <c r="BA868" t="s">
        <v>63</v>
      </c>
      <c r="BB868" t="s">
        <v>63</v>
      </c>
      <c r="BC868" t="s">
        <v>64</v>
      </c>
    </row>
    <row r="869" spans="1:55" x14ac:dyDescent="0.3">
      <c r="A869" t="s">
        <v>55</v>
      </c>
      <c r="B869" t="s">
        <v>55</v>
      </c>
      <c r="C869" t="s">
        <v>231</v>
      </c>
      <c r="D869">
        <v>22110404207</v>
      </c>
      <c r="E869" t="s">
        <v>232</v>
      </c>
      <c r="F869" t="s">
        <v>56</v>
      </c>
      <c r="G869" t="s">
        <v>57</v>
      </c>
      <c r="H869">
        <v>1</v>
      </c>
      <c r="I869" t="s">
        <v>58</v>
      </c>
      <c r="J869" t="s">
        <v>59</v>
      </c>
      <c r="K869" t="s">
        <v>233</v>
      </c>
      <c r="L869">
        <v>1</v>
      </c>
      <c r="M869" t="s">
        <v>234</v>
      </c>
      <c r="N869">
        <v>7</v>
      </c>
      <c r="O869" t="s">
        <v>70</v>
      </c>
      <c r="R869">
        <v>0</v>
      </c>
      <c r="S869">
        <v>0</v>
      </c>
      <c r="T869" t="s">
        <v>1772</v>
      </c>
      <c r="U869" t="s">
        <v>241</v>
      </c>
      <c r="V869">
        <v>3</v>
      </c>
      <c r="W869">
        <v>4</v>
      </c>
      <c r="X869">
        <v>1</v>
      </c>
      <c r="Y869" t="s">
        <v>90</v>
      </c>
      <c r="Z869" t="s">
        <v>71</v>
      </c>
      <c r="AA869" t="s">
        <v>90</v>
      </c>
      <c r="AB869" t="s">
        <v>71</v>
      </c>
      <c r="AD869">
        <v>0</v>
      </c>
      <c r="AE869">
        <v>0</v>
      </c>
      <c r="AF869">
        <v>0</v>
      </c>
      <c r="AG869">
        <v>0</v>
      </c>
      <c r="AH869">
        <v>0</v>
      </c>
      <c r="AI869">
        <v>0</v>
      </c>
      <c r="AJ869">
        <v>0</v>
      </c>
      <c r="AK869">
        <v>0</v>
      </c>
      <c r="AL869">
        <v>0</v>
      </c>
      <c r="AM869">
        <v>0</v>
      </c>
      <c r="AN869">
        <v>0</v>
      </c>
      <c r="AO869">
        <v>0</v>
      </c>
      <c r="AP869">
        <v>0</v>
      </c>
      <c r="AQ869">
        <v>0</v>
      </c>
      <c r="AR869">
        <v>0</v>
      </c>
      <c r="AS869">
        <v>0</v>
      </c>
      <c r="AT869">
        <v>0</v>
      </c>
      <c r="AU869">
        <v>0</v>
      </c>
      <c r="AV869">
        <v>0</v>
      </c>
      <c r="AW869">
        <v>0</v>
      </c>
      <c r="AX869">
        <v>0</v>
      </c>
      <c r="AY869">
        <v>0</v>
      </c>
      <c r="AZ869">
        <v>0</v>
      </c>
      <c r="BA869" t="s">
        <v>63</v>
      </c>
      <c r="BB869" t="s">
        <v>63</v>
      </c>
      <c r="BC869" t="s">
        <v>64</v>
      </c>
    </row>
    <row r="870" spans="1:55" x14ac:dyDescent="0.3">
      <c r="A870" t="s">
        <v>55</v>
      </c>
      <c r="B870" t="s">
        <v>55</v>
      </c>
      <c r="C870" t="s">
        <v>231</v>
      </c>
      <c r="D870">
        <v>22110404207</v>
      </c>
      <c r="E870" t="s">
        <v>232</v>
      </c>
      <c r="F870" t="s">
        <v>56</v>
      </c>
      <c r="G870" t="s">
        <v>57</v>
      </c>
      <c r="H870">
        <v>1</v>
      </c>
      <c r="I870" t="s">
        <v>58</v>
      </c>
      <c r="J870" t="s">
        <v>59</v>
      </c>
      <c r="K870" t="s">
        <v>233</v>
      </c>
      <c r="L870">
        <v>1</v>
      </c>
      <c r="M870" t="s">
        <v>234</v>
      </c>
      <c r="N870">
        <v>8</v>
      </c>
      <c r="O870" t="s">
        <v>66</v>
      </c>
      <c r="P870">
        <v>1</v>
      </c>
      <c r="Q870" t="s">
        <v>67</v>
      </c>
      <c r="R870">
        <v>6</v>
      </c>
      <c r="S870">
        <v>11</v>
      </c>
      <c r="T870" t="s">
        <v>61</v>
      </c>
      <c r="U870" t="s">
        <v>242</v>
      </c>
      <c r="V870">
        <v>3</v>
      </c>
      <c r="W870">
        <v>4</v>
      </c>
      <c r="X870">
        <v>1</v>
      </c>
      <c r="Y870" t="s">
        <v>62</v>
      </c>
      <c r="Z870" t="s">
        <v>71</v>
      </c>
      <c r="AA870" t="s">
        <v>83</v>
      </c>
      <c r="AB870" t="s">
        <v>71</v>
      </c>
      <c r="AC870" t="s">
        <v>77</v>
      </c>
      <c r="AD870">
        <v>1</v>
      </c>
      <c r="AE870">
        <v>0</v>
      </c>
      <c r="AF870">
        <v>0</v>
      </c>
      <c r="AG870">
        <v>0</v>
      </c>
      <c r="AH870">
        <v>0</v>
      </c>
      <c r="AI870">
        <v>0</v>
      </c>
      <c r="AJ870">
        <v>0</v>
      </c>
      <c r="AK870">
        <v>1</v>
      </c>
      <c r="AL870">
        <v>0</v>
      </c>
      <c r="AM870">
        <v>0</v>
      </c>
      <c r="AN870">
        <v>0</v>
      </c>
      <c r="AO870">
        <v>0</v>
      </c>
      <c r="AP870">
        <v>0</v>
      </c>
      <c r="AQ870">
        <v>0</v>
      </c>
      <c r="AR870">
        <v>0</v>
      </c>
      <c r="AS870">
        <v>0</v>
      </c>
      <c r="AT870">
        <v>0</v>
      </c>
      <c r="AU870">
        <v>0</v>
      </c>
      <c r="AV870">
        <v>0</v>
      </c>
      <c r="AW870">
        <v>2</v>
      </c>
      <c r="AX870">
        <v>2</v>
      </c>
      <c r="AY870">
        <v>0</v>
      </c>
      <c r="AZ870">
        <v>0</v>
      </c>
      <c r="BA870" t="s">
        <v>63</v>
      </c>
      <c r="BB870" t="s">
        <v>63</v>
      </c>
      <c r="BC870" t="s">
        <v>64</v>
      </c>
    </row>
    <row r="871" spans="1:55" ht="28.8" x14ac:dyDescent="0.3">
      <c r="A871" t="s">
        <v>55</v>
      </c>
      <c r="B871" t="s">
        <v>55</v>
      </c>
      <c r="C871" t="s">
        <v>231</v>
      </c>
      <c r="D871">
        <v>22110404207</v>
      </c>
      <c r="E871" t="s">
        <v>232</v>
      </c>
      <c r="F871" t="s">
        <v>56</v>
      </c>
      <c r="G871" t="s">
        <v>57</v>
      </c>
      <c r="H871">
        <v>1</v>
      </c>
      <c r="I871" t="s">
        <v>58</v>
      </c>
      <c r="J871" t="s">
        <v>59</v>
      </c>
      <c r="K871" t="s">
        <v>233</v>
      </c>
      <c r="L871">
        <v>1</v>
      </c>
      <c r="M871" t="s">
        <v>234</v>
      </c>
      <c r="N871">
        <v>9</v>
      </c>
      <c r="O871" t="s">
        <v>66</v>
      </c>
      <c r="P871">
        <v>2</v>
      </c>
      <c r="Q871" t="s">
        <v>69</v>
      </c>
      <c r="R871">
        <v>0</v>
      </c>
      <c r="S871">
        <v>0</v>
      </c>
      <c r="T871" t="s">
        <v>61</v>
      </c>
      <c r="U871" s="40" t="s">
        <v>243</v>
      </c>
      <c r="V871">
        <v>3</v>
      </c>
      <c r="W871">
        <v>4</v>
      </c>
      <c r="X871">
        <v>1</v>
      </c>
      <c r="Y871" t="s">
        <v>71</v>
      </c>
      <c r="Z871" t="s">
        <v>71</v>
      </c>
      <c r="AA871" t="s">
        <v>83</v>
      </c>
      <c r="AB871" t="s">
        <v>71</v>
      </c>
      <c r="AC871" t="s">
        <v>77</v>
      </c>
      <c r="AD871">
        <v>1</v>
      </c>
      <c r="AE871">
        <v>1</v>
      </c>
      <c r="AF871">
        <v>0</v>
      </c>
      <c r="AG871">
        <v>0</v>
      </c>
      <c r="AH871">
        <v>0</v>
      </c>
      <c r="AI871">
        <v>0</v>
      </c>
      <c r="AJ871">
        <v>0</v>
      </c>
      <c r="AK871">
        <v>1</v>
      </c>
      <c r="AL871">
        <v>0</v>
      </c>
      <c r="AM871">
        <v>0</v>
      </c>
      <c r="AN871">
        <v>0</v>
      </c>
      <c r="AO871">
        <v>0</v>
      </c>
      <c r="AP871">
        <v>0</v>
      </c>
      <c r="AQ871">
        <v>0</v>
      </c>
      <c r="AR871">
        <v>0</v>
      </c>
      <c r="AS871">
        <v>0</v>
      </c>
      <c r="AT871">
        <v>0</v>
      </c>
      <c r="AU871">
        <v>0</v>
      </c>
      <c r="AV871">
        <v>0</v>
      </c>
      <c r="AW871">
        <v>2</v>
      </c>
      <c r="AX871">
        <v>2</v>
      </c>
      <c r="AY871">
        <v>0</v>
      </c>
      <c r="AZ871">
        <v>0</v>
      </c>
      <c r="BA871" t="s">
        <v>63</v>
      </c>
      <c r="BB871" t="s">
        <v>63</v>
      </c>
      <c r="BC871" t="s">
        <v>64</v>
      </c>
    </row>
    <row r="872" spans="1:55" x14ac:dyDescent="0.3">
      <c r="A872" t="s">
        <v>55</v>
      </c>
      <c r="B872" t="s">
        <v>55</v>
      </c>
      <c r="C872" t="s">
        <v>231</v>
      </c>
      <c r="D872">
        <v>22110404207</v>
      </c>
      <c r="E872" t="s">
        <v>232</v>
      </c>
      <c r="F872" t="s">
        <v>56</v>
      </c>
      <c r="G872" t="s">
        <v>57</v>
      </c>
      <c r="H872">
        <v>1</v>
      </c>
      <c r="I872" t="s">
        <v>58</v>
      </c>
      <c r="J872" t="s">
        <v>59</v>
      </c>
      <c r="K872" t="s">
        <v>233</v>
      </c>
      <c r="L872">
        <v>1</v>
      </c>
      <c r="M872" t="s">
        <v>234</v>
      </c>
      <c r="N872">
        <v>10</v>
      </c>
      <c r="O872" t="s">
        <v>79</v>
      </c>
      <c r="R872">
        <v>0</v>
      </c>
      <c r="S872">
        <v>0</v>
      </c>
      <c r="T872" t="s">
        <v>61</v>
      </c>
      <c r="U872" t="s">
        <v>244</v>
      </c>
      <c r="V872">
        <v>3</v>
      </c>
      <c r="W872">
        <v>4</v>
      </c>
      <c r="X872">
        <v>1</v>
      </c>
      <c r="Y872" t="s">
        <v>62</v>
      </c>
      <c r="Z872" t="s">
        <v>71</v>
      </c>
      <c r="AA872" t="s">
        <v>83</v>
      </c>
      <c r="AB872" t="s">
        <v>62</v>
      </c>
      <c r="AD872">
        <v>0</v>
      </c>
      <c r="AE872">
        <v>0</v>
      </c>
      <c r="AF872">
        <v>0</v>
      </c>
      <c r="AG872">
        <v>0</v>
      </c>
      <c r="AH872">
        <v>0</v>
      </c>
      <c r="AI872">
        <v>1</v>
      </c>
      <c r="AJ872">
        <v>0</v>
      </c>
      <c r="AK872">
        <v>0</v>
      </c>
      <c r="AL872">
        <v>0</v>
      </c>
      <c r="AM872">
        <v>0</v>
      </c>
      <c r="AN872">
        <v>0</v>
      </c>
      <c r="AO872">
        <v>0</v>
      </c>
      <c r="AP872">
        <v>0</v>
      </c>
      <c r="AQ872">
        <v>0</v>
      </c>
      <c r="AR872">
        <v>0</v>
      </c>
      <c r="AS872">
        <v>0</v>
      </c>
      <c r="AT872">
        <v>0</v>
      </c>
      <c r="AU872">
        <v>0</v>
      </c>
      <c r="AV872">
        <v>0</v>
      </c>
      <c r="AW872">
        <v>1</v>
      </c>
      <c r="AX872">
        <v>0</v>
      </c>
      <c r="AY872">
        <v>0</v>
      </c>
      <c r="AZ872">
        <v>0</v>
      </c>
      <c r="BA872" t="s">
        <v>63</v>
      </c>
      <c r="BB872" t="s">
        <v>63</v>
      </c>
      <c r="BC872" t="s">
        <v>64</v>
      </c>
    </row>
    <row r="873" spans="1:55" x14ac:dyDescent="0.3">
      <c r="A873" t="s">
        <v>55</v>
      </c>
      <c r="B873" t="s">
        <v>55</v>
      </c>
      <c r="C873" t="s">
        <v>231</v>
      </c>
      <c r="D873">
        <v>22110404207</v>
      </c>
      <c r="E873" t="s">
        <v>232</v>
      </c>
      <c r="F873" t="s">
        <v>56</v>
      </c>
      <c r="G873" t="s">
        <v>57</v>
      </c>
      <c r="H873">
        <v>2</v>
      </c>
      <c r="I873" t="s">
        <v>94</v>
      </c>
      <c r="J873" t="s">
        <v>59</v>
      </c>
      <c r="K873" t="s">
        <v>245</v>
      </c>
      <c r="L873">
        <v>1</v>
      </c>
      <c r="M873" t="s">
        <v>246</v>
      </c>
      <c r="N873">
        <v>1</v>
      </c>
      <c r="O873" t="s">
        <v>95</v>
      </c>
      <c r="R873">
        <v>0</v>
      </c>
      <c r="S873">
        <v>0</v>
      </c>
      <c r="T873" t="s">
        <v>61</v>
      </c>
      <c r="U873" t="s">
        <v>247</v>
      </c>
      <c r="V873">
        <v>2</v>
      </c>
      <c r="W873">
        <v>4</v>
      </c>
      <c r="X873">
        <v>1</v>
      </c>
      <c r="Y873" t="s">
        <v>71</v>
      </c>
      <c r="Z873" t="s">
        <v>83</v>
      </c>
      <c r="AA873" t="s">
        <v>90</v>
      </c>
      <c r="AB873" t="s">
        <v>71</v>
      </c>
      <c r="AD873">
        <v>0</v>
      </c>
      <c r="AE873">
        <v>0</v>
      </c>
      <c r="AF873">
        <v>0</v>
      </c>
      <c r="AG873">
        <v>0</v>
      </c>
      <c r="AH873">
        <v>0</v>
      </c>
      <c r="AI873">
        <v>0</v>
      </c>
      <c r="AJ873">
        <v>0</v>
      </c>
      <c r="AK873">
        <v>0</v>
      </c>
      <c r="AL873">
        <v>0</v>
      </c>
      <c r="AM873">
        <v>0</v>
      </c>
      <c r="AN873">
        <v>0</v>
      </c>
      <c r="AO873">
        <v>0</v>
      </c>
      <c r="AP873">
        <v>0</v>
      </c>
      <c r="AQ873">
        <v>0</v>
      </c>
      <c r="AR873">
        <v>0</v>
      </c>
      <c r="AS873">
        <v>0</v>
      </c>
      <c r="AT873">
        <v>0</v>
      </c>
      <c r="AU873">
        <v>0</v>
      </c>
      <c r="AV873">
        <v>0</v>
      </c>
      <c r="AW873">
        <v>0</v>
      </c>
      <c r="AX873">
        <v>0</v>
      </c>
      <c r="AY873">
        <v>0</v>
      </c>
      <c r="AZ873">
        <v>0</v>
      </c>
      <c r="BA873" t="s">
        <v>63</v>
      </c>
      <c r="BB873" t="s">
        <v>63</v>
      </c>
      <c r="BC873" t="s">
        <v>64</v>
      </c>
    </row>
    <row r="874" spans="1:55" x14ac:dyDescent="0.3">
      <c r="A874" t="s">
        <v>55</v>
      </c>
      <c r="B874" t="s">
        <v>55</v>
      </c>
      <c r="C874" t="s">
        <v>231</v>
      </c>
      <c r="D874">
        <v>22110404207</v>
      </c>
      <c r="E874" t="s">
        <v>232</v>
      </c>
      <c r="F874" t="s">
        <v>56</v>
      </c>
      <c r="G874" t="s">
        <v>57</v>
      </c>
      <c r="H874">
        <v>2</v>
      </c>
      <c r="I874" t="s">
        <v>94</v>
      </c>
      <c r="J874" t="s">
        <v>59</v>
      </c>
      <c r="K874" t="s">
        <v>245</v>
      </c>
      <c r="L874">
        <v>1</v>
      </c>
      <c r="M874" t="s">
        <v>246</v>
      </c>
      <c r="N874">
        <v>2</v>
      </c>
      <c r="O874" t="s">
        <v>95</v>
      </c>
      <c r="R874">
        <v>0</v>
      </c>
      <c r="S874">
        <v>0</v>
      </c>
      <c r="T874" t="s">
        <v>61</v>
      </c>
      <c r="U874" t="s">
        <v>248</v>
      </c>
      <c r="V874">
        <v>2</v>
      </c>
      <c r="W874">
        <v>4</v>
      </c>
      <c r="X874">
        <v>1</v>
      </c>
      <c r="Y874" t="s">
        <v>71</v>
      </c>
      <c r="Z874" t="s">
        <v>83</v>
      </c>
      <c r="AA874" t="s">
        <v>90</v>
      </c>
      <c r="AB874" t="s">
        <v>71</v>
      </c>
      <c r="AD874">
        <v>0</v>
      </c>
      <c r="AE874">
        <v>0</v>
      </c>
      <c r="AF874">
        <v>0</v>
      </c>
      <c r="AG874">
        <v>0</v>
      </c>
      <c r="AH874">
        <v>0</v>
      </c>
      <c r="AI874">
        <v>0</v>
      </c>
      <c r="AJ874">
        <v>0</v>
      </c>
      <c r="AK874">
        <v>0</v>
      </c>
      <c r="AL874">
        <v>0</v>
      </c>
      <c r="AM874">
        <v>0</v>
      </c>
      <c r="AN874">
        <v>0</v>
      </c>
      <c r="AO874">
        <v>0</v>
      </c>
      <c r="AP874">
        <v>0</v>
      </c>
      <c r="AQ874">
        <v>0</v>
      </c>
      <c r="AR874">
        <v>0</v>
      </c>
      <c r="AS874">
        <v>0</v>
      </c>
      <c r="AT874">
        <v>0</v>
      </c>
      <c r="AU874">
        <v>0</v>
      </c>
      <c r="AV874">
        <v>0</v>
      </c>
      <c r="AW874">
        <v>1</v>
      </c>
      <c r="AX874">
        <v>0</v>
      </c>
      <c r="AY874">
        <v>0</v>
      </c>
      <c r="AZ874">
        <v>0</v>
      </c>
      <c r="BA874" t="s">
        <v>63</v>
      </c>
      <c r="BB874" t="s">
        <v>63</v>
      </c>
      <c r="BC874" t="s">
        <v>84</v>
      </c>
    </row>
    <row r="875" spans="1:55" x14ac:dyDescent="0.3">
      <c r="A875" t="s">
        <v>55</v>
      </c>
      <c r="B875" t="s">
        <v>55</v>
      </c>
      <c r="C875" t="s">
        <v>231</v>
      </c>
      <c r="D875">
        <v>22110424103</v>
      </c>
      <c r="E875" t="s">
        <v>953</v>
      </c>
      <c r="F875" t="s">
        <v>98</v>
      </c>
      <c r="G875" t="s">
        <v>57</v>
      </c>
      <c r="H875">
        <v>4</v>
      </c>
      <c r="I875" t="s">
        <v>94</v>
      </c>
      <c r="J875" t="s">
        <v>59</v>
      </c>
      <c r="K875" t="s">
        <v>968</v>
      </c>
      <c r="L875">
        <v>1</v>
      </c>
      <c r="M875" t="s">
        <v>955</v>
      </c>
      <c r="N875">
        <v>1</v>
      </c>
      <c r="O875" t="s">
        <v>95</v>
      </c>
      <c r="R875">
        <v>0</v>
      </c>
      <c r="S875">
        <v>0</v>
      </c>
      <c r="T875" t="s">
        <v>1773</v>
      </c>
      <c r="U875" t="s">
        <v>969</v>
      </c>
      <c r="V875">
        <v>3</v>
      </c>
      <c r="W875">
        <v>0</v>
      </c>
      <c r="X875">
        <v>1</v>
      </c>
      <c r="Y875" t="s">
        <v>71</v>
      </c>
      <c r="AA875" t="s">
        <v>90</v>
      </c>
      <c r="AB875" t="s">
        <v>83</v>
      </c>
      <c r="AD875">
        <v>0</v>
      </c>
      <c r="AE875">
        <v>0</v>
      </c>
      <c r="AF875">
        <v>0</v>
      </c>
      <c r="AG875">
        <v>0</v>
      </c>
      <c r="AH875">
        <v>0</v>
      </c>
      <c r="AI875">
        <v>0</v>
      </c>
      <c r="AJ875">
        <v>0</v>
      </c>
      <c r="AK875">
        <v>0</v>
      </c>
      <c r="AL875">
        <v>0</v>
      </c>
      <c r="AM875">
        <v>0</v>
      </c>
      <c r="AN875">
        <v>0</v>
      </c>
      <c r="AO875">
        <v>0</v>
      </c>
      <c r="AP875">
        <v>0</v>
      </c>
      <c r="AQ875">
        <v>0</v>
      </c>
      <c r="AR875">
        <v>0</v>
      </c>
      <c r="AS875">
        <v>0</v>
      </c>
      <c r="AT875">
        <v>0</v>
      </c>
      <c r="AU875">
        <v>0</v>
      </c>
      <c r="AV875">
        <v>0</v>
      </c>
      <c r="AW875">
        <v>0</v>
      </c>
      <c r="AX875">
        <v>0</v>
      </c>
      <c r="AY875">
        <v>0</v>
      </c>
      <c r="AZ875">
        <v>0</v>
      </c>
      <c r="BA875" t="s">
        <v>63</v>
      </c>
      <c r="BB875" t="s">
        <v>63</v>
      </c>
      <c r="BC875" t="s">
        <v>84</v>
      </c>
    </row>
    <row r="876" spans="1:55" x14ac:dyDescent="0.3">
      <c r="A876" t="s">
        <v>55</v>
      </c>
      <c r="B876" t="s">
        <v>55</v>
      </c>
      <c r="C876" t="s">
        <v>231</v>
      </c>
      <c r="D876">
        <v>22110424103</v>
      </c>
      <c r="E876" t="s">
        <v>953</v>
      </c>
      <c r="F876" t="s">
        <v>98</v>
      </c>
      <c r="G876" t="s">
        <v>57</v>
      </c>
      <c r="H876">
        <v>4</v>
      </c>
      <c r="I876" t="s">
        <v>94</v>
      </c>
      <c r="J876" t="s">
        <v>59</v>
      </c>
      <c r="K876" t="s">
        <v>968</v>
      </c>
      <c r="L876">
        <v>1</v>
      </c>
      <c r="M876" t="s">
        <v>955</v>
      </c>
      <c r="N876">
        <v>2</v>
      </c>
      <c r="O876" t="s">
        <v>95</v>
      </c>
      <c r="R876">
        <v>0</v>
      </c>
      <c r="S876">
        <v>0</v>
      </c>
      <c r="T876" t="s">
        <v>1773</v>
      </c>
      <c r="U876" t="s">
        <v>970</v>
      </c>
      <c r="V876">
        <v>3</v>
      </c>
      <c r="W876">
        <v>0</v>
      </c>
      <c r="X876">
        <v>1</v>
      </c>
      <c r="Y876" t="s">
        <v>71</v>
      </c>
      <c r="AB876" t="s">
        <v>83</v>
      </c>
      <c r="AD876">
        <v>0</v>
      </c>
      <c r="AE876">
        <v>0</v>
      </c>
      <c r="AF876">
        <v>0</v>
      </c>
      <c r="AG876">
        <v>0</v>
      </c>
      <c r="AH876">
        <v>0</v>
      </c>
      <c r="AI876">
        <v>0</v>
      </c>
      <c r="AJ876">
        <v>0</v>
      </c>
      <c r="AK876">
        <v>0</v>
      </c>
      <c r="AL876">
        <v>0</v>
      </c>
      <c r="AM876">
        <v>0</v>
      </c>
      <c r="AN876">
        <v>0</v>
      </c>
      <c r="AO876">
        <v>0</v>
      </c>
      <c r="AP876">
        <v>0</v>
      </c>
      <c r="AQ876">
        <v>0</v>
      </c>
      <c r="AR876">
        <v>0</v>
      </c>
      <c r="AS876">
        <v>0</v>
      </c>
      <c r="AT876">
        <v>0</v>
      </c>
      <c r="AU876">
        <v>0</v>
      </c>
      <c r="AV876">
        <v>0</v>
      </c>
      <c r="AW876">
        <v>0</v>
      </c>
      <c r="AX876">
        <v>0</v>
      </c>
      <c r="AY876">
        <v>0</v>
      </c>
      <c r="AZ876">
        <v>0</v>
      </c>
      <c r="BA876" t="s">
        <v>63</v>
      </c>
      <c r="BB876" t="s">
        <v>63</v>
      </c>
      <c r="BC876" t="s">
        <v>84</v>
      </c>
    </row>
    <row r="877" spans="1:55" x14ac:dyDescent="0.3">
      <c r="A877" t="s">
        <v>55</v>
      </c>
      <c r="B877" t="s">
        <v>55</v>
      </c>
      <c r="C877" t="s">
        <v>231</v>
      </c>
      <c r="D877">
        <v>22110424103</v>
      </c>
      <c r="E877" t="s">
        <v>953</v>
      </c>
      <c r="F877" t="s">
        <v>98</v>
      </c>
      <c r="G877" t="s">
        <v>57</v>
      </c>
      <c r="H877">
        <v>6</v>
      </c>
      <c r="I877" t="s">
        <v>94</v>
      </c>
      <c r="J877" t="s">
        <v>59</v>
      </c>
      <c r="K877" t="s">
        <v>971</v>
      </c>
      <c r="L877">
        <v>1</v>
      </c>
      <c r="M877" t="s">
        <v>972</v>
      </c>
      <c r="N877">
        <v>1</v>
      </c>
      <c r="O877" t="s">
        <v>95</v>
      </c>
      <c r="R877">
        <v>0</v>
      </c>
      <c r="S877">
        <v>0</v>
      </c>
      <c r="T877" t="s">
        <v>61</v>
      </c>
      <c r="U877" t="s">
        <v>970</v>
      </c>
      <c r="V877">
        <v>2</v>
      </c>
      <c r="W877">
        <v>0</v>
      </c>
      <c r="X877">
        <v>1</v>
      </c>
      <c r="Y877" t="s">
        <v>71</v>
      </c>
      <c r="AA877" t="s">
        <v>90</v>
      </c>
      <c r="AB877" t="s">
        <v>71</v>
      </c>
      <c r="AD877">
        <v>0</v>
      </c>
      <c r="AE877">
        <v>0</v>
      </c>
      <c r="AF877">
        <v>0</v>
      </c>
      <c r="AG877">
        <v>0</v>
      </c>
      <c r="AH877">
        <v>0</v>
      </c>
      <c r="AI877">
        <v>0</v>
      </c>
      <c r="AJ877">
        <v>0</v>
      </c>
      <c r="AK877">
        <v>0</v>
      </c>
      <c r="AL877">
        <v>0</v>
      </c>
      <c r="AM877">
        <v>0</v>
      </c>
      <c r="AN877">
        <v>0</v>
      </c>
      <c r="AO877">
        <v>0</v>
      </c>
      <c r="AP877">
        <v>0</v>
      </c>
      <c r="AQ877">
        <v>0</v>
      </c>
      <c r="AR877">
        <v>0</v>
      </c>
      <c r="AS877">
        <v>0</v>
      </c>
      <c r="AT877">
        <v>0</v>
      </c>
      <c r="AU877">
        <v>0</v>
      </c>
      <c r="AV877">
        <v>0</v>
      </c>
      <c r="AW877">
        <v>0</v>
      </c>
      <c r="AX877">
        <v>0</v>
      </c>
      <c r="AY877">
        <v>0</v>
      </c>
      <c r="AZ877">
        <v>0</v>
      </c>
      <c r="BA877" t="s">
        <v>63</v>
      </c>
      <c r="BB877" t="s">
        <v>63</v>
      </c>
      <c r="BC877" t="s">
        <v>84</v>
      </c>
    </row>
    <row r="878" spans="1:55" x14ac:dyDescent="0.3">
      <c r="A878" t="s">
        <v>55</v>
      </c>
      <c r="B878" t="s">
        <v>55</v>
      </c>
      <c r="C878" t="s">
        <v>231</v>
      </c>
      <c r="D878">
        <v>22110404207</v>
      </c>
      <c r="E878" t="s">
        <v>232</v>
      </c>
      <c r="F878" t="s">
        <v>56</v>
      </c>
      <c r="G878" t="s">
        <v>57</v>
      </c>
      <c r="H878">
        <v>3</v>
      </c>
      <c r="I878" t="s">
        <v>58</v>
      </c>
      <c r="J878" t="s">
        <v>59</v>
      </c>
      <c r="K878" t="s">
        <v>249</v>
      </c>
      <c r="L878">
        <v>1</v>
      </c>
      <c r="M878" t="s">
        <v>250</v>
      </c>
      <c r="N878">
        <v>1</v>
      </c>
      <c r="O878" t="s">
        <v>70</v>
      </c>
      <c r="R878">
        <v>0</v>
      </c>
      <c r="S878">
        <v>0</v>
      </c>
      <c r="T878" t="s">
        <v>1773</v>
      </c>
      <c r="U878" t="s">
        <v>251</v>
      </c>
      <c r="V878">
        <v>2</v>
      </c>
      <c r="W878">
        <v>2</v>
      </c>
      <c r="X878">
        <v>1</v>
      </c>
      <c r="Y878" t="s">
        <v>71</v>
      </c>
      <c r="Z878" t="s">
        <v>71</v>
      </c>
      <c r="AA878" t="s">
        <v>83</v>
      </c>
      <c r="AB878" t="s">
        <v>71</v>
      </c>
      <c r="AD878">
        <v>0</v>
      </c>
      <c r="AE878">
        <v>0</v>
      </c>
      <c r="AF878">
        <v>0</v>
      </c>
      <c r="AG878">
        <v>0</v>
      </c>
      <c r="AH878">
        <v>0</v>
      </c>
      <c r="AI878">
        <v>0</v>
      </c>
      <c r="AJ878">
        <v>0</v>
      </c>
      <c r="AK878">
        <v>0</v>
      </c>
      <c r="AL878">
        <v>0</v>
      </c>
      <c r="AM878">
        <v>0</v>
      </c>
      <c r="AN878">
        <v>0</v>
      </c>
      <c r="AO878">
        <v>0</v>
      </c>
      <c r="AP878">
        <v>0</v>
      </c>
      <c r="AQ878">
        <v>0</v>
      </c>
      <c r="AR878">
        <v>0</v>
      </c>
      <c r="AS878">
        <v>0</v>
      </c>
      <c r="AT878">
        <v>0</v>
      </c>
      <c r="AU878">
        <v>0</v>
      </c>
      <c r="AV878">
        <v>0</v>
      </c>
      <c r="AW878">
        <v>3</v>
      </c>
      <c r="AX878">
        <v>2</v>
      </c>
      <c r="AY878">
        <v>0</v>
      </c>
      <c r="AZ878">
        <v>0</v>
      </c>
      <c r="BA878" t="s">
        <v>63</v>
      </c>
      <c r="BB878" t="s">
        <v>63</v>
      </c>
      <c r="BC878" t="s">
        <v>84</v>
      </c>
    </row>
    <row r="879" spans="1:55" x14ac:dyDescent="0.3">
      <c r="A879" t="s">
        <v>55</v>
      </c>
      <c r="B879" t="s">
        <v>55</v>
      </c>
      <c r="C879" t="s">
        <v>231</v>
      </c>
      <c r="D879">
        <v>22110404207</v>
      </c>
      <c r="E879" t="s">
        <v>232</v>
      </c>
      <c r="F879" t="s">
        <v>56</v>
      </c>
      <c r="G879" t="s">
        <v>57</v>
      </c>
      <c r="H879">
        <v>3</v>
      </c>
      <c r="I879" t="s">
        <v>58</v>
      </c>
      <c r="J879" t="s">
        <v>59</v>
      </c>
      <c r="K879" t="s">
        <v>249</v>
      </c>
      <c r="L879">
        <v>1</v>
      </c>
      <c r="M879" t="s">
        <v>250</v>
      </c>
      <c r="N879">
        <v>2</v>
      </c>
      <c r="O879" t="s">
        <v>70</v>
      </c>
      <c r="R879">
        <v>0</v>
      </c>
      <c r="S879">
        <v>0</v>
      </c>
      <c r="T879" t="s">
        <v>1773</v>
      </c>
      <c r="U879" t="s">
        <v>252</v>
      </c>
      <c r="V879">
        <v>2</v>
      </c>
      <c r="W879">
        <v>2</v>
      </c>
      <c r="X879">
        <v>1</v>
      </c>
      <c r="Y879" t="s">
        <v>71</v>
      </c>
      <c r="Z879" t="s">
        <v>71</v>
      </c>
      <c r="AA879" t="s">
        <v>83</v>
      </c>
      <c r="AB879" t="s">
        <v>71</v>
      </c>
      <c r="AD879">
        <v>0</v>
      </c>
      <c r="AE879">
        <v>0</v>
      </c>
      <c r="AF879">
        <v>0</v>
      </c>
      <c r="AG879">
        <v>0</v>
      </c>
      <c r="AH879">
        <v>0</v>
      </c>
      <c r="AI879">
        <v>2</v>
      </c>
      <c r="AJ879">
        <v>0</v>
      </c>
      <c r="AK879">
        <v>0</v>
      </c>
      <c r="AL879">
        <v>0</v>
      </c>
      <c r="AM879">
        <v>0</v>
      </c>
      <c r="AN879">
        <v>0</v>
      </c>
      <c r="AO879">
        <v>0</v>
      </c>
      <c r="AP879">
        <v>0</v>
      </c>
      <c r="AQ879">
        <v>0</v>
      </c>
      <c r="AR879">
        <v>0</v>
      </c>
      <c r="AS879">
        <v>0</v>
      </c>
      <c r="AT879">
        <v>0</v>
      </c>
      <c r="AU879">
        <v>0</v>
      </c>
      <c r="AV879">
        <v>0</v>
      </c>
      <c r="AW879">
        <v>0</v>
      </c>
      <c r="AX879">
        <v>1</v>
      </c>
      <c r="AY879">
        <v>0</v>
      </c>
      <c r="AZ879">
        <v>0</v>
      </c>
      <c r="BA879" t="s">
        <v>63</v>
      </c>
      <c r="BB879" t="s">
        <v>63</v>
      </c>
      <c r="BC879" t="s">
        <v>84</v>
      </c>
    </row>
    <row r="880" spans="1:55" x14ac:dyDescent="0.3">
      <c r="A880" t="s">
        <v>55</v>
      </c>
      <c r="B880" t="s">
        <v>55</v>
      </c>
      <c r="C880" t="s">
        <v>231</v>
      </c>
      <c r="D880">
        <v>22110404207</v>
      </c>
      <c r="E880" t="s">
        <v>232</v>
      </c>
      <c r="F880" t="s">
        <v>56</v>
      </c>
      <c r="G880" t="s">
        <v>57</v>
      </c>
      <c r="H880">
        <v>3</v>
      </c>
      <c r="I880" t="s">
        <v>58</v>
      </c>
      <c r="J880" t="s">
        <v>59</v>
      </c>
      <c r="K880" t="s">
        <v>249</v>
      </c>
      <c r="L880">
        <v>1</v>
      </c>
      <c r="M880" t="s">
        <v>250</v>
      </c>
      <c r="N880">
        <v>3</v>
      </c>
      <c r="O880" t="s">
        <v>95</v>
      </c>
      <c r="R880">
        <v>0</v>
      </c>
      <c r="S880">
        <v>0</v>
      </c>
      <c r="T880" t="s">
        <v>61</v>
      </c>
      <c r="U880" t="s">
        <v>253</v>
      </c>
      <c r="V880">
        <v>2</v>
      </c>
      <c r="W880">
        <v>2</v>
      </c>
      <c r="X880">
        <v>1</v>
      </c>
      <c r="Y880" t="s">
        <v>71</v>
      </c>
      <c r="Z880" t="s">
        <v>83</v>
      </c>
      <c r="AA880" t="s">
        <v>71</v>
      </c>
      <c r="AB880" t="s">
        <v>71</v>
      </c>
      <c r="AD880">
        <v>0</v>
      </c>
      <c r="AE880">
        <v>0</v>
      </c>
      <c r="AF880">
        <v>0</v>
      </c>
      <c r="AG880">
        <v>0</v>
      </c>
      <c r="AH880">
        <v>0</v>
      </c>
      <c r="AI880">
        <v>0</v>
      </c>
      <c r="AJ880">
        <v>0</v>
      </c>
      <c r="AK880">
        <v>0</v>
      </c>
      <c r="AL880">
        <v>0</v>
      </c>
      <c r="AM880">
        <v>0</v>
      </c>
      <c r="AN880">
        <v>0</v>
      </c>
      <c r="AO880">
        <v>0</v>
      </c>
      <c r="AP880">
        <v>0</v>
      </c>
      <c r="AQ880">
        <v>0</v>
      </c>
      <c r="AR880">
        <v>0</v>
      </c>
      <c r="AS880">
        <v>0</v>
      </c>
      <c r="AT880">
        <v>0</v>
      </c>
      <c r="AU880">
        <v>0</v>
      </c>
      <c r="AV880">
        <v>0</v>
      </c>
      <c r="AW880">
        <v>0</v>
      </c>
      <c r="AX880">
        <v>0</v>
      </c>
      <c r="AY880">
        <v>0</v>
      </c>
      <c r="AZ880">
        <v>0</v>
      </c>
      <c r="BA880" t="s">
        <v>63</v>
      </c>
      <c r="BB880" t="s">
        <v>63</v>
      </c>
    </row>
    <row r="881" spans="1:55" x14ac:dyDescent="0.3">
      <c r="A881" t="s">
        <v>55</v>
      </c>
      <c r="B881" t="s">
        <v>55</v>
      </c>
      <c r="C881" t="s">
        <v>1125</v>
      </c>
      <c r="D881">
        <v>22110428434</v>
      </c>
      <c r="E881" t="s">
        <v>1141</v>
      </c>
      <c r="F881" t="s">
        <v>106</v>
      </c>
      <c r="G881" t="s">
        <v>57</v>
      </c>
      <c r="H881">
        <v>1</v>
      </c>
      <c r="I881" t="s">
        <v>58</v>
      </c>
      <c r="J881" t="s">
        <v>59</v>
      </c>
      <c r="L881">
        <v>1</v>
      </c>
      <c r="N881">
        <v>1</v>
      </c>
      <c r="O881" t="s">
        <v>95</v>
      </c>
      <c r="R881">
        <v>0</v>
      </c>
      <c r="S881">
        <v>0</v>
      </c>
      <c r="T881" t="s">
        <v>1773</v>
      </c>
      <c r="V881">
        <v>1</v>
      </c>
      <c r="W881">
        <v>2</v>
      </c>
      <c r="X881">
        <v>1</v>
      </c>
      <c r="Y881" t="s">
        <v>62</v>
      </c>
      <c r="AA881" t="s">
        <v>71</v>
      </c>
      <c r="AB881" t="s">
        <v>62</v>
      </c>
      <c r="AD881">
        <v>0</v>
      </c>
      <c r="AE881">
        <v>0</v>
      </c>
      <c r="AF881">
        <v>0</v>
      </c>
      <c r="AG881">
        <v>0</v>
      </c>
      <c r="AH881">
        <v>0</v>
      </c>
      <c r="AI881">
        <v>0</v>
      </c>
      <c r="AJ881">
        <v>0</v>
      </c>
      <c r="AK881">
        <v>0</v>
      </c>
      <c r="AL881">
        <v>0</v>
      </c>
      <c r="AM881">
        <v>0</v>
      </c>
      <c r="AN881">
        <v>0</v>
      </c>
      <c r="AO881">
        <v>0</v>
      </c>
      <c r="AP881">
        <v>0</v>
      </c>
      <c r="AQ881">
        <v>0</v>
      </c>
      <c r="AR881">
        <v>0</v>
      </c>
      <c r="AS881">
        <v>0</v>
      </c>
      <c r="AT881">
        <v>0</v>
      </c>
      <c r="AU881">
        <v>0</v>
      </c>
      <c r="AV881">
        <v>0</v>
      </c>
      <c r="AW881">
        <v>2</v>
      </c>
      <c r="AX881">
        <v>0</v>
      </c>
      <c r="AY881">
        <v>0</v>
      </c>
      <c r="AZ881">
        <v>0</v>
      </c>
      <c r="BA881" t="s">
        <v>63</v>
      </c>
      <c r="BB881" t="s">
        <v>63</v>
      </c>
      <c r="BC881" t="s">
        <v>84</v>
      </c>
    </row>
    <row r="882" spans="1:55" x14ac:dyDescent="0.3">
      <c r="A882" t="s">
        <v>55</v>
      </c>
      <c r="B882" t="s">
        <v>55</v>
      </c>
      <c r="C882" t="s">
        <v>1125</v>
      </c>
      <c r="D882">
        <v>22110428434</v>
      </c>
      <c r="E882" t="s">
        <v>1141</v>
      </c>
      <c r="F882" t="s">
        <v>106</v>
      </c>
      <c r="G882" t="s">
        <v>57</v>
      </c>
      <c r="H882">
        <v>1</v>
      </c>
      <c r="I882" t="s">
        <v>58</v>
      </c>
      <c r="J882" t="s">
        <v>59</v>
      </c>
      <c r="L882">
        <v>1</v>
      </c>
      <c r="N882">
        <v>2</v>
      </c>
      <c r="O882" t="s">
        <v>66</v>
      </c>
      <c r="P882">
        <v>11</v>
      </c>
      <c r="Q882" t="s">
        <v>108</v>
      </c>
      <c r="R882">
        <v>0</v>
      </c>
      <c r="S882">
        <v>22</v>
      </c>
      <c r="T882" t="s">
        <v>61</v>
      </c>
      <c r="U882" t="s">
        <v>1142</v>
      </c>
      <c r="V882">
        <v>1</v>
      </c>
      <c r="W882">
        <v>2</v>
      </c>
      <c r="X882">
        <v>1</v>
      </c>
      <c r="Y882" t="s">
        <v>62</v>
      </c>
      <c r="Z882" t="s">
        <v>71</v>
      </c>
      <c r="AB882" t="s">
        <v>62</v>
      </c>
      <c r="AC882" t="s">
        <v>77</v>
      </c>
      <c r="AD882">
        <v>1</v>
      </c>
      <c r="AE882">
        <v>1</v>
      </c>
      <c r="AF882">
        <v>0</v>
      </c>
      <c r="AG882">
        <v>0</v>
      </c>
      <c r="AH882">
        <v>0</v>
      </c>
      <c r="AI882">
        <v>3</v>
      </c>
      <c r="AJ882">
        <v>0</v>
      </c>
      <c r="AK882">
        <v>0</v>
      </c>
      <c r="AL882">
        <v>0</v>
      </c>
      <c r="AM882">
        <v>0</v>
      </c>
      <c r="AN882">
        <v>0</v>
      </c>
      <c r="AO882">
        <v>0</v>
      </c>
      <c r="AP882">
        <v>0</v>
      </c>
      <c r="AQ882">
        <v>0</v>
      </c>
      <c r="AR882">
        <v>0</v>
      </c>
      <c r="AS882">
        <v>0</v>
      </c>
      <c r="AT882">
        <v>0</v>
      </c>
      <c r="AU882">
        <v>0</v>
      </c>
      <c r="AV882">
        <v>0</v>
      </c>
      <c r="AW882">
        <v>6</v>
      </c>
      <c r="AX882">
        <v>4</v>
      </c>
      <c r="AY882">
        <v>0</v>
      </c>
      <c r="AZ882">
        <v>0</v>
      </c>
      <c r="BA882" t="s">
        <v>63</v>
      </c>
      <c r="BB882" t="s">
        <v>63</v>
      </c>
      <c r="BC882" t="s">
        <v>64</v>
      </c>
    </row>
    <row r="883" spans="1:55" x14ac:dyDescent="0.3">
      <c r="A883" t="s">
        <v>55</v>
      </c>
      <c r="B883" t="s">
        <v>55</v>
      </c>
      <c r="C883" t="s">
        <v>1125</v>
      </c>
      <c r="D883">
        <v>22110428434</v>
      </c>
      <c r="E883" t="s">
        <v>1141</v>
      </c>
      <c r="F883" t="s">
        <v>106</v>
      </c>
      <c r="G883" t="s">
        <v>57</v>
      </c>
      <c r="H883">
        <v>1</v>
      </c>
      <c r="I883" t="s">
        <v>58</v>
      </c>
      <c r="J883" t="s">
        <v>59</v>
      </c>
      <c r="L883">
        <v>1</v>
      </c>
      <c r="N883">
        <v>3</v>
      </c>
      <c r="O883" t="s">
        <v>66</v>
      </c>
      <c r="P883">
        <v>10</v>
      </c>
      <c r="Q883" t="s">
        <v>113</v>
      </c>
      <c r="R883">
        <v>0</v>
      </c>
      <c r="S883">
        <v>43</v>
      </c>
      <c r="T883" t="s">
        <v>61</v>
      </c>
      <c r="V883">
        <v>1</v>
      </c>
      <c r="W883">
        <v>2</v>
      </c>
      <c r="X883">
        <v>1</v>
      </c>
      <c r="Y883" t="s">
        <v>71</v>
      </c>
      <c r="Z883" t="s">
        <v>71</v>
      </c>
      <c r="AB883" t="s">
        <v>71</v>
      </c>
      <c r="AC883" t="s">
        <v>77</v>
      </c>
      <c r="AD883">
        <v>1</v>
      </c>
      <c r="AE883">
        <v>1</v>
      </c>
      <c r="AF883">
        <v>0</v>
      </c>
      <c r="AG883">
        <v>0</v>
      </c>
      <c r="AH883">
        <v>0</v>
      </c>
      <c r="AI883">
        <v>0</v>
      </c>
      <c r="AJ883">
        <v>0</v>
      </c>
      <c r="AK883">
        <v>0</v>
      </c>
      <c r="AL883">
        <v>0</v>
      </c>
      <c r="AM883">
        <v>0</v>
      </c>
      <c r="AN883">
        <v>0</v>
      </c>
      <c r="AO883">
        <v>0</v>
      </c>
      <c r="AP883">
        <v>0</v>
      </c>
      <c r="AQ883">
        <v>0</v>
      </c>
      <c r="AR883">
        <v>0</v>
      </c>
      <c r="AS883">
        <v>0</v>
      </c>
      <c r="AT883">
        <v>0</v>
      </c>
      <c r="AU883">
        <v>0</v>
      </c>
      <c r="AV883">
        <v>0</v>
      </c>
      <c r="AW883">
        <v>4</v>
      </c>
      <c r="AX883">
        <v>4</v>
      </c>
      <c r="AY883">
        <v>0</v>
      </c>
      <c r="AZ883">
        <v>0</v>
      </c>
      <c r="BA883" t="s">
        <v>63</v>
      </c>
      <c r="BB883" t="s">
        <v>63</v>
      </c>
      <c r="BC883" t="s">
        <v>64</v>
      </c>
    </row>
    <row r="884" spans="1:55" x14ac:dyDescent="0.3">
      <c r="A884" t="s">
        <v>55</v>
      </c>
      <c r="B884" t="s">
        <v>55</v>
      </c>
      <c r="C884" t="s">
        <v>1125</v>
      </c>
      <c r="D884">
        <v>22110428434</v>
      </c>
      <c r="E884" t="s">
        <v>1141</v>
      </c>
      <c r="F884" t="s">
        <v>106</v>
      </c>
      <c r="G884" t="s">
        <v>57</v>
      </c>
      <c r="H884">
        <v>1</v>
      </c>
      <c r="I884" t="s">
        <v>58</v>
      </c>
      <c r="J884" t="s">
        <v>59</v>
      </c>
      <c r="L884">
        <v>1</v>
      </c>
      <c r="N884">
        <v>4</v>
      </c>
      <c r="O884" t="s">
        <v>66</v>
      </c>
      <c r="P884">
        <v>10</v>
      </c>
      <c r="Q884" t="s">
        <v>112</v>
      </c>
      <c r="R884">
        <v>0</v>
      </c>
      <c r="S884">
        <v>43</v>
      </c>
      <c r="T884" t="s">
        <v>61</v>
      </c>
      <c r="V884">
        <v>1</v>
      </c>
      <c r="W884">
        <v>2</v>
      </c>
      <c r="X884">
        <v>1</v>
      </c>
      <c r="Y884" t="s">
        <v>62</v>
      </c>
      <c r="Z884" t="s">
        <v>62</v>
      </c>
      <c r="AB884" t="s">
        <v>71</v>
      </c>
      <c r="AC884" t="s">
        <v>77</v>
      </c>
      <c r="AD884">
        <v>1</v>
      </c>
      <c r="AE884">
        <v>1</v>
      </c>
      <c r="AF884">
        <v>0</v>
      </c>
      <c r="AG884">
        <v>0</v>
      </c>
      <c r="AH884">
        <v>0</v>
      </c>
      <c r="AI884">
        <v>0</v>
      </c>
      <c r="AJ884">
        <v>0</v>
      </c>
      <c r="AK884">
        <v>0</v>
      </c>
      <c r="AL884">
        <v>0</v>
      </c>
      <c r="AM884">
        <v>0</v>
      </c>
      <c r="AN884">
        <v>0</v>
      </c>
      <c r="AO884">
        <v>0</v>
      </c>
      <c r="AP884">
        <v>0</v>
      </c>
      <c r="AQ884">
        <v>0</v>
      </c>
      <c r="AR884">
        <v>0</v>
      </c>
      <c r="AS884">
        <v>0</v>
      </c>
      <c r="AT884">
        <v>0</v>
      </c>
      <c r="AU884">
        <v>0</v>
      </c>
      <c r="AV884">
        <v>0</v>
      </c>
      <c r="AW884">
        <v>4</v>
      </c>
      <c r="AX884">
        <v>4</v>
      </c>
      <c r="AY884">
        <v>0</v>
      </c>
      <c r="AZ884">
        <v>0</v>
      </c>
      <c r="BA884" t="s">
        <v>63</v>
      </c>
      <c r="BB884" t="s">
        <v>63</v>
      </c>
      <c r="BC884" t="s">
        <v>64</v>
      </c>
    </row>
    <row r="885" spans="1:55" x14ac:dyDescent="0.3">
      <c r="A885" t="s">
        <v>55</v>
      </c>
      <c r="B885" t="s">
        <v>55</v>
      </c>
      <c r="C885" t="s">
        <v>1125</v>
      </c>
      <c r="D885">
        <v>22110428434</v>
      </c>
      <c r="E885" t="s">
        <v>1141</v>
      </c>
      <c r="F885" t="s">
        <v>106</v>
      </c>
      <c r="G885" t="s">
        <v>57</v>
      </c>
      <c r="H885">
        <v>1</v>
      </c>
      <c r="I885" t="s">
        <v>58</v>
      </c>
      <c r="J885" t="s">
        <v>59</v>
      </c>
      <c r="L885">
        <v>1</v>
      </c>
      <c r="N885">
        <v>5</v>
      </c>
      <c r="O885" t="s">
        <v>65</v>
      </c>
      <c r="R885">
        <v>0</v>
      </c>
      <c r="S885">
        <v>0</v>
      </c>
      <c r="T885" t="s">
        <v>61</v>
      </c>
      <c r="V885">
        <v>1</v>
      </c>
      <c r="W885">
        <v>2</v>
      </c>
      <c r="X885">
        <v>1</v>
      </c>
      <c r="Y885" t="s">
        <v>71</v>
      </c>
      <c r="Z885" t="s">
        <v>71</v>
      </c>
      <c r="AB885" t="s">
        <v>71</v>
      </c>
      <c r="AD885">
        <v>0</v>
      </c>
      <c r="AE885">
        <v>0</v>
      </c>
      <c r="AF885">
        <v>0</v>
      </c>
      <c r="AG885">
        <v>0</v>
      </c>
      <c r="AH885">
        <v>0</v>
      </c>
      <c r="AI885">
        <v>7</v>
      </c>
      <c r="AJ885">
        <v>0</v>
      </c>
      <c r="AK885">
        <v>0</v>
      </c>
      <c r="AL885">
        <v>0</v>
      </c>
      <c r="AM885">
        <v>0</v>
      </c>
      <c r="AN885">
        <v>0</v>
      </c>
      <c r="AO885">
        <v>0</v>
      </c>
      <c r="AP885">
        <v>0</v>
      </c>
      <c r="AQ885">
        <v>0</v>
      </c>
      <c r="AR885">
        <v>0</v>
      </c>
      <c r="AS885">
        <v>0</v>
      </c>
      <c r="AT885">
        <v>0</v>
      </c>
      <c r="AU885">
        <v>0</v>
      </c>
      <c r="AV885">
        <v>0</v>
      </c>
      <c r="AW885">
        <v>5</v>
      </c>
      <c r="AX885">
        <v>4</v>
      </c>
      <c r="AY885">
        <v>0</v>
      </c>
      <c r="AZ885">
        <v>0</v>
      </c>
      <c r="BA885" t="s">
        <v>63</v>
      </c>
      <c r="BB885" t="s">
        <v>63</v>
      </c>
      <c r="BC885" t="s">
        <v>64</v>
      </c>
    </row>
    <row r="886" spans="1:55" x14ac:dyDescent="0.3">
      <c r="A886" t="s">
        <v>55</v>
      </c>
      <c r="B886" t="s">
        <v>55</v>
      </c>
      <c r="C886" t="s">
        <v>1125</v>
      </c>
      <c r="D886">
        <v>22110428434</v>
      </c>
      <c r="E886" t="s">
        <v>1141</v>
      </c>
      <c r="F886" t="s">
        <v>106</v>
      </c>
      <c r="G886" t="s">
        <v>57</v>
      </c>
      <c r="H886">
        <v>1</v>
      </c>
      <c r="I886" t="s">
        <v>58</v>
      </c>
      <c r="J886" t="s">
        <v>59</v>
      </c>
      <c r="L886">
        <v>1</v>
      </c>
      <c r="N886">
        <v>6</v>
      </c>
      <c r="O886" t="s">
        <v>122</v>
      </c>
      <c r="R886">
        <v>0</v>
      </c>
      <c r="S886">
        <v>0</v>
      </c>
      <c r="T886" t="s">
        <v>1773</v>
      </c>
      <c r="V886">
        <v>1</v>
      </c>
      <c r="W886">
        <v>2</v>
      </c>
      <c r="X886">
        <v>1</v>
      </c>
      <c r="Y886" t="s">
        <v>71</v>
      </c>
      <c r="Z886" t="s">
        <v>71</v>
      </c>
      <c r="AB886" t="s">
        <v>71</v>
      </c>
      <c r="AD886">
        <v>0</v>
      </c>
      <c r="AE886">
        <v>4</v>
      </c>
      <c r="AF886">
        <v>0</v>
      </c>
      <c r="AG886">
        <v>0</v>
      </c>
      <c r="AH886">
        <v>0</v>
      </c>
      <c r="AI886">
        <v>5</v>
      </c>
      <c r="AJ886">
        <v>0</v>
      </c>
      <c r="AK886">
        <v>0</v>
      </c>
      <c r="AL886">
        <v>0</v>
      </c>
      <c r="AM886">
        <v>0</v>
      </c>
      <c r="AN886">
        <v>0</v>
      </c>
      <c r="AO886">
        <v>0</v>
      </c>
      <c r="AP886">
        <v>0</v>
      </c>
      <c r="AQ886">
        <v>0</v>
      </c>
      <c r="AR886">
        <v>0</v>
      </c>
      <c r="AS886">
        <v>0</v>
      </c>
      <c r="AT886">
        <v>0</v>
      </c>
      <c r="AU886">
        <v>0</v>
      </c>
      <c r="AV886">
        <v>0</v>
      </c>
      <c r="AW886">
        <v>2</v>
      </c>
      <c r="AX886">
        <v>2</v>
      </c>
      <c r="AY886">
        <v>0</v>
      </c>
      <c r="AZ886">
        <v>0</v>
      </c>
      <c r="BA886" t="s">
        <v>63</v>
      </c>
      <c r="BB886" t="s">
        <v>63</v>
      </c>
      <c r="BC886" t="s">
        <v>64</v>
      </c>
    </row>
    <row r="887" spans="1:55" x14ac:dyDescent="0.3">
      <c r="A887" t="s">
        <v>55</v>
      </c>
      <c r="B887" t="s">
        <v>55</v>
      </c>
      <c r="C887" t="s">
        <v>1125</v>
      </c>
      <c r="D887">
        <v>22110428434</v>
      </c>
      <c r="E887" t="s">
        <v>1141</v>
      </c>
      <c r="F887" t="s">
        <v>106</v>
      </c>
      <c r="G887" t="s">
        <v>57</v>
      </c>
      <c r="H887">
        <v>1</v>
      </c>
      <c r="I887" t="s">
        <v>58</v>
      </c>
      <c r="J887" t="s">
        <v>59</v>
      </c>
      <c r="L887">
        <v>1</v>
      </c>
      <c r="N887">
        <v>7</v>
      </c>
      <c r="O887" t="s">
        <v>216</v>
      </c>
      <c r="R887">
        <v>0</v>
      </c>
      <c r="S887">
        <v>0</v>
      </c>
      <c r="T887" t="s">
        <v>61</v>
      </c>
      <c r="V887">
        <v>1</v>
      </c>
      <c r="W887">
        <v>2</v>
      </c>
      <c r="X887">
        <v>1</v>
      </c>
      <c r="Y887" t="s">
        <v>83</v>
      </c>
      <c r="Z887" t="s">
        <v>71</v>
      </c>
      <c r="AB887" t="s">
        <v>71</v>
      </c>
      <c r="AD887">
        <v>0</v>
      </c>
      <c r="AE887">
        <v>3</v>
      </c>
      <c r="AF887">
        <v>0</v>
      </c>
      <c r="AG887">
        <v>0</v>
      </c>
      <c r="AH887">
        <v>0</v>
      </c>
      <c r="AI887">
        <v>2</v>
      </c>
      <c r="AJ887">
        <v>2</v>
      </c>
      <c r="AK887">
        <v>5</v>
      </c>
      <c r="AL887">
        <v>0</v>
      </c>
      <c r="AM887">
        <v>0</v>
      </c>
      <c r="AN887">
        <v>0</v>
      </c>
      <c r="AO887">
        <v>0</v>
      </c>
      <c r="AP887">
        <v>0</v>
      </c>
      <c r="AQ887">
        <v>0</v>
      </c>
      <c r="AR887">
        <v>0</v>
      </c>
      <c r="AS887">
        <v>0</v>
      </c>
      <c r="AT887">
        <v>0</v>
      </c>
      <c r="AU887">
        <v>0</v>
      </c>
      <c r="AV887">
        <v>0</v>
      </c>
      <c r="AW887">
        <v>3</v>
      </c>
      <c r="AX887">
        <v>2</v>
      </c>
      <c r="AY887">
        <v>0</v>
      </c>
      <c r="AZ887">
        <v>0</v>
      </c>
      <c r="BA887" t="s">
        <v>63</v>
      </c>
      <c r="BB887" t="s">
        <v>63</v>
      </c>
      <c r="BC887" t="s">
        <v>64</v>
      </c>
    </row>
    <row r="888" spans="1:55" x14ac:dyDescent="0.3">
      <c r="A888" t="s">
        <v>55</v>
      </c>
      <c r="B888" t="s">
        <v>55</v>
      </c>
      <c r="C888" t="s">
        <v>1125</v>
      </c>
      <c r="D888">
        <v>22110428434</v>
      </c>
      <c r="E888" t="s">
        <v>1141</v>
      </c>
      <c r="F888" t="s">
        <v>106</v>
      </c>
      <c r="G888" t="s">
        <v>57</v>
      </c>
      <c r="H888">
        <v>1</v>
      </c>
      <c r="I888" t="s">
        <v>58</v>
      </c>
      <c r="J888" t="s">
        <v>59</v>
      </c>
      <c r="L888">
        <v>1</v>
      </c>
      <c r="N888">
        <v>8</v>
      </c>
      <c r="O888" t="s">
        <v>60</v>
      </c>
      <c r="R888">
        <v>0</v>
      </c>
      <c r="S888">
        <v>0</v>
      </c>
      <c r="T888" t="s">
        <v>61</v>
      </c>
      <c r="U888" t="s">
        <v>1143</v>
      </c>
      <c r="V888">
        <v>1</v>
      </c>
      <c r="W888">
        <v>2</v>
      </c>
      <c r="X888">
        <v>1</v>
      </c>
      <c r="Y888" t="s">
        <v>62</v>
      </c>
      <c r="Z888" t="s">
        <v>62</v>
      </c>
      <c r="AB888" t="s">
        <v>62</v>
      </c>
      <c r="AD888">
        <v>0</v>
      </c>
      <c r="AE888">
        <v>0</v>
      </c>
      <c r="AF888">
        <v>0</v>
      </c>
      <c r="AG888">
        <v>0</v>
      </c>
      <c r="AH888">
        <v>0</v>
      </c>
      <c r="AI888">
        <v>0</v>
      </c>
      <c r="AJ888">
        <v>1</v>
      </c>
      <c r="AK888">
        <v>0</v>
      </c>
      <c r="AL888">
        <v>0</v>
      </c>
      <c r="AM888">
        <v>0</v>
      </c>
      <c r="AN888">
        <v>0</v>
      </c>
      <c r="AO888">
        <v>0</v>
      </c>
      <c r="AP888">
        <v>0</v>
      </c>
      <c r="AQ888">
        <v>0</v>
      </c>
      <c r="AR888">
        <v>0</v>
      </c>
      <c r="AS888">
        <v>0</v>
      </c>
      <c r="AT888">
        <v>0</v>
      </c>
      <c r="AU888">
        <v>0</v>
      </c>
      <c r="AV888">
        <v>1</v>
      </c>
      <c r="AW888">
        <v>3</v>
      </c>
      <c r="AX888">
        <v>2</v>
      </c>
      <c r="AY888">
        <v>0</v>
      </c>
      <c r="AZ888">
        <v>0</v>
      </c>
      <c r="BA888" t="s">
        <v>63</v>
      </c>
      <c r="BB888" t="s">
        <v>63</v>
      </c>
      <c r="BC888" t="s">
        <v>64</v>
      </c>
    </row>
    <row r="889" spans="1:55" x14ac:dyDescent="0.3">
      <c r="A889" t="s">
        <v>55</v>
      </c>
      <c r="B889" t="s">
        <v>55</v>
      </c>
      <c r="C889" t="s">
        <v>1125</v>
      </c>
      <c r="D889">
        <v>22110428434</v>
      </c>
      <c r="E889" t="s">
        <v>1141</v>
      </c>
      <c r="F889" t="s">
        <v>106</v>
      </c>
      <c r="G889" t="s">
        <v>57</v>
      </c>
      <c r="H889">
        <v>1</v>
      </c>
      <c r="I889" t="s">
        <v>58</v>
      </c>
      <c r="J889" t="s">
        <v>59</v>
      </c>
      <c r="L889">
        <v>1</v>
      </c>
      <c r="N889">
        <v>9</v>
      </c>
      <c r="O889" t="s">
        <v>107</v>
      </c>
      <c r="R889">
        <v>0</v>
      </c>
      <c r="S889">
        <v>0</v>
      </c>
      <c r="T889" t="s">
        <v>61</v>
      </c>
      <c r="V889">
        <v>1</v>
      </c>
      <c r="W889">
        <v>2</v>
      </c>
      <c r="X889">
        <v>1</v>
      </c>
      <c r="Y889" t="s">
        <v>62</v>
      </c>
      <c r="Z889" t="s">
        <v>62</v>
      </c>
      <c r="AB889" t="s">
        <v>62</v>
      </c>
      <c r="AD889">
        <v>0</v>
      </c>
      <c r="AE889">
        <v>0</v>
      </c>
      <c r="AF889">
        <v>0</v>
      </c>
      <c r="AG889">
        <v>0</v>
      </c>
      <c r="AH889">
        <v>0</v>
      </c>
      <c r="AI889">
        <v>7</v>
      </c>
      <c r="AJ889">
        <v>0</v>
      </c>
      <c r="AK889">
        <v>0</v>
      </c>
      <c r="AL889">
        <v>0</v>
      </c>
      <c r="AM889">
        <v>0</v>
      </c>
      <c r="AN889">
        <v>0</v>
      </c>
      <c r="AO889">
        <v>0</v>
      </c>
      <c r="AP889">
        <v>0</v>
      </c>
      <c r="AQ889">
        <v>0</v>
      </c>
      <c r="AR889">
        <v>0</v>
      </c>
      <c r="AS889">
        <v>0</v>
      </c>
      <c r="AT889">
        <v>0</v>
      </c>
      <c r="AU889">
        <v>0</v>
      </c>
      <c r="AV889">
        <v>0</v>
      </c>
      <c r="AW889">
        <v>3</v>
      </c>
      <c r="AX889">
        <v>3</v>
      </c>
      <c r="AY889">
        <v>0</v>
      </c>
      <c r="AZ889">
        <v>0</v>
      </c>
      <c r="BA889" t="s">
        <v>85</v>
      </c>
      <c r="BB889" t="s">
        <v>63</v>
      </c>
      <c r="BC889" t="s">
        <v>64</v>
      </c>
    </row>
    <row r="890" spans="1:55" x14ac:dyDescent="0.3">
      <c r="A890" t="s">
        <v>55</v>
      </c>
      <c r="B890" t="s">
        <v>55</v>
      </c>
      <c r="C890" t="s">
        <v>1125</v>
      </c>
      <c r="D890">
        <v>22110428434</v>
      </c>
      <c r="E890" t="s">
        <v>1141</v>
      </c>
      <c r="F890" t="s">
        <v>106</v>
      </c>
      <c r="G890" t="s">
        <v>57</v>
      </c>
      <c r="H890">
        <v>1</v>
      </c>
      <c r="I890" t="s">
        <v>58</v>
      </c>
      <c r="J890" t="s">
        <v>59</v>
      </c>
      <c r="L890">
        <v>1</v>
      </c>
      <c r="N890">
        <v>10</v>
      </c>
      <c r="O890" t="s">
        <v>107</v>
      </c>
      <c r="R890">
        <v>0</v>
      </c>
      <c r="S890">
        <v>0</v>
      </c>
      <c r="T890" t="s">
        <v>61</v>
      </c>
      <c r="V890">
        <v>1</v>
      </c>
      <c r="W890">
        <v>2</v>
      </c>
      <c r="X890">
        <v>1</v>
      </c>
      <c r="Y890" t="s">
        <v>71</v>
      </c>
      <c r="Z890" t="s">
        <v>71</v>
      </c>
      <c r="AB890" t="s">
        <v>62</v>
      </c>
      <c r="AD890">
        <v>0</v>
      </c>
      <c r="AE890">
        <v>0</v>
      </c>
      <c r="AF890">
        <v>0</v>
      </c>
      <c r="AG890">
        <v>0</v>
      </c>
      <c r="AH890">
        <v>0</v>
      </c>
      <c r="AI890">
        <v>9</v>
      </c>
      <c r="AJ890">
        <v>0</v>
      </c>
      <c r="AK890">
        <v>0</v>
      </c>
      <c r="AL890">
        <v>0</v>
      </c>
      <c r="AM890">
        <v>0</v>
      </c>
      <c r="AN890">
        <v>0</v>
      </c>
      <c r="AO890">
        <v>0</v>
      </c>
      <c r="AP890">
        <v>0</v>
      </c>
      <c r="AQ890">
        <v>0</v>
      </c>
      <c r="AR890">
        <v>0</v>
      </c>
      <c r="AS890">
        <v>0</v>
      </c>
      <c r="AT890">
        <v>0</v>
      </c>
      <c r="AU890">
        <v>0</v>
      </c>
      <c r="AV890">
        <v>0</v>
      </c>
      <c r="AW890">
        <v>3</v>
      </c>
      <c r="AX890">
        <v>2</v>
      </c>
      <c r="AY890">
        <v>0</v>
      </c>
      <c r="AZ890">
        <v>0</v>
      </c>
      <c r="BA890" t="s">
        <v>63</v>
      </c>
      <c r="BB890" t="s">
        <v>63</v>
      </c>
      <c r="BC890" t="s">
        <v>64</v>
      </c>
    </row>
    <row r="891" spans="1:55" x14ac:dyDescent="0.3">
      <c r="A891" t="s">
        <v>55</v>
      </c>
      <c r="B891" t="s">
        <v>55</v>
      </c>
      <c r="C891" t="s">
        <v>1125</v>
      </c>
      <c r="D891">
        <v>22110428434</v>
      </c>
      <c r="E891" t="s">
        <v>1141</v>
      </c>
      <c r="F891" t="s">
        <v>106</v>
      </c>
      <c r="G891" t="s">
        <v>57</v>
      </c>
      <c r="H891">
        <v>1</v>
      </c>
      <c r="I891" t="s">
        <v>58</v>
      </c>
      <c r="J891" t="s">
        <v>59</v>
      </c>
      <c r="L891">
        <v>1</v>
      </c>
      <c r="N891">
        <v>11</v>
      </c>
      <c r="O891" t="s">
        <v>66</v>
      </c>
      <c r="P891">
        <v>12</v>
      </c>
      <c r="Q891" t="s">
        <v>111</v>
      </c>
      <c r="R891">
        <v>0</v>
      </c>
      <c r="S891">
        <v>33</v>
      </c>
      <c r="T891" t="s">
        <v>61</v>
      </c>
      <c r="V891">
        <v>1</v>
      </c>
      <c r="W891">
        <v>2</v>
      </c>
      <c r="X891">
        <v>1</v>
      </c>
      <c r="Y891" t="s">
        <v>71</v>
      </c>
      <c r="Z891" t="s">
        <v>62</v>
      </c>
      <c r="AB891" t="s">
        <v>71</v>
      </c>
      <c r="AC891" t="s">
        <v>77</v>
      </c>
      <c r="AD891">
        <v>1</v>
      </c>
      <c r="AE891">
        <v>1</v>
      </c>
      <c r="AF891">
        <v>0</v>
      </c>
      <c r="AG891">
        <v>0</v>
      </c>
      <c r="AH891">
        <v>0</v>
      </c>
      <c r="AI891">
        <v>0</v>
      </c>
      <c r="AJ891">
        <v>0</v>
      </c>
      <c r="AK891">
        <v>0</v>
      </c>
      <c r="AL891">
        <v>0</v>
      </c>
      <c r="AM891">
        <v>0</v>
      </c>
      <c r="AN891">
        <v>0</v>
      </c>
      <c r="AO891">
        <v>0</v>
      </c>
      <c r="AP891">
        <v>0</v>
      </c>
      <c r="AQ891">
        <v>0</v>
      </c>
      <c r="AR891">
        <v>0</v>
      </c>
      <c r="AS891">
        <v>0</v>
      </c>
      <c r="AT891">
        <v>0</v>
      </c>
      <c r="AU891">
        <v>0</v>
      </c>
      <c r="AV891">
        <v>0</v>
      </c>
      <c r="AW891">
        <v>4</v>
      </c>
      <c r="AX891">
        <v>4</v>
      </c>
      <c r="AY891">
        <v>0</v>
      </c>
      <c r="AZ891">
        <v>0</v>
      </c>
      <c r="BA891" t="s">
        <v>63</v>
      </c>
      <c r="BB891" t="s">
        <v>63</v>
      </c>
      <c r="BC891" t="s">
        <v>64</v>
      </c>
    </row>
    <row r="892" spans="1:55" x14ac:dyDescent="0.3">
      <c r="A892" t="s">
        <v>55</v>
      </c>
      <c r="B892" t="s">
        <v>55</v>
      </c>
      <c r="C892" t="s">
        <v>1125</v>
      </c>
      <c r="D892">
        <v>22110428434</v>
      </c>
      <c r="E892" t="s">
        <v>1141</v>
      </c>
      <c r="F892" t="s">
        <v>106</v>
      </c>
      <c r="G892" t="s">
        <v>57</v>
      </c>
      <c r="H892">
        <v>1</v>
      </c>
      <c r="I892" t="s">
        <v>58</v>
      </c>
      <c r="J892" t="s">
        <v>59</v>
      </c>
      <c r="L892">
        <v>1</v>
      </c>
      <c r="N892">
        <v>12</v>
      </c>
      <c r="O892" t="s">
        <v>66</v>
      </c>
      <c r="P892">
        <v>12</v>
      </c>
      <c r="Q892" t="s">
        <v>111</v>
      </c>
      <c r="R892">
        <v>0</v>
      </c>
      <c r="S892">
        <v>15</v>
      </c>
      <c r="T892" t="s">
        <v>61</v>
      </c>
      <c r="V892">
        <v>1</v>
      </c>
      <c r="W892">
        <v>2</v>
      </c>
      <c r="X892">
        <v>1</v>
      </c>
      <c r="Y892" t="s">
        <v>62</v>
      </c>
      <c r="Z892" t="s">
        <v>62</v>
      </c>
      <c r="AB892" t="s">
        <v>62</v>
      </c>
      <c r="AC892" t="s">
        <v>77</v>
      </c>
      <c r="AD892">
        <v>1</v>
      </c>
      <c r="AE892">
        <v>1</v>
      </c>
      <c r="AF892">
        <v>0</v>
      </c>
      <c r="AG892">
        <v>0</v>
      </c>
      <c r="AH892">
        <v>0</v>
      </c>
      <c r="AI892">
        <v>0</v>
      </c>
      <c r="AJ892">
        <v>0</v>
      </c>
      <c r="AK892">
        <v>0</v>
      </c>
      <c r="AL892">
        <v>0</v>
      </c>
      <c r="AM892">
        <v>0</v>
      </c>
      <c r="AN892">
        <v>0</v>
      </c>
      <c r="AO892">
        <v>0</v>
      </c>
      <c r="AP892">
        <v>0</v>
      </c>
      <c r="AQ892">
        <v>0</v>
      </c>
      <c r="AR892">
        <v>0</v>
      </c>
      <c r="AS892">
        <v>0</v>
      </c>
      <c r="AT892">
        <v>0</v>
      </c>
      <c r="AU892">
        <v>0</v>
      </c>
      <c r="AV892">
        <v>0</v>
      </c>
      <c r="AW892">
        <v>4</v>
      </c>
      <c r="AX892">
        <v>4</v>
      </c>
      <c r="AY892">
        <v>0</v>
      </c>
      <c r="AZ892">
        <v>0</v>
      </c>
      <c r="BA892" t="s">
        <v>63</v>
      </c>
      <c r="BB892" t="s">
        <v>63</v>
      </c>
      <c r="BC892" t="s">
        <v>64</v>
      </c>
    </row>
    <row r="893" spans="1:55" x14ac:dyDescent="0.3">
      <c r="A893" t="s">
        <v>55</v>
      </c>
      <c r="B893" t="s">
        <v>55</v>
      </c>
      <c r="C893" t="s">
        <v>1125</v>
      </c>
      <c r="D893">
        <v>22110428434</v>
      </c>
      <c r="E893" t="s">
        <v>1141</v>
      </c>
      <c r="F893" t="s">
        <v>106</v>
      </c>
      <c r="G893" t="s">
        <v>57</v>
      </c>
      <c r="H893">
        <v>1</v>
      </c>
      <c r="I893" t="s">
        <v>58</v>
      </c>
      <c r="J893" t="s">
        <v>59</v>
      </c>
      <c r="L893">
        <v>1</v>
      </c>
      <c r="N893">
        <v>13</v>
      </c>
      <c r="O893" t="s">
        <v>66</v>
      </c>
      <c r="P893">
        <v>12</v>
      </c>
      <c r="Q893" t="s">
        <v>116</v>
      </c>
      <c r="R893">
        <v>0</v>
      </c>
      <c r="S893">
        <v>20</v>
      </c>
      <c r="T893" t="s">
        <v>61</v>
      </c>
      <c r="V893">
        <v>1</v>
      </c>
      <c r="W893">
        <v>2</v>
      </c>
      <c r="X893">
        <v>1</v>
      </c>
      <c r="Y893" t="s">
        <v>62</v>
      </c>
      <c r="Z893" t="s">
        <v>62</v>
      </c>
      <c r="AB893" t="s">
        <v>62</v>
      </c>
      <c r="AC893" t="s">
        <v>77</v>
      </c>
      <c r="AD893">
        <v>1</v>
      </c>
      <c r="AE893">
        <v>1</v>
      </c>
      <c r="AF893">
        <v>0</v>
      </c>
      <c r="AG893">
        <v>0</v>
      </c>
      <c r="AH893">
        <v>0</v>
      </c>
      <c r="AI893">
        <v>0</v>
      </c>
      <c r="AJ893">
        <v>0</v>
      </c>
      <c r="AK893">
        <v>0</v>
      </c>
      <c r="AL893">
        <v>0</v>
      </c>
      <c r="AM893">
        <v>0</v>
      </c>
      <c r="AN893">
        <v>0</v>
      </c>
      <c r="AO893">
        <v>0</v>
      </c>
      <c r="AP893">
        <v>0</v>
      </c>
      <c r="AQ893">
        <v>0</v>
      </c>
      <c r="AR893">
        <v>0</v>
      </c>
      <c r="AS893">
        <v>0</v>
      </c>
      <c r="AT893">
        <v>0</v>
      </c>
      <c r="AU893">
        <v>0</v>
      </c>
      <c r="AV893">
        <v>0</v>
      </c>
      <c r="AW893">
        <v>4</v>
      </c>
      <c r="AX893">
        <v>4</v>
      </c>
      <c r="AY893">
        <v>0</v>
      </c>
      <c r="AZ893">
        <v>0</v>
      </c>
      <c r="BA893" t="s">
        <v>63</v>
      </c>
      <c r="BB893" t="s">
        <v>63</v>
      </c>
    </row>
    <row r="894" spans="1:55" x14ac:dyDescent="0.3">
      <c r="A894" t="s">
        <v>55</v>
      </c>
      <c r="B894" t="s">
        <v>55</v>
      </c>
      <c r="C894" t="s">
        <v>1125</v>
      </c>
      <c r="D894">
        <v>22110428434</v>
      </c>
      <c r="E894" t="s">
        <v>1141</v>
      </c>
      <c r="F894" t="s">
        <v>106</v>
      </c>
      <c r="G894" t="s">
        <v>57</v>
      </c>
      <c r="H894">
        <v>1</v>
      </c>
      <c r="I894" t="s">
        <v>58</v>
      </c>
      <c r="J894" t="s">
        <v>59</v>
      </c>
      <c r="L894">
        <v>1</v>
      </c>
      <c r="N894">
        <v>14</v>
      </c>
      <c r="O894" t="s">
        <v>66</v>
      </c>
      <c r="P894">
        <v>11</v>
      </c>
      <c r="Q894" t="s">
        <v>115</v>
      </c>
      <c r="R894">
        <v>0</v>
      </c>
      <c r="S894">
        <v>26</v>
      </c>
      <c r="T894" t="s">
        <v>61</v>
      </c>
      <c r="V894">
        <v>1</v>
      </c>
      <c r="W894">
        <v>2</v>
      </c>
      <c r="X894">
        <v>1</v>
      </c>
      <c r="Y894" t="s">
        <v>62</v>
      </c>
      <c r="Z894" t="s">
        <v>62</v>
      </c>
      <c r="AA894" t="s">
        <v>62</v>
      </c>
      <c r="AB894" t="s">
        <v>62</v>
      </c>
      <c r="AC894" t="s">
        <v>77</v>
      </c>
      <c r="AD894">
        <v>1</v>
      </c>
      <c r="AE894">
        <v>1</v>
      </c>
      <c r="AF894">
        <v>0</v>
      </c>
      <c r="AG894">
        <v>0</v>
      </c>
      <c r="AH894">
        <v>0</v>
      </c>
      <c r="AI894">
        <v>0</v>
      </c>
      <c r="AJ894">
        <v>0</v>
      </c>
      <c r="AK894">
        <v>0</v>
      </c>
      <c r="AL894">
        <v>0</v>
      </c>
      <c r="AM894">
        <v>0</v>
      </c>
      <c r="AN894">
        <v>0</v>
      </c>
      <c r="AO894">
        <v>0</v>
      </c>
      <c r="AP894">
        <v>0</v>
      </c>
      <c r="AQ894">
        <v>0</v>
      </c>
      <c r="AR894">
        <v>0</v>
      </c>
      <c r="AS894">
        <v>0</v>
      </c>
      <c r="AT894">
        <v>0</v>
      </c>
      <c r="AU894">
        <v>0</v>
      </c>
      <c r="AV894">
        <v>0</v>
      </c>
      <c r="AW894">
        <v>4</v>
      </c>
      <c r="AX894">
        <v>4</v>
      </c>
      <c r="AY894">
        <v>0</v>
      </c>
      <c r="AZ894">
        <v>0</v>
      </c>
      <c r="BA894" t="s">
        <v>63</v>
      </c>
      <c r="BB894" t="s">
        <v>63</v>
      </c>
    </row>
    <row r="895" spans="1:55" x14ac:dyDescent="0.3">
      <c r="A895" t="s">
        <v>55</v>
      </c>
      <c r="B895" t="s">
        <v>55</v>
      </c>
      <c r="C895" t="s">
        <v>1125</v>
      </c>
      <c r="D895">
        <v>22110428434</v>
      </c>
      <c r="E895" t="s">
        <v>1141</v>
      </c>
      <c r="F895" t="s">
        <v>106</v>
      </c>
      <c r="G895" t="s">
        <v>57</v>
      </c>
      <c r="H895">
        <v>1</v>
      </c>
      <c r="I895" t="s">
        <v>58</v>
      </c>
      <c r="J895" t="s">
        <v>59</v>
      </c>
      <c r="L895">
        <v>1</v>
      </c>
      <c r="N895">
        <v>15</v>
      </c>
      <c r="O895" t="s">
        <v>66</v>
      </c>
      <c r="P895">
        <v>9</v>
      </c>
      <c r="Q895" t="s">
        <v>87</v>
      </c>
      <c r="R895">
        <v>0</v>
      </c>
      <c r="S895">
        <v>46</v>
      </c>
      <c r="T895" t="s">
        <v>61</v>
      </c>
      <c r="V895">
        <v>1</v>
      </c>
      <c r="W895">
        <v>2</v>
      </c>
      <c r="X895">
        <v>1</v>
      </c>
      <c r="Y895" t="s">
        <v>62</v>
      </c>
      <c r="Z895" t="s">
        <v>62</v>
      </c>
      <c r="AB895" t="s">
        <v>62</v>
      </c>
      <c r="AD895">
        <v>0</v>
      </c>
      <c r="AE895">
        <v>0</v>
      </c>
      <c r="AF895">
        <v>0</v>
      </c>
      <c r="AG895">
        <v>0</v>
      </c>
      <c r="AH895">
        <v>0</v>
      </c>
      <c r="AI895">
        <v>0</v>
      </c>
      <c r="AJ895">
        <v>0</v>
      </c>
      <c r="AK895">
        <v>0</v>
      </c>
      <c r="AL895">
        <v>0</v>
      </c>
      <c r="AM895">
        <v>0</v>
      </c>
      <c r="AN895">
        <v>0</v>
      </c>
      <c r="AO895">
        <v>0</v>
      </c>
      <c r="AP895">
        <v>0</v>
      </c>
      <c r="AQ895">
        <v>0</v>
      </c>
      <c r="AR895">
        <v>0</v>
      </c>
      <c r="AS895">
        <v>0</v>
      </c>
      <c r="AT895">
        <v>0</v>
      </c>
      <c r="AU895">
        <v>0</v>
      </c>
      <c r="AV895">
        <v>0</v>
      </c>
      <c r="AW895">
        <v>4</v>
      </c>
      <c r="AX895">
        <v>4</v>
      </c>
      <c r="AY895">
        <v>0</v>
      </c>
      <c r="AZ895">
        <v>0</v>
      </c>
      <c r="BA895" t="s">
        <v>63</v>
      </c>
      <c r="BB895" t="s">
        <v>63</v>
      </c>
    </row>
    <row r="896" spans="1:55" x14ac:dyDescent="0.3">
      <c r="A896" t="s">
        <v>55</v>
      </c>
      <c r="B896" t="s">
        <v>55</v>
      </c>
      <c r="C896" t="s">
        <v>1125</v>
      </c>
      <c r="D896">
        <v>22110428434</v>
      </c>
      <c r="E896" t="s">
        <v>1141</v>
      </c>
      <c r="F896" t="s">
        <v>106</v>
      </c>
      <c r="G896" t="s">
        <v>57</v>
      </c>
      <c r="H896">
        <v>1</v>
      </c>
      <c r="I896" t="s">
        <v>58</v>
      </c>
      <c r="J896" t="s">
        <v>59</v>
      </c>
      <c r="L896">
        <v>1</v>
      </c>
      <c r="N896">
        <v>16</v>
      </c>
      <c r="O896" t="s">
        <v>95</v>
      </c>
      <c r="R896">
        <v>0</v>
      </c>
      <c r="S896">
        <v>0</v>
      </c>
      <c r="T896" t="s">
        <v>1773</v>
      </c>
      <c r="V896">
        <v>1</v>
      </c>
      <c r="W896">
        <v>2</v>
      </c>
      <c r="X896">
        <v>1</v>
      </c>
      <c r="Y896" t="s">
        <v>71</v>
      </c>
      <c r="AA896" t="s">
        <v>62</v>
      </c>
      <c r="AB896" t="s">
        <v>62</v>
      </c>
      <c r="AD896">
        <v>0</v>
      </c>
      <c r="AE896">
        <v>0</v>
      </c>
      <c r="AF896">
        <v>0</v>
      </c>
      <c r="AG896">
        <v>0</v>
      </c>
      <c r="AH896">
        <v>0</v>
      </c>
      <c r="AI896">
        <v>0</v>
      </c>
      <c r="AJ896">
        <v>0</v>
      </c>
      <c r="AK896">
        <v>0</v>
      </c>
      <c r="AL896">
        <v>0</v>
      </c>
      <c r="AM896">
        <v>0</v>
      </c>
      <c r="AN896">
        <v>0</v>
      </c>
      <c r="AO896">
        <v>0</v>
      </c>
      <c r="AP896">
        <v>0</v>
      </c>
      <c r="AQ896">
        <v>0</v>
      </c>
      <c r="AR896">
        <v>0</v>
      </c>
      <c r="AS896">
        <v>0</v>
      </c>
      <c r="AT896">
        <v>0</v>
      </c>
      <c r="AU896">
        <v>0</v>
      </c>
      <c r="AV896">
        <v>0</v>
      </c>
      <c r="AW896">
        <v>1</v>
      </c>
      <c r="AX896">
        <v>0</v>
      </c>
      <c r="AY896">
        <v>0</v>
      </c>
      <c r="AZ896">
        <v>0</v>
      </c>
      <c r="BA896" t="s">
        <v>63</v>
      </c>
      <c r="BB896" t="s">
        <v>63</v>
      </c>
      <c r="BC896" t="s">
        <v>64</v>
      </c>
    </row>
    <row r="897" spans="1:55" x14ac:dyDescent="0.3">
      <c r="A897" t="s">
        <v>55</v>
      </c>
      <c r="B897" t="s">
        <v>55</v>
      </c>
      <c r="C897" t="s">
        <v>1125</v>
      </c>
      <c r="D897">
        <v>22110428434</v>
      </c>
      <c r="E897" t="s">
        <v>1141</v>
      </c>
      <c r="F897" t="s">
        <v>106</v>
      </c>
      <c r="G897" t="s">
        <v>57</v>
      </c>
      <c r="H897">
        <v>1</v>
      </c>
      <c r="I897" t="s">
        <v>58</v>
      </c>
      <c r="J897" t="s">
        <v>59</v>
      </c>
      <c r="L897">
        <v>1</v>
      </c>
      <c r="N897">
        <v>17</v>
      </c>
      <c r="O897" t="s">
        <v>95</v>
      </c>
      <c r="R897">
        <v>0</v>
      </c>
      <c r="S897">
        <v>0</v>
      </c>
      <c r="T897" t="s">
        <v>1773</v>
      </c>
      <c r="V897">
        <v>1</v>
      </c>
      <c r="W897">
        <v>2</v>
      </c>
      <c r="X897">
        <v>1</v>
      </c>
      <c r="Y897" t="s">
        <v>71</v>
      </c>
      <c r="AA897" t="s">
        <v>62</v>
      </c>
      <c r="AB897" t="s">
        <v>62</v>
      </c>
      <c r="AD897">
        <v>0</v>
      </c>
      <c r="AE897">
        <v>0</v>
      </c>
      <c r="AF897">
        <v>0</v>
      </c>
      <c r="AG897">
        <v>0</v>
      </c>
      <c r="AH897">
        <v>0</v>
      </c>
      <c r="AI897">
        <v>0</v>
      </c>
      <c r="AJ897">
        <v>0</v>
      </c>
      <c r="AK897">
        <v>0</v>
      </c>
      <c r="AL897">
        <v>0</v>
      </c>
      <c r="AM897">
        <v>0</v>
      </c>
      <c r="AN897">
        <v>0</v>
      </c>
      <c r="AO897">
        <v>0</v>
      </c>
      <c r="AP897">
        <v>0</v>
      </c>
      <c r="AQ897">
        <v>0</v>
      </c>
      <c r="AR897">
        <v>0</v>
      </c>
      <c r="AS897">
        <v>0</v>
      </c>
      <c r="AT897">
        <v>0</v>
      </c>
      <c r="AU897">
        <v>0</v>
      </c>
      <c r="AV897">
        <v>0</v>
      </c>
      <c r="AW897">
        <v>1</v>
      </c>
      <c r="AX897">
        <v>0</v>
      </c>
      <c r="AY897">
        <v>0</v>
      </c>
      <c r="AZ897">
        <v>0</v>
      </c>
      <c r="BA897" t="s">
        <v>63</v>
      </c>
      <c r="BB897" t="s">
        <v>63</v>
      </c>
      <c r="BC897" t="s">
        <v>64</v>
      </c>
    </row>
    <row r="898" spans="1:55" x14ac:dyDescent="0.3">
      <c r="A898" t="s">
        <v>55</v>
      </c>
      <c r="B898" t="s">
        <v>55</v>
      </c>
      <c r="C898" t="s">
        <v>1125</v>
      </c>
      <c r="D898">
        <v>22110428434</v>
      </c>
      <c r="E898" t="s">
        <v>1141</v>
      </c>
      <c r="F898" t="s">
        <v>106</v>
      </c>
      <c r="G898" t="s">
        <v>57</v>
      </c>
      <c r="H898">
        <v>1</v>
      </c>
      <c r="I898" t="s">
        <v>58</v>
      </c>
      <c r="J898" t="s">
        <v>59</v>
      </c>
      <c r="L898">
        <v>2</v>
      </c>
      <c r="N898">
        <v>1</v>
      </c>
      <c r="O898" t="s">
        <v>66</v>
      </c>
      <c r="R898">
        <v>0</v>
      </c>
      <c r="S898">
        <v>0</v>
      </c>
      <c r="V898">
        <v>0</v>
      </c>
      <c r="W898">
        <v>1</v>
      </c>
      <c r="X898">
        <v>1</v>
      </c>
      <c r="Y898" t="s">
        <v>62</v>
      </c>
      <c r="Z898" t="s">
        <v>83</v>
      </c>
      <c r="AA898" t="s">
        <v>83</v>
      </c>
      <c r="AB898" t="s">
        <v>83</v>
      </c>
      <c r="AC898" t="s">
        <v>77</v>
      </c>
      <c r="AD898">
        <v>0</v>
      </c>
      <c r="AE898">
        <v>1</v>
      </c>
      <c r="AF898">
        <v>0</v>
      </c>
      <c r="AG898">
        <v>0</v>
      </c>
      <c r="AH898">
        <v>0</v>
      </c>
      <c r="AI898">
        <v>0</v>
      </c>
      <c r="AJ898">
        <v>0</v>
      </c>
      <c r="AK898">
        <v>0</v>
      </c>
      <c r="AL898">
        <v>0</v>
      </c>
      <c r="AM898">
        <v>0</v>
      </c>
      <c r="AN898">
        <v>0</v>
      </c>
      <c r="AO898">
        <v>0</v>
      </c>
      <c r="AP898">
        <v>0</v>
      </c>
      <c r="AQ898">
        <v>0</v>
      </c>
      <c r="AR898">
        <v>0</v>
      </c>
      <c r="AS898">
        <v>0</v>
      </c>
      <c r="AT898">
        <v>0</v>
      </c>
      <c r="AU898">
        <v>0</v>
      </c>
      <c r="AV898">
        <v>0</v>
      </c>
      <c r="AW898">
        <v>8</v>
      </c>
      <c r="AX898">
        <v>8</v>
      </c>
      <c r="AY898">
        <v>0</v>
      </c>
      <c r="AZ898">
        <v>0</v>
      </c>
      <c r="BA898" t="s">
        <v>63</v>
      </c>
      <c r="BB898" t="s">
        <v>63</v>
      </c>
      <c r="BC898" t="s">
        <v>64</v>
      </c>
    </row>
    <row r="899" spans="1:55" x14ac:dyDescent="0.3">
      <c r="A899" t="s">
        <v>55</v>
      </c>
      <c r="B899" t="s">
        <v>55</v>
      </c>
      <c r="C899" t="s">
        <v>231</v>
      </c>
      <c r="D899">
        <v>22110404207</v>
      </c>
      <c r="E899" t="s">
        <v>232</v>
      </c>
      <c r="F899" t="s">
        <v>56</v>
      </c>
      <c r="G899" t="s">
        <v>57</v>
      </c>
      <c r="H899">
        <v>4</v>
      </c>
      <c r="I899" t="s">
        <v>72</v>
      </c>
      <c r="J899" t="s">
        <v>59</v>
      </c>
      <c r="K899" t="s">
        <v>254</v>
      </c>
      <c r="L899">
        <v>1</v>
      </c>
      <c r="M899" t="s">
        <v>255</v>
      </c>
      <c r="N899">
        <v>1</v>
      </c>
      <c r="O899" t="s">
        <v>101</v>
      </c>
      <c r="R899">
        <v>0</v>
      </c>
      <c r="S899">
        <v>0</v>
      </c>
      <c r="T899" t="s">
        <v>61</v>
      </c>
      <c r="U899" t="s">
        <v>256</v>
      </c>
      <c r="V899">
        <v>0</v>
      </c>
      <c r="W899">
        <v>1</v>
      </c>
      <c r="X899">
        <v>1</v>
      </c>
      <c r="Y899" t="s">
        <v>71</v>
      </c>
      <c r="Z899" t="s">
        <v>71</v>
      </c>
      <c r="AA899" t="s">
        <v>90</v>
      </c>
      <c r="AB899" t="s">
        <v>71</v>
      </c>
      <c r="AD899">
        <v>0</v>
      </c>
      <c r="AE899">
        <v>0</v>
      </c>
      <c r="AF899">
        <v>0</v>
      </c>
      <c r="AG899">
        <v>0</v>
      </c>
      <c r="AH899">
        <v>0</v>
      </c>
      <c r="AI899">
        <v>0</v>
      </c>
      <c r="AJ899">
        <v>0</v>
      </c>
      <c r="AK899">
        <v>0</v>
      </c>
      <c r="AL899">
        <v>0</v>
      </c>
      <c r="AM899">
        <v>0</v>
      </c>
      <c r="AN899">
        <v>0</v>
      </c>
      <c r="AO899">
        <v>0</v>
      </c>
      <c r="AP899">
        <v>0</v>
      </c>
      <c r="AQ899">
        <v>0</v>
      </c>
      <c r="AR899">
        <v>0</v>
      </c>
      <c r="AS899">
        <v>0</v>
      </c>
      <c r="AT899">
        <v>0</v>
      </c>
      <c r="AU899">
        <v>0</v>
      </c>
      <c r="AV899">
        <v>0</v>
      </c>
      <c r="AW899">
        <v>0</v>
      </c>
      <c r="AX899">
        <v>0</v>
      </c>
      <c r="AY899">
        <v>0</v>
      </c>
      <c r="AZ899">
        <v>0</v>
      </c>
      <c r="BA899" t="s">
        <v>63</v>
      </c>
      <c r="BB899" t="s">
        <v>63</v>
      </c>
      <c r="BC899" t="s">
        <v>64</v>
      </c>
    </row>
    <row r="900" spans="1:55" x14ac:dyDescent="0.3">
      <c r="A900" t="s">
        <v>55</v>
      </c>
      <c r="B900" t="s">
        <v>55</v>
      </c>
      <c r="C900" t="s">
        <v>231</v>
      </c>
      <c r="D900">
        <v>22110404207</v>
      </c>
      <c r="E900" t="s">
        <v>232</v>
      </c>
      <c r="F900" t="s">
        <v>56</v>
      </c>
      <c r="G900" t="s">
        <v>57</v>
      </c>
      <c r="H900">
        <v>5</v>
      </c>
      <c r="I900" t="s">
        <v>72</v>
      </c>
      <c r="J900" t="s">
        <v>59</v>
      </c>
      <c r="K900" t="s">
        <v>257</v>
      </c>
      <c r="L900">
        <v>1</v>
      </c>
      <c r="M900" t="s">
        <v>258</v>
      </c>
      <c r="N900">
        <v>1</v>
      </c>
      <c r="O900" t="s">
        <v>121</v>
      </c>
      <c r="R900">
        <v>0</v>
      </c>
      <c r="S900">
        <v>0</v>
      </c>
      <c r="T900" t="s">
        <v>1773</v>
      </c>
      <c r="U900" t="s">
        <v>259</v>
      </c>
      <c r="V900">
        <v>1</v>
      </c>
      <c r="W900">
        <v>3</v>
      </c>
      <c r="X900">
        <v>1</v>
      </c>
      <c r="Y900" t="s">
        <v>71</v>
      </c>
      <c r="Z900" t="s">
        <v>71</v>
      </c>
      <c r="AA900" t="s">
        <v>90</v>
      </c>
      <c r="AB900" t="s">
        <v>71</v>
      </c>
      <c r="AD900">
        <v>0</v>
      </c>
      <c r="AE900">
        <v>0</v>
      </c>
      <c r="AF900">
        <v>0</v>
      </c>
      <c r="AG900">
        <v>0</v>
      </c>
      <c r="AH900">
        <v>0</v>
      </c>
      <c r="AI900">
        <v>0</v>
      </c>
      <c r="AJ900">
        <v>0</v>
      </c>
      <c r="AK900">
        <v>0</v>
      </c>
      <c r="AL900">
        <v>0</v>
      </c>
      <c r="AM900">
        <v>0</v>
      </c>
      <c r="AN900">
        <v>0</v>
      </c>
      <c r="AO900">
        <v>0</v>
      </c>
      <c r="AP900">
        <v>0</v>
      </c>
      <c r="AQ900">
        <v>0</v>
      </c>
      <c r="AR900">
        <v>0</v>
      </c>
      <c r="AS900">
        <v>0</v>
      </c>
      <c r="AT900">
        <v>0</v>
      </c>
      <c r="AU900">
        <v>0</v>
      </c>
      <c r="AV900">
        <v>0</v>
      </c>
      <c r="AW900">
        <v>0</v>
      </c>
      <c r="AX900">
        <v>1</v>
      </c>
      <c r="AY900">
        <v>0</v>
      </c>
      <c r="AZ900">
        <v>0</v>
      </c>
      <c r="BA900" t="s">
        <v>63</v>
      </c>
      <c r="BB900" t="s">
        <v>63</v>
      </c>
    </row>
    <row r="901" spans="1:55" x14ac:dyDescent="0.3">
      <c r="A901" t="s">
        <v>55</v>
      </c>
      <c r="B901" t="s">
        <v>55</v>
      </c>
      <c r="C901" t="s">
        <v>231</v>
      </c>
      <c r="D901">
        <v>22110404207</v>
      </c>
      <c r="E901" t="s">
        <v>232</v>
      </c>
      <c r="F901" t="s">
        <v>56</v>
      </c>
      <c r="G901" t="s">
        <v>57</v>
      </c>
      <c r="H901">
        <v>6</v>
      </c>
      <c r="I901" t="s">
        <v>94</v>
      </c>
      <c r="J901" t="s">
        <v>59</v>
      </c>
      <c r="K901" t="s">
        <v>260</v>
      </c>
      <c r="L901">
        <v>1</v>
      </c>
      <c r="M901" t="s">
        <v>261</v>
      </c>
      <c r="N901">
        <v>1</v>
      </c>
      <c r="O901" t="s">
        <v>95</v>
      </c>
      <c r="R901">
        <v>0</v>
      </c>
      <c r="S901">
        <v>0</v>
      </c>
      <c r="T901" t="s">
        <v>1772</v>
      </c>
      <c r="U901" t="s">
        <v>262</v>
      </c>
      <c r="V901">
        <v>2</v>
      </c>
      <c r="W901">
        <v>0</v>
      </c>
      <c r="X901">
        <v>1</v>
      </c>
      <c r="Y901" t="s">
        <v>71</v>
      </c>
      <c r="AA901" t="s">
        <v>90</v>
      </c>
      <c r="AB901" t="s">
        <v>71</v>
      </c>
      <c r="AD901">
        <v>0</v>
      </c>
      <c r="AE901">
        <v>0</v>
      </c>
      <c r="AF901">
        <v>0</v>
      </c>
      <c r="AG901">
        <v>0</v>
      </c>
      <c r="AH901">
        <v>0</v>
      </c>
      <c r="AI901">
        <v>0</v>
      </c>
      <c r="AJ901">
        <v>0</v>
      </c>
      <c r="AK901">
        <v>0</v>
      </c>
      <c r="AL901">
        <v>0</v>
      </c>
      <c r="AM901">
        <v>0</v>
      </c>
      <c r="AN901">
        <v>0</v>
      </c>
      <c r="AO901">
        <v>0</v>
      </c>
      <c r="AP901">
        <v>0</v>
      </c>
      <c r="AQ901">
        <v>0</v>
      </c>
      <c r="AR901">
        <v>0</v>
      </c>
      <c r="AS901">
        <v>0</v>
      </c>
      <c r="AT901">
        <v>0</v>
      </c>
      <c r="AU901">
        <v>0</v>
      </c>
      <c r="AV901">
        <v>0</v>
      </c>
      <c r="AW901">
        <v>0</v>
      </c>
      <c r="AX901">
        <v>0</v>
      </c>
      <c r="AY901">
        <v>0</v>
      </c>
      <c r="AZ901">
        <v>0</v>
      </c>
      <c r="BA901" t="s">
        <v>63</v>
      </c>
      <c r="BB901" t="s">
        <v>63</v>
      </c>
      <c r="BC901" t="s">
        <v>64</v>
      </c>
    </row>
    <row r="902" spans="1:55" x14ac:dyDescent="0.3">
      <c r="A902" t="s">
        <v>55</v>
      </c>
      <c r="B902" t="s">
        <v>55</v>
      </c>
      <c r="C902" t="s">
        <v>231</v>
      </c>
      <c r="D902">
        <v>22110404207</v>
      </c>
      <c r="E902" t="s">
        <v>232</v>
      </c>
      <c r="F902" t="s">
        <v>56</v>
      </c>
      <c r="G902" t="s">
        <v>57</v>
      </c>
      <c r="H902">
        <v>6</v>
      </c>
      <c r="I902" t="s">
        <v>94</v>
      </c>
      <c r="J902" t="s">
        <v>59</v>
      </c>
      <c r="K902" t="s">
        <v>260</v>
      </c>
      <c r="L902">
        <v>1</v>
      </c>
      <c r="M902" t="s">
        <v>261</v>
      </c>
      <c r="N902">
        <v>2</v>
      </c>
      <c r="O902" t="s">
        <v>95</v>
      </c>
      <c r="R902">
        <v>0</v>
      </c>
      <c r="S902">
        <v>0</v>
      </c>
      <c r="T902" t="s">
        <v>61</v>
      </c>
      <c r="U902" t="s">
        <v>263</v>
      </c>
      <c r="V902">
        <v>2</v>
      </c>
      <c r="W902">
        <v>0</v>
      </c>
      <c r="X902">
        <v>1</v>
      </c>
      <c r="Y902" t="s">
        <v>71</v>
      </c>
      <c r="AA902" t="s">
        <v>90</v>
      </c>
      <c r="AB902" t="s">
        <v>71</v>
      </c>
      <c r="AD902">
        <v>0</v>
      </c>
      <c r="AE902">
        <v>0</v>
      </c>
      <c r="AF902">
        <v>0</v>
      </c>
      <c r="AG902">
        <v>0</v>
      </c>
      <c r="AH902">
        <v>0</v>
      </c>
      <c r="AI902">
        <v>0</v>
      </c>
      <c r="AJ902">
        <v>0</v>
      </c>
      <c r="AK902">
        <v>0</v>
      </c>
      <c r="AL902">
        <v>0</v>
      </c>
      <c r="AM902">
        <v>0</v>
      </c>
      <c r="AN902">
        <v>0</v>
      </c>
      <c r="AO902">
        <v>0</v>
      </c>
      <c r="AP902">
        <v>0</v>
      </c>
      <c r="AQ902">
        <v>0</v>
      </c>
      <c r="AR902">
        <v>0</v>
      </c>
      <c r="AS902">
        <v>0</v>
      </c>
      <c r="AT902">
        <v>0</v>
      </c>
      <c r="AU902">
        <v>0</v>
      </c>
      <c r="AV902">
        <v>0</v>
      </c>
      <c r="AW902">
        <v>0</v>
      </c>
      <c r="AX902">
        <v>0</v>
      </c>
      <c r="AY902">
        <v>0</v>
      </c>
      <c r="AZ902">
        <v>0</v>
      </c>
      <c r="BA902" t="s">
        <v>63</v>
      </c>
      <c r="BB902" t="s">
        <v>63</v>
      </c>
      <c r="BC902" t="s">
        <v>64</v>
      </c>
    </row>
    <row r="903" spans="1:55" x14ac:dyDescent="0.3">
      <c r="A903" t="s">
        <v>55</v>
      </c>
      <c r="B903" t="s">
        <v>55</v>
      </c>
      <c r="C903" t="s">
        <v>1125</v>
      </c>
      <c r="D903">
        <v>22110428434</v>
      </c>
      <c r="E903" t="s">
        <v>1141</v>
      </c>
      <c r="F903" t="s">
        <v>106</v>
      </c>
      <c r="G903" t="s">
        <v>57</v>
      </c>
      <c r="H903">
        <v>2</v>
      </c>
      <c r="I903" t="s">
        <v>58</v>
      </c>
      <c r="J903" t="s">
        <v>59</v>
      </c>
      <c r="L903">
        <v>1</v>
      </c>
      <c r="N903">
        <v>1</v>
      </c>
      <c r="R903">
        <v>0</v>
      </c>
      <c r="S903">
        <v>0</v>
      </c>
      <c r="T903" t="s">
        <v>61</v>
      </c>
      <c r="U903" t="s">
        <v>1144</v>
      </c>
      <c r="V903">
        <v>4</v>
      </c>
      <c r="W903">
        <v>0</v>
      </c>
      <c r="X903">
        <v>2</v>
      </c>
      <c r="Y903" t="s">
        <v>83</v>
      </c>
      <c r="Z903" t="s">
        <v>83</v>
      </c>
      <c r="AA903" t="s">
        <v>83</v>
      </c>
      <c r="AB903" t="s">
        <v>83</v>
      </c>
      <c r="AD903">
        <v>0</v>
      </c>
      <c r="AE903">
        <v>0</v>
      </c>
      <c r="AF903">
        <v>0</v>
      </c>
      <c r="AG903">
        <v>0</v>
      </c>
      <c r="AH903">
        <v>0</v>
      </c>
      <c r="AI903">
        <v>2</v>
      </c>
      <c r="AJ903">
        <v>3</v>
      </c>
      <c r="AK903">
        <v>1</v>
      </c>
      <c r="AL903">
        <v>0</v>
      </c>
      <c r="AM903">
        <v>0</v>
      </c>
      <c r="AN903">
        <v>0</v>
      </c>
      <c r="AO903">
        <v>0</v>
      </c>
      <c r="AP903">
        <v>0</v>
      </c>
      <c r="AQ903">
        <v>0</v>
      </c>
      <c r="AR903">
        <v>0</v>
      </c>
      <c r="AS903">
        <v>0</v>
      </c>
      <c r="AT903">
        <v>0</v>
      </c>
      <c r="AU903">
        <v>0</v>
      </c>
      <c r="AV903">
        <v>0</v>
      </c>
      <c r="AW903">
        <v>7</v>
      </c>
      <c r="AX903">
        <v>6</v>
      </c>
      <c r="AY903">
        <v>0</v>
      </c>
      <c r="AZ903">
        <v>0</v>
      </c>
      <c r="BA903" t="s">
        <v>63</v>
      </c>
      <c r="BB903" t="s">
        <v>63</v>
      </c>
      <c r="BC903" t="s">
        <v>64</v>
      </c>
    </row>
    <row r="904" spans="1:55" x14ac:dyDescent="0.3">
      <c r="A904" t="s">
        <v>55</v>
      </c>
      <c r="B904" t="s">
        <v>55</v>
      </c>
      <c r="C904" t="s">
        <v>1125</v>
      </c>
      <c r="D904">
        <v>22110428434</v>
      </c>
      <c r="E904" t="s">
        <v>1141</v>
      </c>
      <c r="F904" t="s">
        <v>106</v>
      </c>
      <c r="G904" t="s">
        <v>57</v>
      </c>
      <c r="H904">
        <v>2</v>
      </c>
      <c r="I904" t="s">
        <v>58</v>
      </c>
      <c r="J904" t="s">
        <v>59</v>
      </c>
      <c r="L904">
        <v>1</v>
      </c>
      <c r="N904">
        <v>2</v>
      </c>
      <c r="O904" t="s">
        <v>104</v>
      </c>
      <c r="R904">
        <v>0</v>
      </c>
      <c r="S904">
        <v>0</v>
      </c>
      <c r="T904" t="s">
        <v>61</v>
      </c>
      <c r="U904" t="s">
        <v>1145</v>
      </c>
      <c r="V904">
        <v>4</v>
      </c>
      <c r="W904">
        <v>0</v>
      </c>
      <c r="X904">
        <v>2</v>
      </c>
      <c r="Y904" t="s">
        <v>83</v>
      </c>
      <c r="Z904" t="s">
        <v>83</v>
      </c>
      <c r="AA904" t="s">
        <v>83</v>
      </c>
      <c r="AB904" t="s">
        <v>83</v>
      </c>
      <c r="AC904" t="s">
        <v>68</v>
      </c>
      <c r="AD904">
        <v>0</v>
      </c>
      <c r="AE904">
        <v>0</v>
      </c>
      <c r="AF904">
        <v>9</v>
      </c>
      <c r="AG904">
        <v>15</v>
      </c>
      <c r="AH904">
        <v>0</v>
      </c>
      <c r="AI904">
        <v>2</v>
      </c>
      <c r="AJ904">
        <v>0</v>
      </c>
      <c r="AK904">
        <v>0</v>
      </c>
      <c r="AL904">
        <v>0</v>
      </c>
      <c r="AM904">
        <v>0</v>
      </c>
      <c r="AN904">
        <v>0</v>
      </c>
      <c r="AO904">
        <v>0</v>
      </c>
      <c r="AP904">
        <v>0</v>
      </c>
      <c r="AQ904">
        <v>0</v>
      </c>
      <c r="AR904">
        <v>0</v>
      </c>
      <c r="AS904">
        <v>0</v>
      </c>
      <c r="AT904">
        <v>0</v>
      </c>
      <c r="AU904">
        <v>0</v>
      </c>
      <c r="AV904">
        <v>0</v>
      </c>
      <c r="AW904">
        <v>4</v>
      </c>
      <c r="AX904">
        <v>4</v>
      </c>
      <c r="AY904">
        <v>0</v>
      </c>
      <c r="AZ904">
        <v>0</v>
      </c>
      <c r="BA904" t="s">
        <v>63</v>
      </c>
      <c r="BB904" t="s">
        <v>63</v>
      </c>
      <c r="BC904" t="s">
        <v>64</v>
      </c>
    </row>
    <row r="905" spans="1:55" x14ac:dyDescent="0.3">
      <c r="A905" t="s">
        <v>55</v>
      </c>
      <c r="B905" t="s">
        <v>55</v>
      </c>
      <c r="C905" t="s">
        <v>1125</v>
      </c>
      <c r="D905">
        <v>22110428434</v>
      </c>
      <c r="E905" t="s">
        <v>1141</v>
      </c>
      <c r="F905" t="s">
        <v>106</v>
      </c>
      <c r="G905" t="s">
        <v>57</v>
      </c>
      <c r="H905">
        <v>2</v>
      </c>
      <c r="I905" t="s">
        <v>58</v>
      </c>
      <c r="J905" t="s">
        <v>59</v>
      </c>
      <c r="L905">
        <v>2</v>
      </c>
      <c r="N905">
        <v>1</v>
      </c>
      <c r="O905" t="s">
        <v>79</v>
      </c>
      <c r="R905">
        <v>0</v>
      </c>
      <c r="S905">
        <v>0</v>
      </c>
      <c r="T905" t="s">
        <v>61</v>
      </c>
      <c r="V905">
        <v>0</v>
      </c>
      <c r="W905">
        <v>2</v>
      </c>
      <c r="X905">
        <v>2</v>
      </c>
      <c r="Y905" t="s">
        <v>83</v>
      </c>
      <c r="Z905" t="s">
        <v>83</v>
      </c>
      <c r="AA905" t="s">
        <v>83</v>
      </c>
      <c r="AB905" t="s">
        <v>83</v>
      </c>
      <c r="AD905">
        <v>0</v>
      </c>
      <c r="AE905">
        <v>0</v>
      </c>
      <c r="AF905">
        <v>0</v>
      </c>
      <c r="AG905">
        <v>0</v>
      </c>
      <c r="AH905">
        <v>0</v>
      </c>
      <c r="AI905">
        <v>5</v>
      </c>
      <c r="AJ905">
        <v>0</v>
      </c>
      <c r="AK905">
        <v>3</v>
      </c>
      <c r="AL905">
        <v>0</v>
      </c>
      <c r="AM905">
        <v>0</v>
      </c>
      <c r="AN905">
        <v>0</v>
      </c>
      <c r="AO905">
        <v>0</v>
      </c>
      <c r="AP905">
        <v>0</v>
      </c>
      <c r="AQ905">
        <v>0</v>
      </c>
      <c r="AR905">
        <v>6</v>
      </c>
      <c r="AS905">
        <v>72</v>
      </c>
      <c r="AT905">
        <v>2</v>
      </c>
      <c r="AU905">
        <v>1</v>
      </c>
      <c r="AV905">
        <v>0</v>
      </c>
      <c r="AW905">
        <v>10</v>
      </c>
      <c r="AX905">
        <v>6</v>
      </c>
      <c r="AY905">
        <v>0</v>
      </c>
      <c r="AZ905">
        <v>0</v>
      </c>
      <c r="BA905" t="s">
        <v>63</v>
      </c>
      <c r="BB905" t="s">
        <v>63</v>
      </c>
      <c r="BC905" t="s">
        <v>64</v>
      </c>
    </row>
    <row r="906" spans="1:55" x14ac:dyDescent="0.3">
      <c r="A906" t="s">
        <v>55</v>
      </c>
      <c r="B906" t="s">
        <v>55</v>
      </c>
      <c r="C906" t="s">
        <v>1125</v>
      </c>
      <c r="D906">
        <v>22110428434</v>
      </c>
      <c r="E906" t="s">
        <v>1141</v>
      </c>
      <c r="F906" t="s">
        <v>106</v>
      </c>
      <c r="G906" t="s">
        <v>57</v>
      </c>
      <c r="H906">
        <v>2</v>
      </c>
      <c r="I906" t="s">
        <v>58</v>
      </c>
      <c r="J906" t="s">
        <v>59</v>
      </c>
      <c r="L906">
        <v>2</v>
      </c>
      <c r="N906">
        <v>2</v>
      </c>
      <c r="O906" t="s">
        <v>182</v>
      </c>
      <c r="R906">
        <v>0</v>
      </c>
      <c r="S906">
        <v>0</v>
      </c>
      <c r="T906" t="s">
        <v>61</v>
      </c>
      <c r="U906" t="s">
        <v>130</v>
      </c>
      <c r="V906">
        <v>0</v>
      </c>
      <c r="W906">
        <v>2</v>
      </c>
      <c r="X906">
        <v>2</v>
      </c>
      <c r="AD906">
        <v>0</v>
      </c>
      <c r="AE906">
        <v>0</v>
      </c>
      <c r="AF906">
        <v>0</v>
      </c>
      <c r="AG906">
        <v>0</v>
      </c>
      <c r="AH906">
        <v>0</v>
      </c>
      <c r="AI906">
        <v>0</v>
      </c>
      <c r="AJ906">
        <v>0</v>
      </c>
      <c r="AK906">
        <v>0</v>
      </c>
      <c r="AL906">
        <v>0</v>
      </c>
      <c r="AM906">
        <v>0</v>
      </c>
      <c r="AN906">
        <v>0</v>
      </c>
      <c r="AO906">
        <v>0</v>
      </c>
      <c r="AP906">
        <v>0</v>
      </c>
      <c r="AQ906">
        <v>0</v>
      </c>
      <c r="AR906">
        <v>0</v>
      </c>
      <c r="AS906">
        <v>0</v>
      </c>
      <c r="AT906">
        <v>0</v>
      </c>
      <c r="AU906">
        <v>0</v>
      </c>
      <c r="AV906">
        <v>0</v>
      </c>
      <c r="AW906">
        <v>0</v>
      </c>
      <c r="AX906">
        <v>0</v>
      </c>
      <c r="AY906">
        <v>0</v>
      </c>
      <c r="AZ906">
        <v>0</v>
      </c>
      <c r="BC906" t="s">
        <v>84</v>
      </c>
    </row>
    <row r="907" spans="1:55" x14ac:dyDescent="0.3">
      <c r="A907" t="s">
        <v>55</v>
      </c>
      <c r="B907" t="s">
        <v>55</v>
      </c>
      <c r="C907" t="s">
        <v>1125</v>
      </c>
      <c r="D907">
        <v>22110428434</v>
      </c>
      <c r="E907" t="s">
        <v>1141</v>
      </c>
      <c r="F907" t="s">
        <v>106</v>
      </c>
      <c r="G907" t="s">
        <v>57</v>
      </c>
      <c r="H907">
        <v>2</v>
      </c>
      <c r="I907" t="s">
        <v>58</v>
      </c>
      <c r="J907" t="s">
        <v>59</v>
      </c>
      <c r="L907">
        <v>2</v>
      </c>
      <c r="N907">
        <v>3</v>
      </c>
      <c r="O907" t="s">
        <v>60</v>
      </c>
      <c r="R907">
        <v>0</v>
      </c>
      <c r="S907">
        <v>0</v>
      </c>
      <c r="T907" t="s">
        <v>61</v>
      </c>
      <c r="V907">
        <v>0</v>
      </c>
      <c r="W907">
        <v>2</v>
      </c>
      <c r="X907">
        <v>2</v>
      </c>
      <c r="Y907" t="s">
        <v>83</v>
      </c>
      <c r="Z907" t="s">
        <v>83</v>
      </c>
      <c r="AB907" t="s">
        <v>83</v>
      </c>
      <c r="AD907">
        <v>0</v>
      </c>
      <c r="AE907">
        <v>0</v>
      </c>
      <c r="AF907">
        <v>0</v>
      </c>
      <c r="AG907">
        <v>0</v>
      </c>
      <c r="AH907">
        <v>0</v>
      </c>
      <c r="AI907">
        <v>1</v>
      </c>
      <c r="AJ907">
        <v>0</v>
      </c>
      <c r="AK907">
        <v>0</v>
      </c>
      <c r="AL907">
        <v>0</v>
      </c>
      <c r="AM907">
        <v>0</v>
      </c>
      <c r="AN907">
        <v>0</v>
      </c>
      <c r="AO907">
        <v>0</v>
      </c>
      <c r="AP907">
        <v>0</v>
      </c>
      <c r="AQ907">
        <v>0</v>
      </c>
      <c r="AR907">
        <v>0</v>
      </c>
      <c r="AS907">
        <v>0</v>
      </c>
      <c r="AT907">
        <v>0</v>
      </c>
      <c r="AU907">
        <v>0</v>
      </c>
      <c r="AV907">
        <v>0</v>
      </c>
      <c r="AW907">
        <v>1</v>
      </c>
      <c r="AX907">
        <v>1</v>
      </c>
      <c r="AY907">
        <v>0</v>
      </c>
      <c r="AZ907">
        <v>0</v>
      </c>
      <c r="BA907" t="s">
        <v>63</v>
      </c>
      <c r="BB907" t="s">
        <v>63</v>
      </c>
      <c r="BC907" t="s">
        <v>84</v>
      </c>
    </row>
    <row r="908" spans="1:55" x14ac:dyDescent="0.3">
      <c r="A908" t="s">
        <v>55</v>
      </c>
      <c r="B908" t="s">
        <v>55</v>
      </c>
      <c r="C908" t="s">
        <v>221</v>
      </c>
      <c r="D908">
        <v>22110404101</v>
      </c>
      <c r="E908" t="s">
        <v>222</v>
      </c>
      <c r="F908" t="s">
        <v>56</v>
      </c>
      <c r="G908" t="s">
        <v>57</v>
      </c>
      <c r="H908">
        <v>1</v>
      </c>
      <c r="I908" t="s">
        <v>58</v>
      </c>
      <c r="J908" t="s">
        <v>59</v>
      </c>
      <c r="K908" t="s">
        <v>223</v>
      </c>
      <c r="L908">
        <v>1</v>
      </c>
      <c r="M908" t="s">
        <v>224</v>
      </c>
      <c r="N908">
        <v>1</v>
      </c>
      <c r="O908" t="s">
        <v>95</v>
      </c>
      <c r="R908">
        <v>0</v>
      </c>
      <c r="S908">
        <v>0</v>
      </c>
      <c r="T908" t="s">
        <v>61</v>
      </c>
      <c r="U908" t="s">
        <v>225</v>
      </c>
      <c r="V908">
        <v>2</v>
      </c>
      <c r="W908">
        <v>3</v>
      </c>
      <c r="X908">
        <v>2</v>
      </c>
      <c r="Y908" t="s">
        <v>71</v>
      </c>
      <c r="Z908" t="s">
        <v>83</v>
      </c>
      <c r="AA908" t="s">
        <v>90</v>
      </c>
      <c r="AB908" t="s">
        <v>71</v>
      </c>
      <c r="AD908">
        <v>0</v>
      </c>
      <c r="AE908">
        <v>0</v>
      </c>
      <c r="AF908">
        <v>0</v>
      </c>
      <c r="AG908">
        <v>0</v>
      </c>
      <c r="AH908">
        <v>0</v>
      </c>
      <c r="AI908">
        <v>0</v>
      </c>
      <c r="AJ908">
        <v>0</v>
      </c>
      <c r="AK908">
        <v>0</v>
      </c>
      <c r="AL908">
        <v>0</v>
      </c>
      <c r="AM908">
        <v>0</v>
      </c>
      <c r="AN908">
        <v>0</v>
      </c>
      <c r="AO908">
        <v>0</v>
      </c>
      <c r="AP908">
        <v>0</v>
      </c>
      <c r="AQ908">
        <v>0</v>
      </c>
      <c r="AR908">
        <v>0</v>
      </c>
      <c r="AS908">
        <v>0</v>
      </c>
      <c r="AT908">
        <v>0</v>
      </c>
      <c r="AU908">
        <v>0</v>
      </c>
      <c r="AV908">
        <v>0</v>
      </c>
      <c r="AW908">
        <v>1</v>
      </c>
      <c r="AX908">
        <v>0</v>
      </c>
      <c r="AY908">
        <v>0</v>
      </c>
      <c r="AZ908">
        <v>0</v>
      </c>
      <c r="BA908" t="s">
        <v>63</v>
      </c>
      <c r="BB908" t="s">
        <v>63</v>
      </c>
      <c r="BC908" t="s">
        <v>64</v>
      </c>
    </row>
    <row r="909" spans="1:55" x14ac:dyDescent="0.3">
      <c r="A909" t="s">
        <v>55</v>
      </c>
      <c r="B909" t="s">
        <v>55</v>
      </c>
      <c r="C909" t="s">
        <v>221</v>
      </c>
      <c r="D909">
        <v>22110404101</v>
      </c>
      <c r="E909" t="s">
        <v>222</v>
      </c>
      <c r="F909" t="s">
        <v>56</v>
      </c>
      <c r="G909" t="s">
        <v>57</v>
      </c>
      <c r="H909">
        <v>1</v>
      </c>
      <c r="I909" t="s">
        <v>58</v>
      </c>
      <c r="J909" t="s">
        <v>59</v>
      </c>
      <c r="K909" t="s">
        <v>223</v>
      </c>
      <c r="L909">
        <v>1</v>
      </c>
      <c r="M909" t="s">
        <v>224</v>
      </c>
      <c r="N909">
        <v>2</v>
      </c>
      <c r="O909" t="s">
        <v>70</v>
      </c>
      <c r="R909">
        <v>0</v>
      </c>
      <c r="S909">
        <v>0</v>
      </c>
      <c r="T909" t="s">
        <v>1773</v>
      </c>
      <c r="U909" t="s">
        <v>226</v>
      </c>
      <c r="V909">
        <v>2</v>
      </c>
      <c r="W909">
        <v>3</v>
      </c>
      <c r="X909">
        <v>2</v>
      </c>
      <c r="Y909" t="s">
        <v>71</v>
      </c>
      <c r="Z909" t="s">
        <v>83</v>
      </c>
      <c r="AA909" t="s">
        <v>83</v>
      </c>
      <c r="AB909" t="s">
        <v>71</v>
      </c>
      <c r="AD909">
        <v>0</v>
      </c>
      <c r="AE909">
        <v>0</v>
      </c>
      <c r="AF909">
        <v>0</v>
      </c>
      <c r="AG909">
        <v>0</v>
      </c>
      <c r="AH909">
        <v>0</v>
      </c>
      <c r="AI909">
        <v>1</v>
      </c>
      <c r="AJ909">
        <v>0</v>
      </c>
      <c r="AK909">
        <v>0</v>
      </c>
      <c r="AL909">
        <v>0</v>
      </c>
      <c r="AM909">
        <v>0</v>
      </c>
      <c r="AN909">
        <v>0</v>
      </c>
      <c r="AO909">
        <v>0</v>
      </c>
      <c r="AP909">
        <v>0</v>
      </c>
      <c r="AQ909">
        <v>0</v>
      </c>
      <c r="AR909">
        <v>0</v>
      </c>
      <c r="AS909">
        <v>0</v>
      </c>
      <c r="AT909">
        <v>0</v>
      </c>
      <c r="AU909">
        <v>0</v>
      </c>
      <c r="AV909">
        <v>0</v>
      </c>
      <c r="AW909">
        <v>0</v>
      </c>
      <c r="AX909">
        <v>0</v>
      </c>
      <c r="AY909">
        <v>0</v>
      </c>
      <c r="AZ909">
        <v>0</v>
      </c>
      <c r="BA909" t="s">
        <v>63</v>
      </c>
      <c r="BB909" t="s">
        <v>63</v>
      </c>
    </row>
    <row r="910" spans="1:55" x14ac:dyDescent="0.3">
      <c r="A910" t="s">
        <v>55</v>
      </c>
      <c r="B910" t="s">
        <v>55</v>
      </c>
      <c r="C910" t="s">
        <v>221</v>
      </c>
      <c r="D910">
        <v>22110404101</v>
      </c>
      <c r="E910" t="s">
        <v>222</v>
      </c>
      <c r="F910" t="s">
        <v>56</v>
      </c>
      <c r="G910" t="s">
        <v>57</v>
      </c>
      <c r="H910">
        <v>1</v>
      </c>
      <c r="I910" t="s">
        <v>58</v>
      </c>
      <c r="J910" t="s">
        <v>59</v>
      </c>
      <c r="K910" t="s">
        <v>223</v>
      </c>
      <c r="L910">
        <v>1</v>
      </c>
      <c r="M910" t="s">
        <v>224</v>
      </c>
      <c r="N910">
        <v>3</v>
      </c>
      <c r="O910" t="s">
        <v>167</v>
      </c>
      <c r="P910">
        <v>1</v>
      </c>
      <c r="Q910" t="s">
        <v>67</v>
      </c>
      <c r="R910">
        <v>2</v>
      </c>
      <c r="S910">
        <v>0</v>
      </c>
      <c r="T910" t="s">
        <v>61</v>
      </c>
      <c r="U910" t="s">
        <v>227</v>
      </c>
      <c r="V910">
        <v>2</v>
      </c>
      <c r="W910">
        <v>3</v>
      </c>
      <c r="X910">
        <v>2</v>
      </c>
      <c r="Y910" t="s">
        <v>71</v>
      </c>
      <c r="Z910" t="s">
        <v>62</v>
      </c>
      <c r="AA910" t="s">
        <v>90</v>
      </c>
      <c r="AB910" t="s">
        <v>71</v>
      </c>
      <c r="AD910">
        <v>1</v>
      </c>
      <c r="AE910">
        <v>0</v>
      </c>
      <c r="AF910">
        <v>0</v>
      </c>
      <c r="AG910">
        <v>0</v>
      </c>
      <c r="AH910">
        <v>0</v>
      </c>
      <c r="AI910">
        <v>5</v>
      </c>
      <c r="AJ910">
        <v>0</v>
      </c>
      <c r="AK910">
        <v>0</v>
      </c>
      <c r="AL910">
        <v>0</v>
      </c>
      <c r="AM910">
        <v>0</v>
      </c>
      <c r="AN910">
        <v>0</v>
      </c>
      <c r="AO910">
        <v>0</v>
      </c>
      <c r="AP910">
        <v>0</v>
      </c>
      <c r="AQ910">
        <v>0</v>
      </c>
      <c r="AR910">
        <v>0</v>
      </c>
      <c r="AS910">
        <v>0</v>
      </c>
      <c r="AT910">
        <v>0</v>
      </c>
      <c r="AU910">
        <v>0</v>
      </c>
      <c r="AV910">
        <v>0</v>
      </c>
      <c r="AW910">
        <v>3</v>
      </c>
      <c r="AX910">
        <v>2</v>
      </c>
      <c r="AY910">
        <v>0</v>
      </c>
      <c r="AZ910">
        <v>0</v>
      </c>
      <c r="BA910" t="s">
        <v>63</v>
      </c>
      <c r="BB910" t="s">
        <v>63</v>
      </c>
      <c r="BC910" t="s">
        <v>64</v>
      </c>
    </row>
    <row r="911" spans="1:55" x14ac:dyDescent="0.3">
      <c r="A911" t="s">
        <v>55</v>
      </c>
      <c r="B911" t="s">
        <v>55</v>
      </c>
      <c r="C911" t="s">
        <v>221</v>
      </c>
      <c r="D911">
        <v>22110404101</v>
      </c>
      <c r="E911" t="s">
        <v>222</v>
      </c>
      <c r="F911" t="s">
        <v>56</v>
      </c>
      <c r="G911" t="s">
        <v>57</v>
      </c>
      <c r="H911">
        <v>1</v>
      </c>
      <c r="I911" t="s">
        <v>58</v>
      </c>
      <c r="J911" t="s">
        <v>59</v>
      </c>
      <c r="K911" t="s">
        <v>223</v>
      </c>
      <c r="L911">
        <v>1</v>
      </c>
      <c r="M911" t="s">
        <v>224</v>
      </c>
      <c r="N911">
        <v>4</v>
      </c>
      <c r="O911" t="s">
        <v>66</v>
      </c>
      <c r="P911">
        <v>2</v>
      </c>
      <c r="Q911" t="s">
        <v>69</v>
      </c>
      <c r="R911">
        <v>2</v>
      </c>
      <c r="S911">
        <v>6</v>
      </c>
      <c r="T911" t="s">
        <v>61</v>
      </c>
      <c r="U911" t="s">
        <v>228</v>
      </c>
      <c r="V911">
        <v>2</v>
      </c>
      <c r="W911">
        <v>3</v>
      </c>
      <c r="X911">
        <v>2</v>
      </c>
      <c r="Y911" t="s">
        <v>71</v>
      </c>
      <c r="Z911" t="s">
        <v>62</v>
      </c>
      <c r="AA911" t="s">
        <v>90</v>
      </c>
      <c r="AB911" t="s">
        <v>71</v>
      </c>
      <c r="AC911" t="s">
        <v>77</v>
      </c>
      <c r="AD911">
        <v>1</v>
      </c>
      <c r="AE911">
        <v>1</v>
      </c>
      <c r="AF911">
        <v>0</v>
      </c>
      <c r="AG911">
        <v>0</v>
      </c>
      <c r="AH911">
        <v>0</v>
      </c>
      <c r="AI911">
        <v>0</v>
      </c>
      <c r="AJ911">
        <v>0</v>
      </c>
      <c r="AK911">
        <v>0</v>
      </c>
      <c r="AL911">
        <v>0</v>
      </c>
      <c r="AM911">
        <v>0</v>
      </c>
      <c r="AN911">
        <v>0</v>
      </c>
      <c r="AO911">
        <v>0</v>
      </c>
      <c r="AP911">
        <v>0</v>
      </c>
      <c r="AQ911">
        <v>0</v>
      </c>
      <c r="AR911">
        <v>0</v>
      </c>
      <c r="AS911">
        <v>0</v>
      </c>
      <c r="AT911">
        <v>0</v>
      </c>
      <c r="AU911">
        <v>0</v>
      </c>
      <c r="AV911">
        <v>0</v>
      </c>
      <c r="AW911">
        <v>2</v>
      </c>
      <c r="AX911">
        <v>2</v>
      </c>
      <c r="AY911">
        <v>0</v>
      </c>
      <c r="AZ911">
        <v>0</v>
      </c>
      <c r="BA911" t="s">
        <v>63</v>
      </c>
      <c r="BB911" t="s">
        <v>63</v>
      </c>
      <c r="BC911" t="s">
        <v>64</v>
      </c>
    </row>
    <row r="912" spans="1:55" x14ac:dyDescent="0.3">
      <c r="A912" t="s">
        <v>55</v>
      </c>
      <c r="B912" t="s">
        <v>55</v>
      </c>
      <c r="C912" t="s">
        <v>221</v>
      </c>
      <c r="D912">
        <v>22110404101</v>
      </c>
      <c r="E912" t="s">
        <v>222</v>
      </c>
      <c r="F912" t="s">
        <v>56</v>
      </c>
      <c r="G912" t="s">
        <v>57</v>
      </c>
      <c r="H912">
        <v>1</v>
      </c>
      <c r="I912" t="s">
        <v>58</v>
      </c>
      <c r="J912" t="s">
        <v>59</v>
      </c>
      <c r="K912" t="s">
        <v>223</v>
      </c>
      <c r="L912">
        <v>1</v>
      </c>
      <c r="M912" t="s">
        <v>224</v>
      </c>
      <c r="N912">
        <v>5</v>
      </c>
      <c r="O912" t="s">
        <v>121</v>
      </c>
      <c r="R912">
        <v>0</v>
      </c>
      <c r="S912">
        <v>0</v>
      </c>
      <c r="T912" t="s">
        <v>61</v>
      </c>
      <c r="U912" t="s">
        <v>229</v>
      </c>
      <c r="V912">
        <v>2</v>
      </c>
      <c r="W912">
        <v>3</v>
      </c>
      <c r="X912">
        <v>2</v>
      </c>
      <c r="Y912" t="s">
        <v>71</v>
      </c>
      <c r="Z912" t="s">
        <v>62</v>
      </c>
      <c r="AA912" t="s">
        <v>90</v>
      </c>
      <c r="AB912" t="s">
        <v>71</v>
      </c>
      <c r="AD912">
        <v>0</v>
      </c>
      <c r="AE912">
        <v>0</v>
      </c>
      <c r="AF912">
        <v>0</v>
      </c>
      <c r="AG912">
        <v>0</v>
      </c>
      <c r="AH912">
        <v>0</v>
      </c>
      <c r="AI912">
        <v>0</v>
      </c>
      <c r="AJ912">
        <v>0</v>
      </c>
      <c r="AK912">
        <v>0</v>
      </c>
      <c r="AL912">
        <v>0</v>
      </c>
      <c r="AM912">
        <v>0</v>
      </c>
      <c r="AN912">
        <v>0</v>
      </c>
      <c r="AO912">
        <v>0</v>
      </c>
      <c r="AP912">
        <v>0</v>
      </c>
      <c r="AQ912">
        <v>0</v>
      </c>
      <c r="AR912">
        <v>0</v>
      </c>
      <c r="AS912">
        <v>0</v>
      </c>
      <c r="AT912">
        <v>0</v>
      </c>
      <c r="AU912">
        <v>0</v>
      </c>
      <c r="AV912">
        <v>0</v>
      </c>
      <c r="AW912">
        <v>1</v>
      </c>
      <c r="AX912">
        <v>1</v>
      </c>
      <c r="AY912">
        <v>0</v>
      </c>
      <c r="AZ912">
        <v>0</v>
      </c>
      <c r="BA912" t="s">
        <v>63</v>
      </c>
      <c r="BB912" t="s">
        <v>63</v>
      </c>
      <c r="BC912" t="s">
        <v>64</v>
      </c>
    </row>
    <row r="913" spans="1:55" x14ac:dyDescent="0.3">
      <c r="A913" t="s">
        <v>55</v>
      </c>
      <c r="B913" t="s">
        <v>55</v>
      </c>
      <c r="C913" t="s">
        <v>221</v>
      </c>
      <c r="D913">
        <v>22110404101</v>
      </c>
      <c r="E913" t="s">
        <v>222</v>
      </c>
      <c r="F913" t="s">
        <v>56</v>
      </c>
      <c r="G913" t="s">
        <v>57</v>
      </c>
      <c r="H913">
        <v>1</v>
      </c>
      <c r="I913" t="s">
        <v>58</v>
      </c>
      <c r="J913" t="s">
        <v>59</v>
      </c>
      <c r="K913" t="s">
        <v>223</v>
      </c>
      <c r="L913">
        <v>1</v>
      </c>
      <c r="M913" t="s">
        <v>224</v>
      </c>
      <c r="N913">
        <v>6</v>
      </c>
      <c r="O913" t="s">
        <v>70</v>
      </c>
      <c r="R913">
        <v>0</v>
      </c>
      <c r="S913">
        <v>0</v>
      </c>
      <c r="T913" t="s">
        <v>1772</v>
      </c>
      <c r="U913" t="s">
        <v>230</v>
      </c>
      <c r="V913">
        <v>2</v>
      </c>
      <c r="W913">
        <v>3</v>
      </c>
      <c r="X913">
        <v>2</v>
      </c>
      <c r="Y913" t="s">
        <v>71</v>
      </c>
      <c r="Z913" t="s">
        <v>62</v>
      </c>
      <c r="AA913" t="s">
        <v>90</v>
      </c>
      <c r="AB913" t="s">
        <v>71</v>
      </c>
      <c r="AD913">
        <v>0</v>
      </c>
      <c r="AE913">
        <v>0</v>
      </c>
      <c r="AF913">
        <v>0</v>
      </c>
      <c r="AG913">
        <v>0</v>
      </c>
      <c r="AH913">
        <v>0</v>
      </c>
      <c r="AI913">
        <v>0</v>
      </c>
      <c r="AJ913">
        <v>0</v>
      </c>
      <c r="AK913">
        <v>0</v>
      </c>
      <c r="AL913">
        <v>0</v>
      </c>
      <c r="AM913">
        <v>0</v>
      </c>
      <c r="AN913">
        <v>0</v>
      </c>
      <c r="AO913">
        <v>0</v>
      </c>
      <c r="AP913">
        <v>0</v>
      </c>
      <c r="AQ913">
        <v>0</v>
      </c>
      <c r="AR913">
        <v>0</v>
      </c>
      <c r="AS913">
        <v>0</v>
      </c>
      <c r="AT913">
        <v>0</v>
      </c>
      <c r="AU913">
        <v>0</v>
      </c>
      <c r="AV913">
        <v>0</v>
      </c>
      <c r="AW913">
        <v>1</v>
      </c>
      <c r="AX913">
        <v>0</v>
      </c>
      <c r="AY913">
        <v>0</v>
      </c>
      <c r="AZ913">
        <v>0</v>
      </c>
      <c r="BA913" t="s">
        <v>63</v>
      </c>
      <c r="BB913" t="s">
        <v>63</v>
      </c>
      <c r="BC913" t="s">
        <v>64</v>
      </c>
    </row>
    <row r="914" spans="1:55" x14ac:dyDescent="0.3">
      <c r="A914" t="s">
        <v>55</v>
      </c>
      <c r="B914" t="s">
        <v>55</v>
      </c>
      <c r="C914" t="s">
        <v>1125</v>
      </c>
      <c r="D914">
        <v>22110428434</v>
      </c>
      <c r="E914" t="s">
        <v>1141</v>
      </c>
      <c r="F914" t="s">
        <v>106</v>
      </c>
      <c r="G914" t="s">
        <v>57</v>
      </c>
      <c r="H914">
        <v>3</v>
      </c>
      <c r="I914" t="s">
        <v>94</v>
      </c>
      <c r="J914" t="s">
        <v>59</v>
      </c>
      <c r="K914" t="s">
        <v>1146</v>
      </c>
      <c r="L914">
        <v>1</v>
      </c>
      <c r="N914">
        <v>1</v>
      </c>
      <c r="O914" t="s">
        <v>95</v>
      </c>
      <c r="R914">
        <v>0</v>
      </c>
      <c r="S914">
        <v>0</v>
      </c>
      <c r="T914" t="s">
        <v>61</v>
      </c>
      <c r="V914">
        <v>0</v>
      </c>
      <c r="W914">
        <v>0</v>
      </c>
      <c r="X914">
        <v>2</v>
      </c>
      <c r="Y914" t="s">
        <v>62</v>
      </c>
      <c r="AA914" t="s">
        <v>71</v>
      </c>
      <c r="AB914" t="s">
        <v>71</v>
      </c>
      <c r="AD914">
        <v>0</v>
      </c>
      <c r="AE914">
        <v>0</v>
      </c>
      <c r="AF914">
        <v>0</v>
      </c>
      <c r="AG914">
        <v>0</v>
      </c>
      <c r="AH914">
        <v>0</v>
      </c>
      <c r="AI914">
        <v>0</v>
      </c>
      <c r="AJ914">
        <v>0</v>
      </c>
      <c r="AK914">
        <v>0</v>
      </c>
      <c r="AL914">
        <v>0</v>
      </c>
      <c r="AM914">
        <v>0</v>
      </c>
      <c r="AN914">
        <v>0</v>
      </c>
      <c r="AO914">
        <v>0</v>
      </c>
      <c r="AP914">
        <v>0</v>
      </c>
      <c r="AQ914">
        <v>0</v>
      </c>
      <c r="AR914">
        <v>0</v>
      </c>
      <c r="AS914">
        <v>0</v>
      </c>
      <c r="AT914">
        <v>0</v>
      </c>
      <c r="AU914">
        <v>0</v>
      </c>
      <c r="AV914">
        <v>0</v>
      </c>
      <c r="AW914">
        <v>0</v>
      </c>
      <c r="AX914">
        <v>0</v>
      </c>
      <c r="AY914">
        <v>0</v>
      </c>
      <c r="AZ914">
        <v>0</v>
      </c>
      <c r="BA914" t="s">
        <v>63</v>
      </c>
      <c r="BB914" t="s">
        <v>63</v>
      </c>
      <c r="BC914" t="s">
        <v>64</v>
      </c>
    </row>
    <row r="915" spans="1:55" x14ac:dyDescent="0.3">
      <c r="A915" t="s">
        <v>55</v>
      </c>
      <c r="B915" t="s">
        <v>55</v>
      </c>
      <c r="C915" t="s">
        <v>1125</v>
      </c>
      <c r="D915">
        <v>22110428434</v>
      </c>
      <c r="E915" t="s">
        <v>1141</v>
      </c>
      <c r="F915" t="s">
        <v>106</v>
      </c>
      <c r="G915" t="s">
        <v>57</v>
      </c>
      <c r="H915">
        <v>4</v>
      </c>
      <c r="I915" t="s">
        <v>94</v>
      </c>
      <c r="J915" t="s">
        <v>59</v>
      </c>
      <c r="L915">
        <v>1</v>
      </c>
      <c r="N915">
        <v>1</v>
      </c>
      <c r="O915" t="s">
        <v>95</v>
      </c>
      <c r="R915">
        <v>0</v>
      </c>
      <c r="S915">
        <v>0</v>
      </c>
      <c r="T915" t="s">
        <v>1773</v>
      </c>
      <c r="U915" t="s">
        <v>1146</v>
      </c>
      <c r="V915">
        <v>0</v>
      </c>
      <c r="W915">
        <v>0</v>
      </c>
      <c r="X915">
        <v>0</v>
      </c>
      <c r="Y915" t="s">
        <v>71</v>
      </c>
      <c r="AB915" t="s">
        <v>71</v>
      </c>
      <c r="AD915">
        <v>0</v>
      </c>
      <c r="AE915">
        <v>0</v>
      </c>
      <c r="AF915">
        <v>0</v>
      </c>
      <c r="AG915">
        <v>0</v>
      </c>
      <c r="AH915">
        <v>0</v>
      </c>
      <c r="AI915">
        <v>0</v>
      </c>
      <c r="AJ915">
        <v>0</v>
      </c>
      <c r="AK915">
        <v>0</v>
      </c>
      <c r="AL915">
        <v>0</v>
      </c>
      <c r="AM915">
        <v>0</v>
      </c>
      <c r="AN915">
        <v>0</v>
      </c>
      <c r="AO915">
        <v>0</v>
      </c>
      <c r="AP915">
        <v>0</v>
      </c>
      <c r="AQ915">
        <v>0</v>
      </c>
      <c r="AR915">
        <v>0</v>
      </c>
      <c r="AS915">
        <v>0</v>
      </c>
      <c r="AT915">
        <v>0</v>
      </c>
      <c r="AU915">
        <v>0</v>
      </c>
      <c r="AV915">
        <v>0</v>
      </c>
      <c r="AW915">
        <v>0</v>
      </c>
      <c r="AX915">
        <v>0</v>
      </c>
      <c r="AY915">
        <v>0</v>
      </c>
      <c r="AZ915">
        <v>0</v>
      </c>
      <c r="BA915" t="s">
        <v>63</v>
      </c>
      <c r="BB915" t="s">
        <v>63</v>
      </c>
      <c r="BC915" t="s">
        <v>64</v>
      </c>
    </row>
    <row r="916" spans="1:55" x14ac:dyDescent="0.3">
      <c r="A916" t="s">
        <v>55</v>
      </c>
      <c r="B916" t="s">
        <v>55</v>
      </c>
      <c r="C916" t="s">
        <v>1125</v>
      </c>
      <c r="D916">
        <v>22110428434</v>
      </c>
      <c r="E916" t="s">
        <v>1141</v>
      </c>
      <c r="F916" t="s">
        <v>106</v>
      </c>
      <c r="G916" t="s">
        <v>57</v>
      </c>
      <c r="H916">
        <v>5</v>
      </c>
      <c r="I916" t="s">
        <v>72</v>
      </c>
      <c r="J916" t="s">
        <v>59</v>
      </c>
      <c r="K916" t="s">
        <v>1147</v>
      </c>
      <c r="L916">
        <v>2</v>
      </c>
      <c r="M916" t="s">
        <v>80</v>
      </c>
      <c r="N916">
        <v>1</v>
      </c>
      <c r="R916">
        <v>0</v>
      </c>
      <c r="S916">
        <v>0</v>
      </c>
      <c r="T916" t="s">
        <v>61</v>
      </c>
      <c r="U916" t="s">
        <v>1148</v>
      </c>
      <c r="V916">
        <v>1</v>
      </c>
      <c r="W916">
        <v>1</v>
      </c>
      <c r="X916">
        <v>1</v>
      </c>
      <c r="Y916" t="s">
        <v>83</v>
      </c>
      <c r="Z916" t="s">
        <v>83</v>
      </c>
      <c r="AA916" t="s">
        <v>83</v>
      </c>
      <c r="AB916" t="s">
        <v>83</v>
      </c>
      <c r="AD916">
        <v>0</v>
      </c>
      <c r="AE916">
        <v>0</v>
      </c>
      <c r="AF916">
        <v>0</v>
      </c>
      <c r="AG916">
        <v>0</v>
      </c>
      <c r="AH916">
        <v>0</v>
      </c>
      <c r="AI916">
        <v>3</v>
      </c>
      <c r="AJ916">
        <v>0</v>
      </c>
      <c r="AK916">
        <v>0</v>
      </c>
      <c r="AL916">
        <v>0</v>
      </c>
      <c r="AM916">
        <v>0</v>
      </c>
      <c r="AN916">
        <v>0</v>
      </c>
      <c r="AO916">
        <v>0</v>
      </c>
      <c r="AP916">
        <v>0</v>
      </c>
      <c r="AQ916">
        <v>0</v>
      </c>
      <c r="AR916">
        <v>0</v>
      </c>
      <c r="AS916">
        <v>0</v>
      </c>
      <c r="AT916">
        <v>0</v>
      </c>
      <c r="AU916">
        <v>0</v>
      </c>
      <c r="AV916">
        <v>0</v>
      </c>
      <c r="AW916">
        <v>3</v>
      </c>
      <c r="AX916">
        <v>2</v>
      </c>
      <c r="AY916">
        <v>0</v>
      </c>
      <c r="AZ916">
        <v>0</v>
      </c>
      <c r="BA916" t="s">
        <v>63</v>
      </c>
      <c r="BB916" t="s">
        <v>63</v>
      </c>
    </row>
    <row r="917" spans="1:55" x14ac:dyDescent="0.3">
      <c r="A917" t="s">
        <v>55</v>
      </c>
      <c r="B917" t="s">
        <v>55</v>
      </c>
      <c r="C917" t="s">
        <v>1125</v>
      </c>
      <c r="D917">
        <v>22110428434</v>
      </c>
      <c r="E917" t="s">
        <v>1141</v>
      </c>
      <c r="F917" t="s">
        <v>106</v>
      </c>
      <c r="G917" t="s">
        <v>57</v>
      </c>
      <c r="H917">
        <v>5</v>
      </c>
      <c r="I917" t="s">
        <v>72</v>
      </c>
      <c r="J917" t="s">
        <v>59</v>
      </c>
      <c r="K917" t="s">
        <v>1147</v>
      </c>
      <c r="L917">
        <v>2</v>
      </c>
      <c r="M917" t="s">
        <v>80</v>
      </c>
      <c r="N917">
        <v>2</v>
      </c>
      <c r="O917" t="s">
        <v>70</v>
      </c>
      <c r="R917">
        <v>0</v>
      </c>
      <c r="S917">
        <v>0</v>
      </c>
      <c r="T917" t="s">
        <v>61</v>
      </c>
      <c r="V917">
        <v>1</v>
      </c>
      <c r="W917">
        <v>1</v>
      </c>
      <c r="X917">
        <v>1</v>
      </c>
      <c r="Y917" t="s">
        <v>62</v>
      </c>
      <c r="Z917" t="s">
        <v>83</v>
      </c>
      <c r="AA917" t="s">
        <v>83</v>
      </c>
      <c r="AB917" t="s">
        <v>83</v>
      </c>
      <c r="AD917">
        <v>0</v>
      </c>
      <c r="AE917">
        <v>0</v>
      </c>
      <c r="AF917">
        <v>0</v>
      </c>
      <c r="AG917">
        <v>0</v>
      </c>
      <c r="AH917">
        <v>0</v>
      </c>
      <c r="AI917">
        <v>0</v>
      </c>
      <c r="AJ917">
        <v>0</v>
      </c>
      <c r="AK917">
        <v>0</v>
      </c>
      <c r="AL917">
        <v>0</v>
      </c>
      <c r="AM917">
        <v>0</v>
      </c>
      <c r="AN917">
        <v>0</v>
      </c>
      <c r="AO917">
        <v>0</v>
      </c>
      <c r="AP917">
        <v>0</v>
      </c>
      <c r="AQ917">
        <v>0</v>
      </c>
      <c r="AR917">
        <v>0</v>
      </c>
      <c r="AS917">
        <v>0</v>
      </c>
      <c r="AT917">
        <v>0</v>
      </c>
      <c r="AU917">
        <v>0</v>
      </c>
      <c r="AV917">
        <v>0</v>
      </c>
      <c r="AW917">
        <v>1</v>
      </c>
      <c r="AX917">
        <v>0</v>
      </c>
      <c r="AY917">
        <v>0</v>
      </c>
      <c r="AZ917">
        <v>0</v>
      </c>
      <c r="BA917" t="s">
        <v>63</v>
      </c>
      <c r="BB917" t="s">
        <v>63</v>
      </c>
    </row>
    <row r="918" spans="1:55" x14ac:dyDescent="0.3">
      <c r="A918" t="s">
        <v>55</v>
      </c>
      <c r="B918" t="s">
        <v>55</v>
      </c>
      <c r="C918" t="s">
        <v>1125</v>
      </c>
      <c r="D918">
        <v>22110428434</v>
      </c>
      <c r="E918" t="s">
        <v>1141</v>
      </c>
      <c r="F918" t="s">
        <v>106</v>
      </c>
      <c r="G918" t="s">
        <v>57</v>
      </c>
      <c r="H918">
        <v>5</v>
      </c>
      <c r="I918" t="s">
        <v>72</v>
      </c>
      <c r="J918" t="s">
        <v>59</v>
      </c>
      <c r="K918" t="s">
        <v>1147</v>
      </c>
      <c r="L918">
        <v>2</v>
      </c>
      <c r="M918" t="s">
        <v>80</v>
      </c>
      <c r="N918">
        <v>3</v>
      </c>
      <c r="O918" t="s">
        <v>70</v>
      </c>
      <c r="R918">
        <v>0</v>
      </c>
      <c r="S918">
        <v>0</v>
      </c>
      <c r="T918" t="s">
        <v>1773</v>
      </c>
      <c r="V918">
        <v>1</v>
      </c>
      <c r="W918">
        <v>1</v>
      </c>
      <c r="X918">
        <v>1</v>
      </c>
      <c r="Y918" t="s">
        <v>83</v>
      </c>
      <c r="Z918" t="s">
        <v>83</v>
      </c>
      <c r="AA918" t="s">
        <v>83</v>
      </c>
      <c r="AB918" t="s">
        <v>83</v>
      </c>
      <c r="AD918">
        <v>0</v>
      </c>
      <c r="AE918">
        <v>0</v>
      </c>
      <c r="AF918">
        <v>0</v>
      </c>
      <c r="AG918">
        <v>0</v>
      </c>
      <c r="AH918">
        <v>0</v>
      </c>
      <c r="AI918">
        <v>0</v>
      </c>
      <c r="AJ918">
        <v>0</v>
      </c>
      <c r="AK918">
        <v>0</v>
      </c>
      <c r="AL918">
        <v>0</v>
      </c>
      <c r="AM918">
        <v>0</v>
      </c>
      <c r="AN918">
        <v>0</v>
      </c>
      <c r="AO918">
        <v>0</v>
      </c>
      <c r="AP918">
        <v>0</v>
      </c>
      <c r="AQ918">
        <v>0</v>
      </c>
      <c r="AR918">
        <v>0</v>
      </c>
      <c r="AS918">
        <v>0</v>
      </c>
      <c r="AT918">
        <v>0</v>
      </c>
      <c r="AU918">
        <v>0</v>
      </c>
      <c r="AV918">
        <v>0</v>
      </c>
      <c r="AW918">
        <v>1</v>
      </c>
      <c r="AX918">
        <v>0</v>
      </c>
      <c r="AY918">
        <v>0</v>
      </c>
      <c r="AZ918">
        <v>0</v>
      </c>
      <c r="BA918" t="s">
        <v>63</v>
      </c>
      <c r="BB918" t="s">
        <v>63</v>
      </c>
    </row>
    <row r="919" spans="1:55" x14ac:dyDescent="0.3">
      <c r="A919" t="s">
        <v>55</v>
      </c>
      <c r="B919" t="s">
        <v>55</v>
      </c>
      <c r="C919" t="s">
        <v>1125</v>
      </c>
      <c r="D919">
        <v>22110428434</v>
      </c>
      <c r="E919" t="s">
        <v>1141</v>
      </c>
      <c r="F919" t="s">
        <v>106</v>
      </c>
      <c r="G919" t="s">
        <v>57</v>
      </c>
      <c r="H919">
        <v>5</v>
      </c>
      <c r="I919" t="s">
        <v>72</v>
      </c>
      <c r="J919" t="s">
        <v>59</v>
      </c>
      <c r="K919" t="s">
        <v>1147</v>
      </c>
      <c r="L919">
        <v>2</v>
      </c>
      <c r="M919" t="s">
        <v>80</v>
      </c>
      <c r="N919">
        <v>4</v>
      </c>
      <c r="O919" t="s">
        <v>95</v>
      </c>
      <c r="R919">
        <v>0</v>
      </c>
      <c r="S919">
        <v>0</v>
      </c>
      <c r="T919" t="s">
        <v>1773</v>
      </c>
      <c r="V919">
        <v>1</v>
      </c>
      <c r="W919">
        <v>1</v>
      </c>
      <c r="X919">
        <v>1</v>
      </c>
      <c r="Y919" t="s">
        <v>83</v>
      </c>
      <c r="Z919" t="s">
        <v>83</v>
      </c>
      <c r="AA919" t="s">
        <v>83</v>
      </c>
      <c r="AB919" t="s">
        <v>83</v>
      </c>
      <c r="AD919">
        <v>0</v>
      </c>
      <c r="AE919">
        <v>0</v>
      </c>
      <c r="AF919">
        <v>0</v>
      </c>
      <c r="AG919">
        <v>0</v>
      </c>
      <c r="AH919">
        <v>0</v>
      </c>
      <c r="AI919">
        <v>0</v>
      </c>
      <c r="AJ919">
        <v>0</v>
      </c>
      <c r="AK919">
        <v>0</v>
      </c>
      <c r="AL919">
        <v>0</v>
      </c>
      <c r="AM919">
        <v>0</v>
      </c>
      <c r="AN919">
        <v>0</v>
      </c>
      <c r="AO919">
        <v>0</v>
      </c>
      <c r="AP919">
        <v>0</v>
      </c>
      <c r="AQ919">
        <v>0</v>
      </c>
      <c r="AR919">
        <v>0</v>
      </c>
      <c r="AS919">
        <v>0</v>
      </c>
      <c r="AT919">
        <v>0</v>
      </c>
      <c r="AU919">
        <v>0</v>
      </c>
      <c r="AV919">
        <v>0</v>
      </c>
      <c r="AW919">
        <v>0</v>
      </c>
      <c r="AX919">
        <v>0</v>
      </c>
      <c r="AY919">
        <v>0</v>
      </c>
      <c r="AZ919">
        <v>0</v>
      </c>
      <c r="BA919" t="s">
        <v>63</v>
      </c>
      <c r="BB919" t="s">
        <v>63</v>
      </c>
    </row>
    <row r="920" spans="1:55" x14ac:dyDescent="0.3">
      <c r="A920" t="s">
        <v>55</v>
      </c>
      <c r="B920" t="s">
        <v>55</v>
      </c>
      <c r="C920" t="s">
        <v>1125</v>
      </c>
      <c r="D920">
        <v>22110428434</v>
      </c>
      <c r="E920" t="s">
        <v>1141</v>
      </c>
      <c r="F920" t="s">
        <v>106</v>
      </c>
      <c r="G920" t="s">
        <v>57</v>
      </c>
      <c r="H920">
        <v>6</v>
      </c>
      <c r="I920" t="s">
        <v>58</v>
      </c>
      <c r="J920" t="s">
        <v>59</v>
      </c>
      <c r="L920">
        <v>1</v>
      </c>
      <c r="N920">
        <v>1</v>
      </c>
      <c r="O920" t="s">
        <v>122</v>
      </c>
      <c r="R920">
        <v>0</v>
      </c>
      <c r="S920">
        <v>0</v>
      </c>
      <c r="T920" t="s">
        <v>61</v>
      </c>
      <c r="V920">
        <v>0</v>
      </c>
      <c r="W920">
        <v>0</v>
      </c>
      <c r="X920">
        <v>0</v>
      </c>
      <c r="Y920" t="s">
        <v>83</v>
      </c>
      <c r="Z920" t="s">
        <v>83</v>
      </c>
      <c r="AA920" t="s">
        <v>83</v>
      </c>
      <c r="AB920" t="s">
        <v>83</v>
      </c>
      <c r="AD920">
        <v>0</v>
      </c>
      <c r="AE920">
        <v>1</v>
      </c>
      <c r="AF920">
        <v>0</v>
      </c>
      <c r="AG920">
        <v>0</v>
      </c>
      <c r="AH920">
        <v>0</v>
      </c>
      <c r="AI920">
        <v>1</v>
      </c>
      <c r="AJ920">
        <v>0</v>
      </c>
      <c r="AK920">
        <v>2</v>
      </c>
      <c r="AL920">
        <v>0</v>
      </c>
      <c r="AM920">
        <v>0</v>
      </c>
      <c r="AN920">
        <v>0</v>
      </c>
      <c r="AO920">
        <v>0</v>
      </c>
      <c r="AP920">
        <v>0</v>
      </c>
      <c r="AQ920">
        <v>0</v>
      </c>
      <c r="AR920">
        <v>0</v>
      </c>
      <c r="AS920">
        <v>0</v>
      </c>
      <c r="AT920">
        <v>0</v>
      </c>
      <c r="AU920">
        <v>0</v>
      </c>
      <c r="AV920">
        <v>0</v>
      </c>
      <c r="AW920">
        <v>2</v>
      </c>
      <c r="AX920">
        <v>2</v>
      </c>
      <c r="AY920">
        <v>0</v>
      </c>
      <c r="AZ920">
        <v>0</v>
      </c>
      <c r="BA920" t="s">
        <v>63</v>
      </c>
      <c r="BB920" t="s">
        <v>63</v>
      </c>
      <c r="BC920" t="s">
        <v>64</v>
      </c>
    </row>
    <row r="921" spans="1:55" x14ac:dyDescent="0.3">
      <c r="A921" t="s">
        <v>55</v>
      </c>
      <c r="B921" t="s">
        <v>55</v>
      </c>
      <c r="C921" t="s">
        <v>1125</v>
      </c>
      <c r="D921">
        <v>22110428434</v>
      </c>
      <c r="E921" t="s">
        <v>1141</v>
      </c>
      <c r="F921" t="s">
        <v>106</v>
      </c>
      <c r="G921" t="s">
        <v>57</v>
      </c>
      <c r="H921">
        <v>6</v>
      </c>
      <c r="I921" t="s">
        <v>58</v>
      </c>
      <c r="J921" t="s">
        <v>59</v>
      </c>
      <c r="L921">
        <v>1</v>
      </c>
      <c r="N921">
        <v>2</v>
      </c>
      <c r="O921" t="s">
        <v>118</v>
      </c>
      <c r="R921">
        <v>0</v>
      </c>
      <c r="S921">
        <v>0</v>
      </c>
      <c r="T921" t="s">
        <v>61</v>
      </c>
      <c r="V921">
        <v>0</v>
      </c>
      <c r="W921">
        <v>0</v>
      </c>
      <c r="X921">
        <v>0</v>
      </c>
      <c r="Y921" t="s">
        <v>83</v>
      </c>
      <c r="Z921" t="s">
        <v>83</v>
      </c>
      <c r="AA921" t="s">
        <v>83</v>
      </c>
      <c r="AB921" t="s">
        <v>83</v>
      </c>
      <c r="AD921">
        <v>0</v>
      </c>
      <c r="AE921">
        <v>1</v>
      </c>
      <c r="AF921">
        <v>0</v>
      </c>
      <c r="AG921">
        <v>0</v>
      </c>
      <c r="AH921">
        <v>0</v>
      </c>
      <c r="AI921">
        <v>2</v>
      </c>
      <c r="AJ921">
        <v>0</v>
      </c>
      <c r="AK921">
        <v>2</v>
      </c>
      <c r="AL921">
        <v>0</v>
      </c>
      <c r="AM921">
        <v>0</v>
      </c>
      <c r="AN921">
        <v>0</v>
      </c>
      <c r="AO921">
        <v>0</v>
      </c>
      <c r="AP921">
        <v>0</v>
      </c>
      <c r="AQ921">
        <v>0</v>
      </c>
      <c r="AR921">
        <v>0</v>
      </c>
      <c r="AS921">
        <v>0</v>
      </c>
      <c r="AT921">
        <v>0</v>
      </c>
      <c r="AU921">
        <v>0</v>
      </c>
      <c r="AV921">
        <v>0</v>
      </c>
      <c r="AW921">
        <v>1</v>
      </c>
      <c r="AX921">
        <v>2</v>
      </c>
      <c r="AY921">
        <v>0</v>
      </c>
      <c r="AZ921">
        <v>0</v>
      </c>
      <c r="BA921" t="s">
        <v>63</v>
      </c>
      <c r="BB921" t="s">
        <v>63</v>
      </c>
      <c r="BC921" t="s">
        <v>64</v>
      </c>
    </row>
    <row r="922" spans="1:55" x14ac:dyDescent="0.3">
      <c r="A922" t="s">
        <v>55</v>
      </c>
      <c r="B922" t="s">
        <v>55</v>
      </c>
      <c r="C922" t="s">
        <v>1125</v>
      </c>
      <c r="D922">
        <v>22110428434</v>
      </c>
      <c r="E922" t="s">
        <v>1141</v>
      </c>
      <c r="F922" t="s">
        <v>106</v>
      </c>
      <c r="G922" t="s">
        <v>57</v>
      </c>
      <c r="H922">
        <v>7</v>
      </c>
      <c r="I922" t="s">
        <v>94</v>
      </c>
      <c r="J922" t="s">
        <v>59</v>
      </c>
      <c r="K922" t="s">
        <v>1149</v>
      </c>
      <c r="L922">
        <v>1</v>
      </c>
      <c r="M922" t="s">
        <v>1150</v>
      </c>
      <c r="N922">
        <v>1</v>
      </c>
      <c r="O922" t="s">
        <v>95</v>
      </c>
      <c r="R922">
        <v>0</v>
      </c>
      <c r="S922">
        <v>0</v>
      </c>
      <c r="T922" t="s">
        <v>1773</v>
      </c>
      <c r="V922">
        <v>1</v>
      </c>
      <c r="W922">
        <v>1</v>
      </c>
      <c r="X922">
        <v>0</v>
      </c>
      <c r="Y922" t="s">
        <v>71</v>
      </c>
      <c r="AA922" t="s">
        <v>71</v>
      </c>
      <c r="AB922" t="s">
        <v>71</v>
      </c>
      <c r="AD922">
        <v>0</v>
      </c>
      <c r="AE922">
        <v>0</v>
      </c>
      <c r="AF922">
        <v>0</v>
      </c>
      <c r="AG922">
        <v>0</v>
      </c>
      <c r="AH922">
        <v>0</v>
      </c>
      <c r="AI922">
        <v>0</v>
      </c>
      <c r="AJ922">
        <v>0</v>
      </c>
      <c r="AK922">
        <v>0</v>
      </c>
      <c r="AL922">
        <v>0</v>
      </c>
      <c r="AM922">
        <v>0</v>
      </c>
      <c r="AN922">
        <v>0</v>
      </c>
      <c r="AO922">
        <v>0</v>
      </c>
      <c r="AP922">
        <v>0</v>
      </c>
      <c r="AQ922">
        <v>0</v>
      </c>
      <c r="AR922">
        <v>0</v>
      </c>
      <c r="AS922">
        <v>0</v>
      </c>
      <c r="AT922">
        <v>0</v>
      </c>
      <c r="AU922">
        <v>0</v>
      </c>
      <c r="AV922">
        <v>0</v>
      </c>
      <c r="AW922">
        <v>0</v>
      </c>
      <c r="AX922">
        <v>0</v>
      </c>
      <c r="AY922">
        <v>0</v>
      </c>
      <c r="AZ922">
        <v>0</v>
      </c>
      <c r="BA922" t="s">
        <v>63</v>
      </c>
      <c r="BB922" t="s">
        <v>63</v>
      </c>
      <c r="BC922" t="s">
        <v>64</v>
      </c>
    </row>
    <row r="923" spans="1:55" x14ac:dyDescent="0.3">
      <c r="A923" t="s">
        <v>55</v>
      </c>
      <c r="B923" t="s">
        <v>55</v>
      </c>
      <c r="C923" t="s">
        <v>1125</v>
      </c>
      <c r="D923">
        <v>22110428434</v>
      </c>
      <c r="E923" t="s">
        <v>1141</v>
      </c>
      <c r="F923" t="s">
        <v>106</v>
      </c>
      <c r="G923" t="s">
        <v>57</v>
      </c>
      <c r="H923">
        <v>7</v>
      </c>
      <c r="I923" t="s">
        <v>94</v>
      </c>
      <c r="J923" t="s">
        <v>59</v>
      </c>
      <c r="K923" t="s">
        <v>1149</v>
      </c>
      <c r="L923">
        <v>1</v>
      </c>
      <c r="M923" t="s">
        <v>1150</v>
      </c>
      <c r="N923">
        <v>2</v>
      </c>
      <c r="O923" t="s">
        <v>95</v>
      </c>
      <c r="R923">
        <v>0</v>
      </c>
      <c r="S923">
        <v>0</v>
      </c>
      <c r="T923" t="s">
        <v>93</v>
      </c>
      <c r="V923">
        <v>1</v>
      </c>
      <c r="W923">
        <v>1</v>
      </c>
      <c r="X923">
        <v>0</v>
      </c>
      <c r="AD923">
        <v>0</v>
      </c>
      <c r="AE923">
        <v>0</v>
      </c>
      <c r="AF923">
        <v>0</v>
      </c>
      <c r="AG923">
        <v>0</v>
      </c>
      <c r="AH923">
        <v>0</v>
      </c>
      <c r="AI923">
        <v>0</v>
      </c>
      <c r="AJ923">
        <v>0</v>
      </c>
      <c r="AK923">
        <v>0</v>
      </c>
      <c r="AL923">
        <v>0</v>
      </c>
      <c r="AM923">
        <v>0</v>
      </c>
      <c r="AN923">
        <v>0</v>
      </c>
      <c r="AO923">
        <v>0</v>
      </c>
      <c r="AP923">
        <v>0</v>
      </c>
      <c r="AQ923">
        <v>0</v>
      </c>
      <c r="AR923">
        <v>0</v>
      </c>
      <c r="AS923">
        <v>0</v>
      </c>
      <c r="AT923">
        <v>0</v>
      </c>
      <c r="AU923">
        <v>0</v>
      </c>
      <c r="AV923">
        <v>0</v>
      </c>
      <c r="AW923">
        <v>0</v>
      </c>
      <c r="AX923">
        <v>0</v>
      </c>
      <c r="AY923">
        <v>0</v>
      </c>
      <c r="AZ923">
        <v>0</v>
      </c>
      <c r="BC923" t="s">
        <v>64</v>
      </c>
    </row>
    <row r="924" spans="1:55" x14ac:dyDescent="0.3">
      <c r="A924" t="s">
        <v>55</v>
      </c>
      <c r="B924" t="s">
        <v>55</v>
      </c>
      <c r="C924" t="s">
        <v>231</v>
      </c>
      <c r="D924">
        <v>22110426310</v>
      </c>
      <c r="E924" t="s">
        <v>985</v>
      </c>
      <c r="F924" t="s">
        <v>106</v>
      </c>
      <c r="G924" t="s">
        <v>57</v>
      </c>
      <c r="H924">
        <v>1</v>
      </c>
      <c r="I924" t="s">
        <v>58</v>
      </c>
      <c r="J924" t="s">
        <v>59</v>
      </c>
      <c r="K924" t="s">
        <v>986</v>
      </c>
      <c r="L924">
        <v>1</v>
      </c>
      <c r="N924">
        <v>1</v>
      </c>
      <c r="O924" t="s">
        <v>60</v>
      </c>
      <c r="R924">
        <v>0</v>
      </c>
      <c r="S924">
        <v>0</v>
      </c>
      <c r="T924" t="s">
        <v>61</v>
      </c>
      <c r="U924" t="s">
        <v>987</v>
      </c>
      <c r="V924">
        <v>1</v>
      </c>
      <c r="W924">
        <v>1</v>
      </c>
      <c r="X924">
        <v>0</v>
      </c>
      <c r="Y924" t="s">
        <v>62</v>
      </c>
      <c r="Z924" t="s">
        <v>62</v>
      </c>
      <c r="AA924" t="s">
        <v>62</v>
      </c>
      <c r="AB924" t="s">
        <v>62</v>
      </c>
      <c r="AD924">
        <v>0</v>
      </c>
      <c r="AE924">
        <v>0</v>
      </c>
      <c r="AF924">
        <v>0</v>
      </c>
      <c r="AG924">
        <v>0</v>
      </c>
      <c r="AH924">
        <v>0</v>
      </c>
      <c r="AI924">
        <v>2</v>
      </c>
      <c r="AJ924">
        <v>1</v>
      </c>
      <c r="AK924">
        <v>0</v>
      </c>
      <c r="AL924">
        <v>0</v>
      </c>
      <c r="AM924">
        <v>0</v>
      </c>
      <c r="AN924">
        <v>0</v>
      </c>
      <c r="AO924">
        <v>0</v>
      </c>
      <c r="AP924">
        <v>0</v>
      </c>
      <c r="AQ924">
        <v>0</v>
      </c>
      <c r="AR924">
        <v>0</v>
      </c>
      <c r="AS924">
        <v>0</v>
      </c>
      <c r="AT924">
        <v>0</v>
      </c>
      <c r="AU924">
        <v>0</v>
      </c>
      <c r="AV924">
        <v>0</v>
      </c>
      <c r="AW924">
        <v>3</v>
      </c>
      <c r="AX924">
        <v>1</v>
      </c>
      <c r="AY924">
        <v>0</v>
      </c>
      <c r="AZ924">
        <v>0</v>
      </c>
      <c r="BA924" t="s">
        <v>63</v>
      </c>
      <c r="BB924" t="s">
        <v>63</v>
      </c>
      <c r="BC924" t="s">
        <v>64</v>
      </c>
    </row>
    <row r="925" spans="1:55" x14ac:dyDescent="0.3">
      <c r="A925" t="s">
        <v>55</v>
      </c>
      <c r="B925" t="s">
        <v>55</v>
      </c>
      <c r="C925" t="s">
        <v>231</v>
      </c>
      <c r="D925">
        <v>22110426310</v>
      </c>
      <c r="E925" t="s">
        <v>985</v>
      </c>
      <c r="F925" t="s">
        <v>106</v>
      </c>
      <c r="G925" t="s">
        <v>57</v>
      </c>
      <c r="H925">
        <v>1</v>
      </c>
      <c r="I925" t="s">
        <v>58</v>
      </c>
      <c r="J925" t="s">
        <v>59</v>
      </c>
      <c r="K925" t="s">
        <v>986</v>
      </c>
      <c r="L925">
        <v>1</v>
      </c>
      <c r="N925">
        <v>2</v>
      </c>
      <c r="O925" t="s">
        <v>65</v>
      </c>
      <c r="R925">
        <v>0</v>
      </c>
      <c r="S925">
        <v>0</v>
      </c>
      <c r="T925" t="s">
        <v>61</v>
      </c>
      <c r="U925" t="s">
        <v>988</v>
      </c>
      <c r="V925">
        <v>1</v>
      </c>
      <c r="W925">
        <v>1</v>
      </c>
      <c r="X925">
        <v>0</v>
      </c>
      <c r="Y925" t="s">
        <v>62</v>
      </c>
      <c r="Z925" t="s">
        <v>62</v>
      </c>
      <c r="AB925" t="s">
        <v>62</v>
      </c>
      <c r="AD925">
        <v>1</v>
      </c>
      <c r="AE925">
        <v>0</v>
      </c>
      <c r="AF925">
        <v>0</v>
      </c>
      <c r="AG925">
        <v>0</v>
      </c>
      <c r="AH925">
        <v>0</v>
      </c>
      <c r="AI925">
        <v>16</v>
      </c>
      <c r="AJ925">
        <v>0</v>
      </c>
      <c r="AK925">
        <v>1</v>
      </c>
      <c r="AL925">
        <v>0</v>
      </c>
      <c r="AM925">
        <v>0</v>
      </c>
      <c r="AN925">
        <v>0</v>
      </c>
      <c r="AO925">
        <v>0</v>
      </c>
      <c r="AP925">
        <v>0</v>
      </c>
      <c r="AQ925">
        <v>0</v>
      </c>
      <c r="AR925">
        <v>0</v>
      </c>
      <c r="AS925">
        <v>0</v>
      </c>
      <c r="AT925">
        <v>0</v>
      </c>
      <c r="AU925">
        <v>0</v>
      </c>
      <c r="AV925">
        <v>0</v>
      </c>
      <c r="AW925">
        <v>6</v>
      </c>
      <c r="AX925">
        <v>3</v>
      </c>
      <c r="AY925">
        <v>0</v>
      </c>
      <c r="AZ925">
        <v>0</v>
      </c>
      <c r="BA925" t="s">
        <v>63</v>
      </c>
      <c r="BB925" t="s">
        <v>63</v>
      </c>
      <c r="BC925" t="s">
        <v>64</v>
      </c>
    </row>
    <row r="926" spans="1:55" x14ac:dyDescent="0.3">
      <c r="A926" t="s">
        <v>55</v>
      </c>
      <c r="B926" t="s">
        <v>55</v>
      </c>
      <c r="C926" t="s">
        <v>231</v>
      </c>
      <c r="D926">
        <v>22110426310</v>
      </c>
      <c r="E926" t="s">
        <v>985</v>
      </c>
      <c r="F926" t="s">
        <v>106</v>
      </c>
      <c r="G926" t="s">
        <v>57</v>
      </c>
      <c r="H926">
        <v>1</v>
      </c>
      <c r="I926" t="s">
        <v>58</v>
      </c>
      <c r="J926" t="s">
        <v>59</v>
      </c>
      <c r="K926" t="s">
        <v>986</v>
      </c>
      <c r="L926">
        <v>1</v>
      </c>
      <c r="N926">
        <v>3</v>
      </c>
      <c r="O926" t="s">
        <v>70</v>
      </c>
      <c r="R926">
        <v>0</v>
      </c>
      <c r="S926">
        <v>0</v>
      </c>
      <c r="T926" t="s">
        <v>61</v>
      </c>
      <c r="V926">
        <v>1</v>
      </c>
      <c r="W926">
        <v>1</v>
      </c>
      <c r="X926">
        <v>0</v>
      </c>
      <c r="Y926" t="s">
        <v>62</v>
      </c>
      <c r="Z926" t="s">
        <v>62</v>
      </c>
      <c r="AA926" t="s">
        <v>62</v>
      </c>
      <c r="AB926" t="s">
        <v>62</v>
      </c>
      <c r="AD926">
        <v>0</v>
      </c>
      <c r="AE926">
        <v>0</v>
      </c>
      <c r="AF926">
        <v>0</v>
      </c>
      <c r="AG926">
        <v>0</v>
      </c>
      <c r="AH926">
        <v>0</v>
      </c>
      <c r="AI926">
        <v>4</v>
      </c>
      <c r="AJ926">
        <v>0</v>
      </c>
      <c r="AK926">
        <v>2</v>
      </c>
      <c r="AL926">
        <v>0</v>
      </c>
      <c r="AM926">
        <v>0</v>
      </c>
      <c r="AN926">
        <v>0</v>
      </c>
      <c r="AO926">
        <v>0</v>
      </c>
      <c r="AP926">
        <v>0</v>
      </c>
      <c r="AQ926">
        <v>0</v>
      </c>
      <c r="AR926">
        <v>0</v>
      </c>
      <c r="AS926">
        <v>0</v>
      </c>
      <c r="AT926">
        <v>0</v>
      </c>
      <c r="AU926">
        <v>0</v>
      </c>
      <c r="AV926">
        <v>0</v>
      </c>
      <c r="AW926">
        <v>2</v>
      </c>
      <c r="AX926">
        <v>0</v>
      </c>
      <c r="AY926">
        <v>0</v>
      </c>
      <c r="AZ926">
        <v>0</v>
      </c>
      <c r="BB926" t="s">
        <v>63</v>
      </c>
      <c r="BC926" t="s">
        <v>64</v>
      </c>
    </row>
    <row r="927" spans="1:55" x14ac:dyDescent="0.3">
      <c r="A927" t="s">
        <v>55</v>
      </c>
      <c r="B927" t="s">
        <v>55</v>
      </c>
      <c r="C927" t="s">
        <v>231</v>
      </c>
      <c r="D927">
        <v>22110426310</v>
      </c>
      <c r="E927" t="s">
        <v>985</v>
      </c>
      <c r="F927" t="s">
        <v>106</v>
      </c>
      <c r="G927" t="s">
        <v>57</v>
      </c>
      <c r="H927">
        <v>1</v>
      </c>
      <c r="I927" t="s">
        <v>58</v>
      </c>
      <c r="J927" t="s">
        <v>59</v>
      </c>
      <c r="K927" t="s">
        <v>986</v>
      </c>
      <c r="L927">
        <v>1</v>
      </c>
      <c r="N927">
        <v>4</v>
      </c>
      <c r="O927" t="s">
        <v>107</v>
      </c>
      <c r="R927">
        <v>0</v>
      </c>
      <c r="S927">
        <v>0</v>
      </c>
      <c r="T927" t="s">
        <v>61</v>
      </c>
      <c r="V927">
        <v>1</v>
      </c>
      <c r="W927">
        <v>1</v>
      </c>
      <c r="X927">
        <v>0</v>
      </c>
      <c r="Y927" t="s">
        <v>62</v>
      </c>
      <c r="Z927" t="s">
        <v>62</v>
      </c>
      <c r="AB927" t="s">
        <v>62</v>
      </c>
      <c r="AD927">
        <v>0</v>
      </c>
      <c r="AE927">
        <v>0</v>
      </c>
      <c r="AF927">
        <v>0</v>
      </c>
      <c r="AG927">
        <v>0</v>
      </c>
      <c r="AH927">
        <v>0</v>
      </c>
      <c r="AI927">
        <v>3</v>
      </c>
      <c r="AJ927">
        <v>0</v>
      </c>
      <c r="AK927">
        <v>0</v>
      </c>
      <c r="AL927">
        <v>0</v>
      </c>
      <c r="AM927">
        <v>0</v>
      </c>
      <c r="AN927">
        <v>0</v>
      </c>
      <c r="AO927">
        <v>0</v>
      </c>
      <c r="AP927">
        <v>0</v>
      </c>
      <c r="AQ927">
        <v>0</v>
      </c>
      <c r="AR927">
        <v>0</v>
      </c>
      <c r="AS927">
        <v>0</v>
      </c>
      <c r="AT927">
        <v>0</v>
      </c>
      <c r="AU927">
        <v>0</v>
      </c>
      <c r="AV927">
        <v>0</v>
      </c>
      <c r="AW927">
        <v>2</v>
      </c>
      <c r="AX927">
        <v>1</v>
      </c>
      <c r="AY927">
        <v>0</v>
      </c>
      <c r="AZ927">
        <v>0</v>
      </c>
      <c r="BA927" t="s">
        <v>63</v>
      </c>
      <c r="BB927" t="s">
        <v>63</v>
      </c>
      <c r="BC927" t="s">
        <v>64</v>
      </c>
    </row>
    <row r="928" spans="1:55" x14ac:dyDescent="0.3">
      <c r="A928" t="s">
        <v>55</v>
      </c>
      <c r="B928" t="s">
        <v>55</v>
      </c>
      <c r="C928" t="s">
        <v>231</v>
      </c>
      <c r="D928">
        <v>22110426310</v>
      </c>
      <c r="E928" t="s">
        <v>985</v>
      </c>
      <c r="F928" t="s">
        <v>106</v>
      </c>
      <c r="G928" t="s">
        <v>57</v>
      </c>
      <c r="H928">
        <v>1</v>
      </c>
      <c r="I928" t="s">
        <v>58</v>
      </c>
      <c r="J928" t="s">
        <v>59</v>
      </c>
      <c r="K928" t="s">
        <v>986</v>
      </c>
      <c r="L928">
        <v>1</v>
      </c>
      <c r="N928">
        <v>5</v>
      </c>
      <c r="O928" t="s">
        <v>66</v>
      </c>
      <c r="P928">
        <v>9</v>
      </c>
      <c r="Q928" t="s">
        <v>110</v>
      </c>
      <c r="R928">
        <v>0</v>
      </c>
      <c r="S928">
        <v>38</v>
      </c>
      <c r="T928" t="s">
        <v>61</v>
      </c>
      <c r="V928">
        <v>1</v>
      </c>
      <c r="W928">
        <v>1</v>
      </c>
      <c r="X928">
        <v>0</v>
      </c>
      <c r="Y928" t="s">
        <v>62</v>
      </c>
      <c r="Z928" t="s">
        <v>62</v>
      </c>
      <c r="AA928" t="s">
        <v>62</v>
      </c>
      <c r="AB928" t="s">
        <v>62</v>
      </c>
      <c r="AC928" t="s">
        <v>68</v>
      </c>
      <c r="AD928">
        <v>1</v>
      </c>
      <c r="AE928">
        <v>1</v>
      </c>
      <c r="AF928">
        <v>0</v>
      </c>
      <c r="AG928">
        <v>0</v>
      </c>
      <c r="AH928">
        <v>0</v>
      </c>
      <c r="AI928">
        <v>0</v>
      </c>
      <c r="AJ928">
        <v>0</v>
      </c>
      <c r="AK928">
        <v>1</v>
      </c>
      <c r="AL928">
        <v>0</v>
      </c>
      <c r="AM928">
        <v>0</v>
      </c>
      <c r="AN928">
        <v>0</v>
      </c>
      <c r="AO928">
        <v>0</v>
      </c>
      <c r="AP928">
        <v>0</v>
      </c>
      <c r="AQ928">
        <v>0</v>
      </c>
      <c r="AR928">
        <v>0</v>
      </c>
      <c r="AS928">
        <v>0</v>
      </c>
      <c r="AT928">
        <v>0</v>
      </c>
      <c r="AU928">
        <v>0</v>
      </c>
      <c r="AV928">
        <v>0</v>
      </c>
      <c r="AW928">
        <v>5</v>
      </c>
      <c r="AX928">
        <v>3</v>
      </c>
      <c r="AY928">
        <v>0</v>
      </c>
      <c r="AZ928">
        <v>0</v>
      </c>
      <c r="BA928" t="s">
        <v>63</v>
      </c>
      <c r="BB928" t="s">
        <v>63</v>
      </c>
    </row>
    <row r="929" spans="1:55" x14ac:dyDescent="0.3">
      <c r="A929" t="s">
        <v>55</v>
      </c>
      <c r="B929" t="s">
        <v>55</v>
      </c>
      <c r="C929" t="s">
        <v>231</v>
      </c>
      <c r="D929">
        <v>22110426310</v>
      </c>
      <c r="E929" t="s">
        <v>985</v>
      </c>
      <c r="F929" t="s">
        <v>106</v>
      </c>
      <c r="G929" t="s">
        <v>57</v>
      </c>
      <c r="H929">
        <v>1</v>
      </c>
      <c r="I929" t="s">
        <v>58</v>
      </c>
      <c r="J929" t="s">
        <v>59</v>
      </c>
      <c r="K929" t="s">
        <v>986</v>
      </c>
      <c r="L929">
        <v>1</v>
      </c>
      <c r="N929">
        <v>6</v>
      </c>
      <c r="O929" t="s">
        <v>66</v>
      </c>
      <c r="P929">
        <v>9</v>
      </c>
      <c r="Q929" t="s">
        <v>87</v>
      </c>
      <c r="R929">
        <v>0</v>
      </c>
      <c r="S929">
        <v>34</v>
      </c>
      <c r="T929" t="s">
        <v>61</v>
      </c>
      <c r="V929">
        <v>1</v>
      </c>
      <c r="W929">
        <v>1</v>
      </c>
      <c r="X929">
        <v>0</v>
      </c>
      <c r="Y929" t="s">
        <v>62</v>
      </c>
      <c r="Z929" t="s">
        <v>62</v>
      </c>
      <c r="AA929" t="s">
        <v>62</v>
      </c>
      <c r="AB929" t="s">
        <v>62</v>
      </c>
      <c r="AC929" t="s">
        <v>77</v>
      </c>
      <c r="AD929">
        <v>1</v>
      </c>
      <c r="AE929">
        <v>1</v>
      </c>
      <c r="AF929">
        <v>0</v>
      </c>
      <c r="AG929">
        <v>0</v>
      </c>
      <c r="AH929">
        <v>0</v>
      </c>
      <c r="AI929">
        <v>0</v>
      </c>
      <c r="AJ929">
        <v>0</v>
      </c>
      <c r="AK929">
        <v>1</v>
      </c>
      <c r="AL929">
        <v>0</v>
      </c>
      <c r="AM929">
        <v>0</v>
      </c>
      <c r="AN929">
        <v>0</v>
      </c>
      <c r="AO929">
        <v>0</v>
      </c>
      <c r="AP929">
        <v>0</v>
      </c>
      <c r="AQ929">
        <v>0</v>
      </c>
      <c r="AR929">
        <v>0</v>
      </c>
      <c r="AS929">
        <v>0</v>
      </c>
      <c r="AT929">
        <v>0</v>
      </c>
      <c r="AU929">
        <v>0</v>
      </c>
      <c r="AV929">
        <v>0</v>
      </c>
      <c r="AW929">
        <v>7</v>
      </c>
      <c r="AX929">
        <v>5</v>
      </c>
      <c r="AY929">
        <v>0</v>
      </c>
      <c r="AZ929">
        <v>0</v>
      </c>
      <c r="BA929" t="s">
        <v>63</v>
      </c>
      <c r="BB929" t="s">
        <v>120</v>
      </c>
      <c r="BC929" t="s">
        <v>84</v>
      </c>
    </row>
    <row r="930" spans="1:55" x14ac:dyDescent="0.3">
      <c r="A930" t="s">
        <v>55</v>
      </c>
      <c r="B930" t="s">
        <v>55</v>
      </c>
      <c r="C930" t="s">
        <v>231</v>
      </c>
      <c r="D930">
        <v>22110426310</v>
      </c>
      <c r="E930" t="s">
        <v>985</v>
      </c>
      <c r="F930" t="s">
        <v>106</v>
      </c>
      <c r="G930" t="s">
        <v>57</v>
      </c>
      <c r="H930">
        <v>1</v>
      </c>
      <c r="I930" t="s">
        <v>58</v>
      </c>
      <c r="J930" t="s">
        <v>59</v>
      </c>
      <c r="K930" t="s">
        <v>986</v>
      </c>
      <c r="L930">
        <v>1</v>
      </c>
      <c r="N930">
        <v>7</v>
      </c>
      <c r="O930" t="s">
        <v>66</v>
      </c>
      <c r="P930">
        <v>10</v>
      </c>
      <c r="Q930" t="s">
        <v>112</v>
      </c>
      <c r="R930">
        <v>0</v>
      </c>
      <c r="S930">
        <v>43</v>
      </c>
      <c r="T930" t="s">
        <v>61</v>
      </c>
      <c r="V930">
        <v>1</v>
      </c>
      <c r="W930">
        <v>1</v>
      </c>
      <c r="X930">
        <v>0</v>
      </c>
      <c r="Y930" t="s">
        <v>62</v>
      </c>
      <c r="Z930" t="s">
        <v>62</v>
      </c>
      <c r="AA930" t="s">
        <v>62</v>
      </c>
      <c r="AB930" t="s">
        <v>62</v>
      </c>
      <c r="AC930" t="s">
        <v>77</v>
      </c>
      <c r="AD930">
        <v>1</v>
      </c>
      <c r="AE930">
        <v>1</v>
      </c>
      <c r="AF930">
        <v>0</v>
      </c>
      <c r="AG930">
        <v>0</v>
      </c>
      <c r="AH930">
        <v>0</v>
      </c>
      <c r="AI930">
        <v>0</v>
      </c>
      <c r="AJ930">
        <v>0</v>
      </c>
      <c r="AK930">
        <v>1</v>
      </c>
      <c r="AL930">
        <v>0</v>
      </c>
      <c r="AM930">
        <v>0</v>
      </c>
      <c r="AN930">
        <v>0</v>
      </c>
      <c r="AO930">
        <v>0</v>
      </c>
      <c r="AP930">
        <v>0</v>
      </c>
      <c r="AQ930">
        <v>0</v>
      </c>
      <c r="AR930">
        <v>0</v>
      </c>
      <c r="AS930">
        <v>0</v>
      </c>
      <c r="AT930">
        <v>0</v>
      </c>
      <c r="AU930">
        <v>0</v>
      </c>
      <c r="AV930">
        <v>0</v>
      </c>
      <c r="AW930">
        <v>8</v>
      </c>
      <c r="AX930">
        <v>3</v>
      </c>
      <c r="AY930">
        <v>0</v>
      </c>
      <c r="AZ930">
        <v>0</v>
      </c>
      <c r="BA930" t="s">
        <v>63</v>
      </c>
      <c r="BB930" t="s">
        <v>63</v>
      </c>
      <c r="BC930" t="s">
        <v>64</v>
      </c>
    </row>
    <row r="931" spans="1:55" x14ac:dyDescent="0.3">
      <c r="A931" t="s">
        <v>55</v>
      </c>
      <c r="B931" t="s">
        <v>55</v>
      </c>
      <c r="C931" t="s">
        <v>231</v>
      </c>
      <c r="D931">
        <v>22110426310</v>
      </c>
      <c r="E931" t="s">
        <v>985</v>
      </c>
      <c r="F931" t="s">
        <v>106</v>
      </c>
      <c r="G931" t="s">
        <v>57</v>
      </c>
      <c r="H931">
        <v>1</v>
      </c>
      <c r="I931" t="s">
        <v>58</v>
      </c>
      <c r="J931" t="s">
        <v>59</v>
      </c>
      <c r="K931" t="s">
        <v>986</v>
      </c>
      <c r="L931">
        <v>1</v>
      </c>
      <c r="N931">
        <v>8</v>
      </c>
      <c r="O931" t="s">
        <v>66</v>
      </c>
      <c r="P931">
        <v>10</v>
      </c>
      <c r="Q931" t="s">
        <v>113</v>
      </c>
      <c r="R931">
        <v>0</v>
      </c>
      <c r="S931">
        <v>39</v>
      </c>
      <c r="T931" t="s">
        <v>61</v>
      </c>
      <c r="V931">
        <v>1</v>
      </c>
      <c r="W931">
        <v>1</v>
      </c>
      <c r="X931">
        <v>0</v>
      </c>
      <c r="Y931" t="s">
        <v>62</v>
      </c>
      <c r="Z931" t="s">
        <v>62</v>
      </c>
      <c r="AA931" t="s">
        <v>62</v>
      </c>
      <c r="AB931" t="s">
        <v>62</v>
      </c>
      <c r="AC931" t="s">
        <v>68</v>
      </c>
      <c r="AD931">
        <v>0</v>
      </c>
      <c r="AE931">
        <v>1</v>
      </c>
      <c r="AF931">
        <v>0</v>
      </c>
      <c r="AG931">
        <v>0</v>
      </c>
      <c r="AH931">
        <v>0</v>
      </c>
      <c r="AI931">
        <v>0</v>
      </c>
      <c r="AJ931">
        <v>0</v>
      </c>
      <c r="AK931">
        <v>0</v>
      </c>
      <c r="AL931">
        <v>0</v>
      </c>
      <c r="AM931">
        <v>0</v>
      </c>
      <c r="AN931">
        <v>0</v>
      </c>
      <c r="AO931">
        <v>0</v>
      </c>
      <c r="AP931">
        <v>0</v>
      </c>
      <c r="AQ931">
        <v>0</v>
      </c>
      <c r="AR931">
        <v>0</v>
      </c>
      <c r="AS931">
        <v>0</v>
      </c>
      <c r="AT931">
        <v>0</v>
      </c>
      <c r="AU931">
        <v>0</v>
      </c>
      <c r="AV931">
        <v>0</v>
      </c>
      <c r="AW931">
        <v>6</v>
      </c>
      <c r="AX931">
        <v>5</v>
      </c>
      <c r="AY931">
        <v>0</v>
      </c>
      <c r="AZ931">
        <v>0</v>
      </c>
      <c r="BA931" t="s">
        <v>63</v>
      </c>
      <c r="BB931" t="s">
        <v>63</v>
      </c>
      <c r="BC931" t="s">
        <v>64</v>
      </c>
    </row>
    <row r="932" spans="1:55" x14ac:dyDescent="0.3">
      <c r="A932" t="s">
        <v>55</v>
      </c>
      <c r="B932" t="s">
        <v>55</v>
      </c>
      <c r="C932" t="s">
        <v>231</v>
      </c>
      <c r="D932">
        <v>22110426310</v>
      </c>
      <c r="E932" t="s">
        <v>985</v>
      </c>
      <c r="F932" t="s">
        <v>106</v>
      </c>
      <c r="G932" t="s">
        <v>57</v>
      </c>
      <c r="H932">
        <v>1</v>
      </c>
      <c r="I932" t="s">
        <v>58</v>
      </c>
      <c r="J932" t="s">
        <v>59</v>
      </c>
      <c r="K932" t="s">
        <v>986</v>
      </c>
      <c r="L932">
        <v>1</v>
      </c>
      <c r="N932">
        <v>9</v>
      </c>
      <c r="O932" t="s">
        <v>66</v>
      </c>
      <c r="P932">
        <v>11</v>
      </c>
      <c r="Q932" t="s">
        <v>108</v>
      </c>
      <c r="R932">
        <v>0</v>
      </c>
      <c r="S932">
        <v>17</v>
      </c>
      <c r="T932" t="s">
        <v>61</v>
      </c>
      <c r="V932">
        <v>1</v>
      </c>
      <c r="W932">
        <v>1</v>
      </c>
      <c r="X932">
        <v>0</v>
      </c>
      <c r="Y932" t="s">
        <v>62</v>
      </c>
      <c r="Z932" t="s">
        <v>62</v>
      </c>
      <c r="AA932" t="s">
        <v>62</v>
      </c>
      <c r="AB932" t="s">
        <v>62</v>
      </c>
      <c r="AC932" t="s">
        <v>68</v>
      </c>
      <c r="AD932">
        <v>0</v>
      </c>
      <c r="AE932">
        <v>1</v>
      </c>
      <c r="AF932">
        <v>0</v>
      </c>
      <c r="AG932">
        <v>0</v>
      </c>
      <c r="AH932">
        <v>0</v>
      </c>
      <c r="AI932">
        <v>6</v>
      </c>
      <c r="AJ932">
        <v>0</v>
      </c>
      <c r="AK932">
        <v>1</v>
      </c>
      <c r="AL932">
        <v>0</v>
      </c>
      <c r="AM932">
        <v>0</v>
      </c>
      <c r="AN932">
        <v>0</v>
      </c>
      <c r="AO932">
        <v>0</v>
      </c>
      <c r="AP932">
        <v>0</v>
      </c>
      <c r="AQ932">
        <v>0</v>
      </c>
      <c r="AR932">
        <v>0</v>
      </c>
      <c r="AS932">
        <v>0</v>
      </c>
      <c r="AT932">
        <v>0</v>
      </c>
      <c r="AU932">
        <v>0</v>
      </c>
      <c r="AV932">
        <v>0</v>
      </c>
      <c r="AW932">
        <v>6</v>
      </c>
      <c r="AX932">
        <v>4</v>
      </c>
      <c r="AY932">
        <v>0</v>
      </c>
      <c r="AZ932">
        <v>0</v>
      </c>
      <c r="BA932" t="s">
        <v>63</v>
      </c>
      <c r="BB932" t="s">
        <v>63</v>
      </c>
    </row>
    <row r="933" spans="1:55" x14ac:dyDescent="0.3">
      <c r="A933" t="s">
        <v>55</v>
      </c>
      <c r="B933" t="s">
        <v>55</v>
      </c>
      <c r="C933" t="s">
        <v>231</v>
      </c>
      <c r="D933">
        <v>22110426310</v>
      </c>
      <c r="E933" t="s">
        <v>985</v>
      </c>
      <c r="F933" t="s">
        <v>106</v>
      </c>
      <c r="G933" t="s">
        <v>57</v>
      </c>
      <c r="H933">
        <v>1</v>
      </c>
      <c r="I933" t="s">
        <v>58</v>
      </c>
      <c r="J933" t="s">
        <v>59</v>
      </c>
      <c r="K933" t="s">
        <v>986</v>
      </c>
      <c r="L933">
        <v>1</v>
      </c>
      <c r="N933">
        <v>10</v>
      </c>
      <c r="O933" t="s">
        <v>66</v>
      </c>
      <c r="P933">
        <v>11</v>
      </c>
      <c r="Q933" t="s">
        <v>114</v>
      </c>
      <c r="R933">
        <v>0</v>
      </c>
      <c r="S933">
        <v>7</v>
      </c>
      <c r="T933" t="s">
        <v>61</v>
      </c>
      <c r="V933">
        <v>1</v>
      </c>
      <c r="W933">
        <v>1</v>
      </c>
      <c r="X933">
        <v>0</v>
      </c>
      <c r="Y933" t="s">
        <v>62</v>
      </c>
      <c r="Z933" t="s">
        <v>62</v>
      </c>
      <c r="AA933" t="s">
        <v>62</v>
      </c>
      <c r="AB933" t="s">
        <v>62</v>
      </c>
      <c r="AC933" t="s">
        <v>77</v>
      </c>
      <c r="AD933">
        <v>0</v>
      </c>
      <c r="AE933">
        <v>1</v>
      </c>
      <c r="AF933">
        <v>0</v>
      </c>
      <c r="AG933">
        <v>0</v>
      </c>
      <c r="AH933">
        <v>0</v>
      </c>
      <c r="AI933">
        <v>1</v>
      </c>
      <c r="AJ933">
        <v>0</v>
      </c>
      <c r="AK933">
        <v>1</v>
      </c>
      <c r="AL933">
        <v>0</v>
      </c>
      <c r="AM933">
        <v>0</v>
      </c>
      <c r="AN933">
        <v>0</v>
      </c>
      <c r="AO933">
        <v>0</v>
      </c>
      <c r="AP933">
        <v>0</v>
      </c>
      <c r="AQ933">
        <v>0</v>
      </c>
      <c r="AR933">
        <v>0</v>
      </c>
      <c r="AS933">
        <v>0</v>
      </c>
      <c r="AT933">
        <v>0</v>
      </c>
      <c r="AU933">
        <v>0</v>
      </c>
      <c r="AV933">
        <v>0</v>
      </c>
      <c r="AW933">
        <v>4</v>
      </c>
      <c r="AX933">
        <v>3</v>
      </c>
      <c r="AY933">
        <v>0</v>
      </c>
      <c r="AZ933">
        <v>0</v>
      </c>
      <c r="BA933" t="s">
        <v>63</v>
      </c>
      <c r="BB933" t="s">
        <v>63</v>
      </c>
      <c r="BC933" t="s">
        <v>64</v>
      </c>
    </row>
    <row r="934" spans="1:55" x14ac:dyDescent="0.3">
      <c r="A934" t="s">
        <v>55</v>
      </c>
      <c r="B934" t="s">
        <v>55</v>
      </c>
      <c r="C934" t="s">
        <v>231</v>
      </c>
      <c r="D934">
        <v>22110426310</v>
      </c>
      <c r="E934" t="s">
        <v>985</v>
      </c>
      <c r="F934" t="s">
        <v>106</v>
      </c>
      <c r="G934" t="s">
        <v>57</v>
      </c>
      <c r="H934">
        <v>1</v>
      </c>
      <c r="I934" t="s">
        <v>58</v>
      </c>
      <c r="J934" t="s">
        <v>59</v>
      </c>
      <c r="K934" t="s">
        <v>986</v>
      </c>
      <c r="L934">
        <v>1</v>
      </c>
      <c r="N934">
        <v>11</v>
      </c>
      <c r="O934" t="s">
        <v>66</v>
      </c>
      <c r="P934">
        <v>11</v>
      </c>
      <c r="Q934" t="s">
        <v>115</v>
      </c>
      <c r="R934">
        <v>0</v>
      </c>
      <c r="S934">
        <v>9</v>
      </c>
      <c r="T934" t="s">
        <v>61</v>
      </c>
      <c r="V934">
        <v>1</v>
      </c>
      <c r="W934">
        <v>1</v>
      </c>
      <c r="X934">
        <v>0</v>
      </c>
      <c r="Y934" t="s">
        <v>62</v>
      </c>
      <c r="Z934" t="s">
        <v>62</v>
      </c>
      <c r="AA934" t="s">
        <v>62</v>
      </c>
      <c r="AB934" t="s">
        <v>62</v>
      </c>
      <c r="AC934" t="s">
        <v>77</v>
      </c>
      <c r="AD934">
        <v>0</v>
      </c>
      <c r="AE934">
        <v>1</v>
      </c>
      <c r="AF934">
        <v>0</v>
      </c>
      <c r="AG934">
        <v>0</v>
      </c>
      <c r="AH934">
        <v>0</v>
      </c>
      <c r="AI934">
        <v>0</v>
      </c>
      <c r="AJ934">
        <v>0</v>
      </c>
      <c r="AK934">
        <v>1</v>
      </c>
      <c r="AL934">
        <v>0</v>
      </c>
      <c r="AM934">
        <v>0</v>
      </c>
      <c r="AN934">
        <v>0</v>
      </c>
      <c r="AO934">
        <v>0</v>
      </c>
      <c r="AP934">
        <v>0</v>
      </c>
      <c r="AQ934">
        <v>0</v>
      </c>
      <c r="AR934">
        <v>0</v>
      </c>
      <c r="AS934">
        <v>0</v>
      </c>
      <c r="AT934">
        <v>0</v>
      </c>
      <c r="AU934">
        <v>0</v>
      </c>
      <c r="AV934">
        <v>0</v>
      </c>
      <c r="AW934">
        <v>4</v>
      </c>
      <c r="AX934">
        <v>3</v>
      </c>
      <c r="AY934">
        <v>0</v>
      </c>
      <c r="AZ934">
        <v>0</v>
      </c>
      <c r="BA934" t="s">
        <v>63</v>
      </c>
      <c r="BB934" t="s">
        <v>63</v>
      </c>
      <c r="BC934" t="s">
        <v>64</v>
      </c>
    </row>
    <row r="935" spans="1:55" x14ac:dyDescent="0.3">
      <c r="A935" t="s">
        <v>55</v>
      </c>
      <c r="B935" t="s">
        <v>55</v>
      </c>
      <c r="C935" t="s">
        <v>231</v>
      </c>
      <c r="D935">
        <v>22110426310</v>
      </c>
      <c r="E935" t="s">
        <v>985</v>
      </c>
      <c r="F935" t="s">
        <v>106</v>
      </c>
      <c r="G935" t="s">
        <v>57</v>
      </c>
      <c r="H935">
        <v>1</v>
      </c>
      <c r="I935" t="s">
        <v>58</v>
      </c>
      <c r="J935" t="s">
        <v>59</v>
      </c>
      <c r="K935" t="s">
        <v>986</v>
      </c>
      <c r="L935">
        <v>1</v>
      </c>
      <c r="N935">
        <v>12</v>
      </c>
      <c r="O935" t="s">
        <v>66</v>
      </c>
      <c r="P935">
        <v>12</v>
      </c>
      <c r="Q935" t="s">
        <v>116</v>
      </c>
      <c r="R935">
        <v>0</v>
      </c>
      <c r="S935">
        <v>10</v>
      </c>
      <c r="T935" t="s">
        <v>61</v>
      </c>
      <c r="V935">
        <v>1</v>
      </c>
      <c r="W935">
        <v>1</v>
      </c>
      <c r="X935">
        <v>0</v>
      </c>
      <c r="Y935" t="s">
        <v>62</v>
      </c>
      <c r="Z935" t="s">
        <v>62</v>
      </c>
      <c r="AA935" t="s">
        <v>62</v>
      </c>
      <c r="AB935" t="s">
        <v>62</v>
      </c>
      <c r="AC935" t="s">
        <v>77</v>
      </c>
      <c r="AD935">
        <v>0</v>
      </c>
      <c r="AE935">
        <v>1</v>
      </c>
      <c r="AF935">
        <v>0</v>
      </c>
      <c r="AG935">
        <v>0</v>
      </c>
      <c r="AH935">
        <v>0</v>
      </c>
      <c r="AI935">
        <v>0</v>
      </c>
      <c r="AJ935">
        <v>0</v>
      </c>
      <c r="AK935">
        <v>1</v>
      </c>
      <c r="AL935">
        <v>0</v>
      </c>
      <c r="AM935">
        <v>0</v>
      </c>
      <c r="AN935">
        <v>0</v>
      </c>
      <c r="AO935">
        <v>0</v>
      </c>
      <c r="AP935">
        <v>0</v>
      </c>
      <c r="AQ935">
        <v>0</v>
      </c>
      <c r="AR935">
        <v>0</v>
      </c>
      <c r="AS935">
        <v>0</v>
      </c>
      <c r="AT935">
        <v>0</v>
      </c>
      <c r="AU935">
        <v>0</v>
      </c>
      <c r="AV935">
        <v>0</v>
      </c>
      <c r="AW935">
        <v>4</v>
      </c>
      <c r="AX935">
        <v>3</v>
      </c>
      <c r="AY935">
        <v>0</v>
      </c>
      <c r="AZ935">
        <v>0</v>
      </c>
      <c r="BA935" t="s">
        <v>63</v>
      </c>
      <c r="BB935" t="s">
        <v>63</v>
      </c>
    </row>
    <row r="936" spans="1:55" x14ac:dyDescent="0.3">
      <c r="A936" t="s">
        <v>55</v>
      </c>
      <c r="B936" t="s">
        <v>55</v>
      </c>
      <c r="C936" t="s">
        <v>231</v>
      </c>
      <c r="D936">
        <v>22110426310</v>
      </c>
      <c r="E936" t="s">
        <v>985</v>
      </c>
      <c r="F936" t="s">
        <v>106</v>
      </c>
      <c r="G936" t="s">
        <v>57</v>
      </c>
      <c r="H936">
        <v>1</v>
      </c>
      <c r="I936" t="s">
        <v>58</v>
      </c>
      <c r="J936" t="s">
        <v>59</v>
      </c>
      <c r="K936" t="s">
        <v>986</v>
      </c>
      <c r="L936">
        <v>1</v>
      </c>
      <c r="N936">
        <v>13</v>
      </c>
      <c r="O936" t="s">
        <v>66</v>
      </c>
      <c r="P936">
        <v>12</v>
      </c>
      <c r="Q936" t="s">
        <v>117</v>
      </c>
      <c r="R936">
        <v>0</v>
      </c>
      <c r="S936">
        <v>4</v>
      </c>
      <c r="T936" t="s">
        <v>61</v>
      </c>
      <c r="V936">
        <v>1</v>
      </c>
      <c r="W936">
        <v>1</v>
      </c>
      <c r="X936">
        <v>0</v>
      </c>
      <c r="Y936" t="s">
        <v>62</v>
      </c>
      <c r="Z936" t="s">
        <v>62</v>
      </c>
      <c r="AA936" t="s">
        <v>62</v>
      </c>
      <c r="AB936" t="s">
        <v>62</v>
      </c>
      <c r="AC936" t="s">
        <v>77</v>
      </c>
      <c r="AD936">
        <v>0</v>
      </c>
      <c r="AE936">
        <v>1</v>
      </c>
      <c r="AF936">
        <v>0</v>
      </c>
      <c r="AG936">
        <v>0</v>
      </c>
      <c r="AH936">
        <v>0</v>
      </c>
      <c r="AI936">
        <v>0</v>
      </c>
      <c r="AJ936">
        <v>0</v>
      </c>
      <c r="AK936">
        <v>1</v>
      </c>
      <c r="AL936">
        <v>0</v>
      </c>
      <c r="AM936">
        <v>0</v>
      </c>
      <c r="AN936">
        <v>0</v>
      </c>
      <c r="AO936">
        <v>0</v>
      </c>
      <c r="AP936">
        <v>0</v>
      </c>
      <c r="AQ936">
        <v>0</v>
      </c>
      <c r="AR936">
        <v>0</v>
      </c>
      <c r="AS936">
        <v>0</v>
      </c>
      <c r="AT936">
        <v>0</v>
      </c>
      <c r="AU936">
        <v>0</v>
      </c>
      <c r="AV936">
        <v>0</v>
      </c>
      <c r="AW936">
        <v>6</v>
      </c>
      <c r="AX936">
        <v>5</v>
      </c>
      <c r="AY936">
        <v>0</v>
      </c>
      <c r="AZ936">
        <v>0</v>
      </c>
      <c r="BA936" t="s">
        <v>63</v>
      </c>
      <c r="BB936" t="s">
        <v>63</v>
      </c>
      <c r="BC936" t="s">
        <v>64</v>
      </c>
    </row>
    <row r="937" spans="1:55" x14ac:dyDescent="0.3">
      <c r="A937" t="s">
        <v>55</v>
      </c>
      <c r="B937" t="s">
        <v>55</v>
      </c>
      <c r="C937" t="s">
        <v>231</v>
      </c>
      <c r="D937">
        <v>22110426310</v>
      </c>
      <c r="E937" t="s">
        <v>985</v>
      </c>
      <c r="F937" t="s">
        <v>106</v>
      </c>
      <c r="G937" t="s">
        <v>57</v>
      </c>
      <c r="H937">
        <v>1</v>
      </c>
      <c r="I937" t="s">
        <v>58</v>
      </c>
      <c r="J937" t="s">
        <v>59</v>
      </c>
      <c r="K937" t="s">
        <v>986</v>
      </c>
      <c r="L937">
        <v>1</v>
      </c>
      <c r="N937">
        <v>14</v>
      </c>
      <c r="O937" t="s">
        <v>66</v>
      </c>
      <c r="P937">
        <v>12</v>
      </c>
      <c r="Q937" t="s">
        <v>111</v>
      </c>
      <c r="R937">
        <v>0</v>
      </c>
      <c r="S937">
        <v>23</v>
      </c>
      <c r="T937" t="s">
        <v>61</v>
      </c>
      <c r="V937">
        <v>1</v>
      </c>
      <c r="W937">
        <v>1</v>
      </c>
      <c r="X937">
        <v>0</v>
      </c>
      <c r="Y937" t="s">
        <v>62</v>
      </c>
      <c r="Z937" t="s">
        <v>62</v>
      </c>
      <c r="AB937" t="s">
        <v>62</v>
      </c>
      <c r="AC937" t="s">
        <v>77</v>
      </c>
      <c r="AD937">
        <v>0</v>
      </c>
      <c r="AE937">
        <v>1</v>
      </c>
      <c r="AF937">
        <v>0</v>
      </c>
      <c r="AG937">
        <v>0</v>
      </c>
      <c r="AH937">
        <v>0</v>
      </c>
      <c r="AI937">
        <v>0</v>
      </c>
      <c r="AJ937">
        <v>0</v>
      </c>
      <c r="AK937">
        <v>1</v>
      </c>
      <c r="AL937">
        <v>0</v>
      </c>
      <c r="AM937">
        <v>0</v>
      </c>
      <c r="AN937">
        <v>0</v>
      </c>
      <c r="AO937">
        <v>0</v>
      </c>
      <c r="AP937">
        <v>0</v>
      </c>
      <c r="AQ937">
        <v>0</v>
      </c>
      <c r="AR937">
        <v>0</v>
      </c>
      <c r="AS937">
        <v>0</v>
      </c>
      <c r="AT937">
        <v>0</v>
      </c>
      <c r="AU937">
        <v>0</v>
      </c>
      <c r="AV937">
        <v>0</v>
      </c>
      <c r="AW937">
        <v>5</v>
      </c>
      <c r="AX937">
        <v>2</v>
      </c>
      <c r="AY937">
        <v>0</v>
      </c>
      <c r="AZ937">
        <v>0</v>
      </c>
      <c r="BA937" t="s">
        <v>63</v>
      </c>
      <c r="BB937" t="s">
        <v>63</v>
      </c>
    </row>
    <row r="938" spans="1:55" x14ac:dyDescent="0.3">
      <c r="A938" t="s">
        <v>55</v>
      </c>
      <c r="B938" t="s">
        <v>55</v>
      </c>
      <c r="C938" t="s">
        <v>934</v>
      </c>
      <c r="D938">
        <v>22110437302</v>
      </c>
      <c r="E938" t="s">
        <v>1367</v>
      </c>
      <c r="F938" t="s">
        <v>106</v>
      </c>
      <c r="G938" t="s">
        <v>57</v>
      </c>
      <c r="H938">
        <v>1</v>
      </c>
      <c r="I938" t="s">
        <v>58</v>
      </c>
      <c r="J938" t="s">
        <v>59</v>
      </c>
      <c r="K938" t="s">
        <v>1368</v>
      </c>
      <c r="L938">
        <v>1</v>
      </c>
      <c r="N938">
        <v>1</v>
      </c>
      <c r="O938" t="s">
        <v>167</v>
      </c>
      <c r="R938">
        <v>0</v>
      </c>
      <c r="S938">
        <v>0</v>
      </c>
      <c r="T938" t="s">
        <v>61</v>
      </c>
      <c r="V938">
        <v>1</v>
      </c>
      <c r="W938">
        <v>1</v>
      </c>
      <c r="X938">
        <v>2</v>
      </c>
      <c r="Y938" t="s">
        <v>62</v>
      </c>
      <c r="Z938" t="s">
        <v>62</v>
      </c>
      <c r="AB938" t="s">
        <v>62</v>
      </c>
      <c r="AD938">
        <v>1</v>
      </c>
      <c r="AE938">
        <v>0</v>
      </c>
      <c r="AF938">
        <v>0</v>
      </c>
      <c r="AG938">
        <v>0</v>
      </c>
      <c r="AH938">
        <v>0</v>
      </c>
      <c r="AI938">
        <v>7</v>
      </c>
      <c r="AJ938">
        <v>4</v>
      </c>
      <c r="AK938">
        <v>0</v>
      </c>
      <c r="AL938">
        <v>0</v>
      </c>
      <c r="AM938">
        <v>0</v>
      </c>
      <c r="AN938">
        <v>0</v>
      </c>
      <c r="AO938">
        <v>0</v>
      </c>
      <c r="AP938">
        <v>0</v>
      </c>
      <c r="AQ938">
        <v>0</v>
      </c>
      <c r="AR938">
        <v>0</v>
      </c>
      <c r="AS938">
        <v>0</v>
      </c>
      <c r="AT938">
        <v>0</v>
      </c>
      <c r="AU938">
        <v>0</v>
      </c>
      <c r="AV938">
        <v>0</v>
      </c>
      <c r="AW938">
        <v>6</v>
      </c>
      <c r="AX938">
        <v>3</v>
      </c>
      <c r="AY938">
        <v>0</v>
      </c>
      <c r="AZ938">
        <v>0</v>
      </c>
      <c r="BA938" t="s">
        <v>63</v>
      </c>
      <c r="BB938" t="s">
        <v>63</v>
      </c>
      <c r="BC938" t="s">
        <v>64</v>
      </c>
    </row>
    <row r="939" spans="1:55" x14ac:dyDescent="0.3">
      <c r="A939" t="s">
        <v>55</v>
      </c>
      <c r="B939" t="s">
        <v>55</v>
      </c>
      <c r="C939" t="s">
        <v>934</v>
      </c>
      <c r="D939">
        <v>22110437302</v>
      </c>
      <c r="E939" t="s">
        <v>1367</v>
      </c>
      <c r="F939" t="s">
        <v>106</v>
      </c>
      <c r="G939" t="s">
        <v>57</v>
      </c>
      <c r="H939">
        <v>1</v>
      </c>
      <c r="I939" t="s">
        <v>58</v>
      </c>
      <c r="J939" t="s">
        <v>59</v>
      </c>
      <c r="K939" t="s">
        <v>1368</v>
      </c>
      <c r="L939">
        <v>1</v>
      </c>
      <c r="N939">
        <v>2</v>
      </c>
      <c r="O939" t="s">
        <v>66</v>
      </c>
      <c r="P939" t="s">
        <v>150</v>
      </c>
      <c r="Q939" t="s">
        <v>737</v>
      </c>
      <c r="R939">
        <v>15</v>
      </c>
      <c r="S939">
        <v>16</v>
      </c>
      <c r="T939" t="s">
        <v>61</v>
      </c>
      <c r="V939">
        <v>1</v>
      </c>
      <c r="W939">
        <v>1</v>
      </c>
      <c r="X939">
        <v>2</v>
      </c>
      <c r="Y939" t="s">
        <v>71</v>
      </c>
      <c r="Z939" t="s">
        <v>62</v>
      </c>
      <c r="AA939" t="s">
        <v>62</v>
      </c>
      <c r="AB939" t="s">
        <v>62</v>
      </c>
      <c r="AC939" t="s">
        <v>77</v>
      </c>
      <c r="AD939">
        <v>0</v>
      </c>
      <c r="AE939">
        <v>1</v>
      </c>
      <c r="AF939">
        <v>0</v>
      </c>
      <c r="AG939">
        <v>0</v>
      </c>
      <c r="AH939">
        <v>0</v>
      </c>
      <c r="AI939">
        <v>0</v>
      </c>
      <c r="AJ939">
        <v>1</v>
      </c>
      <c r="AK939">
        <v>0</v>
      </c>
      <c r="AL939">
        <v>0</v>
      </c>
      <c r="AM939">
        <v>0</v>
      </c>
      <c r="AN939">
        <v>0</v>
      </c>
      <c r="AO939">
        <v>0</v>
      </c>
      <c r="AP939">
        <v>0</v>
      </c>
      <c r="AQ939">
        <v>0</v>
      </c>
      <c r="AR939">
        <v>0</v>
      </c>
      <c r="AS939">
        <v>0</v>
      </c>
      <c r="AT939">
        <v>0</v>
      </c>
      <c r="AU939">
        <v>0</v>
      </c>
      <c r="AV939">
        <v>0</v>
      </c>
      <c r="AW939">
        <v>3</v>
      </c>
      <c r="AX939">
        <v>2</v>
      </c>
      <c r="AY939">
        <v>0</v>
      </c>
      <c r="AZ939">
        <v>0</v>
      </c>
      <c r="BA939" t="s">
        <v>63</v>
      </c>
      <c r="BB939" t="s">
        <v>63</v>
      </c>
      <c r="BC939" t="s">
        <v>64</v>
      </c>
    </row>
    <row r="940" spans="1:55" x14ac:dyDescent="0.3">
      <c r="A940" t="s">
        <v>55</v>
      </c>
      <c r="B940" t="s">
        <v>55</v>
      </c>
      <c r="C940" t="s">
        <v>934</v>
      </c>
      <c r="D940">
        <v>22110437302</v>
      </c>
      <c r="E940" t="s">
        <v>1367</v>
      </c>
      <c r="F940" t="s">
        <v>106</v>
      </c>
      <c r="G940" t="s">
        <v>57</v>
      </c>
      <c r="H940">
        <v>1</v>
      </c>
      <c r="I940" t="s">
        <v>58</v>
      </c>
      <c r="J940" t="s">
        <v>59</v>
      </c>
      <c r="K940" t="s">
        <v>1368</v>
      </c>
      <c r="L940">
        <v>1</v>
      </c>
      <c r="N940">
        <v>3</v>
      </c>
      <c r="O940" t="s">
        <v>66</v>
      </c>
      <c r="P940" t="s">
        <v>1369</v>
      </c>
      <c r="Q940" t="s">
        <v>1370</v>
      </c>
      <c r="R940">
        <v>16</v>
      </c>
      <c r="S940">
        <v>16</v>
      </c>
      <c r="T940" t="s">
        <v>61</v>
      </c>
      <c r="V940">
        <v>1</v>
      </c>
      <c r="W940">
        <v>1</v>
      </c>
      <c r="X940">
        <v>2</v>
      </c>
      <c r="Y940" t="s">
        <v>62</v>
      </c>
      <c r="Z940" t="s">
        <v>62</v>
      </c>
      <c r="AB940" t="s">
        <v>62</v>
      </c>
      <c r="AC940" t="s">
        <v>77</v>
      </c>
      <c r="AD940">
        <v>0</v>
      </c>
      <c r="AE940">
        <v>1</v>
      </c>
      <c r="AF940">
        <v>0</v>
      </c>
      <c r="AG940">
        <v>0</v>
      </c>
      <c r="AH940">
        <v>0</v>
      </c>
      <c r="AI940">
        <v>0</v>
      </c>
      <c r="AJ940">
        <v>0</v>
      </c>
      <c r="AK940">
        <v>0</v>
      </c>
      <c r="AL940">
        <v>0</v>
      </c>
      <c r="AM940">
        <v>0</v>
      </c>
      <c r="AN940">
        <v>0</v>
      </c>
      <c r="AO940">
        <v>0</v>
      </c>
      <c r="AP940">
        <v>0</v>
      </c>
      <c r="AQ940">
        <v>0</v>
      </c>
      <c r="AR940">
        <v>0</v>
      </c>
      <c r="AS940">
        <v>0</v>
      </c>
      <c r="AT940">
        <v>0</v>
      </c>
      <c r="AU940">
        <v>0</v>
      </c>
      <c r="AV940">
        <v>0</v>
      </c>
      <c r="AW940">
        <v>4</v>
      </c>
      <c r="AX940">
        <v>2</v>
      </c>
      <c r="AY940">
        <v>0</v>
      </c>
      <c r="AZ940">
        <v>0</v>
      </c>
      <c r="BA940" t="s">
        <v>85</v>
      </c>
      <c r="BB940" t="s">
        <v>63</v>
      </c>
      <c r="BC940" t="s">
        <v>64</v>
      </c>
    </row>
    <row r="941" spans="1:55" x14ac:dyDescent="0.3">
      <c r="A941" t="s">
        <v>55</v>
      </c>
      <c r="B941" t="s">
        <v>55</v>
      </c>
      <c r="C941" t="s">
        <v>934</v>
      </c>
      <c r="D941">
        <v>22110437302</v>
      </c>
      <c r="E941" t="s">
        <v>1367</v>
      </c>
      <c r="F941" t="s">
        <v>106</v>
      </c>
      <c r="G941" t="s">
        <v>57</v>
      </c>
      <c r="H941">
        <v>1</v>
      </c>
      <c r="I941" t="s">
        <v>58</v>
      </c>
      <c r="J941" t="s">
        <v>59</v>
      </c>
      <c r="K941" t="s">
        <v>1368</v>
      </c>
      <c r="L941">
        <v>1</v>
      </c>
      <c r="N941">
        <v>4</v>
      </c>
      <c r="O941" t="s">
        <v>66</v>
      </c>
      <c r="P941">
        <v>6</v>
      </c>
      <c r="Q941" t="s">
        <v>100</v>
      </c>
      <c r="R941">
        <v>46</v>
      </c>
      <c r="S941">
        <v>38</v>
      </c>
      <c r="T941" t="s">
        <v>61</v>
      </c>
      <c r="V941">
        <v>1</v>
      </c>
      <c r="W941">
        <v>1</v>
      </c>
      <c r="X941">
        <v>2</v>
      </c>
      <c r="Y941" t="s">
        <v>62</v>
      </c>
      <c r="Z941" t="s">
        <v>62</v>
      </c>
      <c r="AB941" t="s">
        <v>62</v>
      </c>
      <c r="AC941" t="s">
        <v>77</v>
      </c>
      <c r="AD941">
        <v>0</v>
      </c>
      <c r="AE941">
        <v>1</v>
      </c>
      <c r="AF941">
        <v>0</v>
      </c>
      <c r="AG941">
        <v>0</v>
      </c>
      <c r="AH941">
        <v>0</v>
      </c>
      <c r="AI941">
        <v>0</v>
      </c>
      <c r="AJ941">
        <v>0</v>
      </c>
      <c r="AK941">
        <v>0</v>
      </c>
      <c r="AL941">
        <v>0</v>
      </c>
      <c r="AM941">
        <v>0</v>
      </c>
      <c r="AN941">
        <v>0</v>
      </c>
      <c r="AO941">
        <v>0</v>
      </c>
      <c r="AP941">
        <v>0</v>
      </c>
      <c r="AQ941">
        <v>0</v>
      </c>
      <c r="AR941">
        <v>0</v>
      </c>
      <c r="AS941">
        <v>0</v>
      </c>
      <c r="AT941">
        <v>0</v>
      </c>
      <c r="AU941">
        <v>0</v>
      </c>
      <c r="AV941">
        <v>0</v>
      </c>
      <c r="AW941">
        <v>4</v>
      </c>
      <c r="AX941">
        <v>2</v>
      </c>
      <c r="AY941">
        <v>0</v>
      </c>
      <c r="AZ941">
        <v>0</v>
      </c>
      <c r="BA941" t="s">
        <v>85</v>
      </c>
      <c r="BB941" t="s">
        <v>63</v>
      </c>
      <c r="BC941" t="s">
        <v>64</v>
      </c>
    </row>
    <row r="942" spans="1:55" x14ac:dyDescent="0.3">
      <c r="A942" t="s">
        <v>55</v>
      </c>
      <c r="B942" t="s">
        <v>55</v>
      </c>
      <c r="C942" t="s">
        <v>934</v>
      </c>
      <c r="D942">
        <v>22110437302</v>
      </c>
      <c r="E942" t="s">
        <v>1367</v>
      </c>
      <c r="F942" t="s">
        <v>106</v>
      </c>
      <c r="G942" t="s">
        <v>57</v>
      </c>
      <c r="H942">
        <v>1</v>
      </c>
      <c r="I942" t="s">
        <v>58</v>
      </c>
      <c r="J942" t="s">
        <v>59</v>
      </c>
      <c r="K942" t="s">
        <v>1368</v>
      </c>
      <c r="L942">
        <v>1</v>
      </c>
      <c r="N942">
        <v>5</v>
      </c>
      <c r="O942" t="s">
        <v>66</v>
      </c>
      <c r="P942">
        <v>7</v>
      </c>
      <c r="Q942" t="s">
        <v>103</v>
      </c>
      <c r="R942">
        <v>22</v>
      </c>
      <c r="S942">
        <v>23</v>
      </c>
      <c r="T942" t="s">
        <v>61</v>
      </c>
      <c r="V942">
        <v>1</v>
      </c>
      <c r="W942">
        <v>1</v>
      </c>
      <c r="X942">
        <v>2</v>
      </c>
      <c r="Y942" t="s">
        <v>62</v>
      </c>
      <c r="Z942" t="s">
        <v>62</v>
      </c>
      <c r="AB942" t="s">
        <v>62</v>
      </c>
      <c r="AC942" t="s">
        <v>77</v>
      </c>
      <c r="AD942">
        <v>0</v>
      </c>
      <c r="AE942">
        <v>1</v>
      </c>
      <c r="AF942">
        <v>0</v>
      </c>
      <c r="AG942">
        <v>0</v>
      </c>
      <c r="AH942">
        <v>0</v>
      </c>
      <c r="AI942">
        <v>0</v>
      </c>
      <c r="AJ942">
        <v>0</v>
      </c>
      <c r="AK942">
        <v>0</v>
      </c>
      <c r="AL942">
        <v>0</v>
      </c>
      <c r="AM942">
        <v>0</v>
      </c>
      <c r="AN942">
        <v>0</v>
      </c>
      <c r="AO942">
        <v>0</v>
      </c>
      <c r="AP942">
        <v>0</v>
      </c>
      <c r="AQ942">
        <v>0</v>
      </c>
      <c r="AR942">
        <v>0</v>
      </c>
      <c r="AS942">
        <v>0</v>
      </c>
      <c r="AT942">
        <v>0</v>
      </c>
      <c r="AU942">
        <v>0</v>
      </c>
      <c r="AV942">
        <v>0</v>
      </c>
      <c r="AW942">
        <v>4</v>
      </c>
      <c r="AX942">
        <v>2</v>
      </c>
      <c r="AY942">
        <v>0</v>
      </c>
      <c r="AZ942">
        <v>0</v>
      </c>
      <c r="BA942" t="s">
        <v>85</v>
      </c>
      <c r="BB942" t="s">
        <v>63</v>
      </c>
      <c r="BC942" t="s">
        <v>64</v>
      </c>
    </row>
    <row r="943" spans="1:55" x14ac:dyDescent="0.3">
      <c r="A943" t="s">
        <v>55</v>
      </c>
      <c r="B943" t="s">
        <v>55</v>
      </c>
      <c r="C943" t="s">
        <v>934</v>
      </c>
      <c r="D943">
        <v>22110437302</v>
      </c>
      <c r="E943" t="s">
        <v>1367</v>
      </c>
      <c r="F943" t="s">
        <v>106</v>
      </c>
      <c r="G943" t="s">
        <v>57</v>
      </c>
      <c r="H943">
        <v>1</v>
      </c>
      <c r="I943" t="s">
        <v>58</v>
      </c>
      <c r="J943" t="s">
        <v>59</v>
      </c>
      <c r="K943" t="s">
        <v>1368</v>
      </c>
      <c r="L943">
        <v>1</v>
      </c>
      <c r="N943">
        <v>6</v>
      </c>
      <c r="O943" t="s">
        <v>105</v>
      </c>
      <c r="R943">
        <v>0</v>
      </c>
      <c r="S943">
        <v>0</v>
      </c>
      <c r="T943" t="s">
        <v>61</v>
      </c>
      <c r="V943">
        <v>1</v>
      </c>
      <c r="W943">
        <v>1</v>
      </c>
      <c r="X943">
        <v>2</v>
      </c>
      <c r="Y943" t="s">
        <v>62</v>
      </c>
      <c r="Z943" t="s">
        <v>62</v>
      </c>
      <c r="AB943" t="s">
        <v>62</v>
      </c>
      <c r="AC943" t="s">
        <v>77</v>
      </c>
      <c r="AD943">
        <v>1</v>
      </c>
      <c r="AE943">
        <v>0</v>
      </c>
      <c r="AF943">
        <v>0</v>
      </c>
      <c r="AG943">
        <v>0</v>
      </c>
      <c r="AH943">
        <v>0</v>
      </c>
      <c r="AI943">
        <v>0</v>
      </c>
      <c r="AJ943">
        <v>0</v>
      </c>
      <c r="AK943">
        <v>0</v>
      </c>
      <c r="AL943">
        <v>0</v>
      </c>
      <c r="AM943">
        <v>0</v>
      </c>
      <c r="AN943">
        <v>0</v>
      </c>
      <c r="AO943">
        <v>0</v>
      </c>
      <c r="AP943">
        <v>0</v>
      </c>
      <c r="AQ943">
        <v>0</v>
      </c>
      <c r="AR943">
        <v>0</v>
      </c>
      <c r="AS943">
        <v>0</v>
      </c>
      <c r="AT943">
        <v>0</v>
      </c>
      <c r="AU943">
        <v>0</v>
      </c>
      <c r="AV943">
        <v>0</v>
      </c>
      <c r="AW943">
        <v>4</v>
      </c>
      <c r="AX943">
        <v>2</v>
      </c>
      <c r="AY943">
        <v>0</v>
      </c>
      <c r="AZ943">
        <v>0</v>
      </c>
      <c r="BA943" t="s">
        <v>85</v>
      </c>
      <c r="BB943" t="s">
        <v>63</v>
      </c>
      <c r="BC943" t="s">
        <v>64</v>
      </c>
    </row>
    <row r="944" spans="1:55" x14ac:dyDescent="0.3">
      <c r="A944" t="s">
        <v>55</v>
      </c>
      <c r="B944" t="s">
        <v>55</v>
      </c>
      <c r="C944" t="s">
        <v>934</v>
      </c>
      <c r="D944">
        <v>22110437302</v>
      </c>
      <c r="E944" t="s">
        <v>1367</v>
      </c>
      <c r="F944" t="s">
        <v>106</v>
      </c>
      <c r="G944" t="s">
        <v>57</v>
      </c>
      <c r="H944">
        <v>1</v>
      </c>
      <c r="I944" t="s">
        <v>58</v>
      </c>
      <c r="J944" t="s">
        <v>59</v>
      </c>
      <c r="K944" t="s">
        <v>1368</v>
      </c>
      <c r="L944">
        <v>1</v>
      </c>
      <c r="N944">
        <v>7</v>
      </c>
      <c r="O944" t="s">
        <v>95</v>
      </c>
      <c r="R944">
        <v>0</v>
      </c>
      <c r="S944">
        <v>0</v>
      </c>
      <c r="T944" t="s">
        <v>61</v>
      </c>
      <c r="V944">
        <v>1</v>
      </c>
      <c r="W944">
        <v>1</v>
      </c>
      <c r="X944">
        <v>2</v>
      </c>
      <c r="Y944" t="s">
        <v>62</v>
      </c>
      <c r="AA944" t="s">
        <v>62</v>
      </c>
      <c r="AB944" t="s">
        <v>62</v>
      </c>
      <c r="AD944">
        <v>0</v>
      </c>
      <c r="AE944">
        <v>0</v>
      </c>
      <c r="AF944">
        <v>0</v>
      </c>
      <c r="AG944">
        <v>0</v>
      </c>
      <c r="AH944">
        <v>0</v>
      </c>
      <c r="AI944">
        <v>0</v>
      </c>
      <c r="AJ944">
        <v>0</v>
      </c>
      <c r="AK944">
        <v>0</v>
      </c>
      <c r="AL944">
        <v>0</v>
      </c>
      <c r="AM944">
        <v>0</v>
      </c>
      <c r="AN944">
        <v>0</v>
      </c>
      <c r="AO944">
        <v>0</v>
      </c>
      <c r="AP944">
        <v>0</v>
      </c>
      <c r="AQ944">
        <v>0</v>
      </c>
      <c r="AR944">
        <v>0</v>
      </c>
      <c r="AS944">
        <v>0</v>
      </c>
      <c r="AT944">
        <v>0</v>
      </c>
      <c r="AU944">
        <v>0</v>
      </c>
      <c r="AV944">
        <v>0</v>
      </c>
      <c r="AW944">
        <v>0</v>
      </c>
      <c r="AX944">
        <v>0</v>
      </c>
      <c r="AY944">
        <v>0</v>
      </c>
      <c r="AZ944">
        <v>0</v>
      </c>
      <c r="BA944" t="s">
        <v>63</v>
      </c>
      <c r="BB944" t="s">
        <v>63</v>
      </c>
      <c r="BC944" t="s">
        <v>64</v>
      </c>
    </row>
    <row r="945" spans="1:55" x14ac:dyDescent="0.3">
      <c r="A945" t="s">
        <v>55</v>
      </c>
      <c r="B945" t="s">
        <v>55</v>
      </c>
      <c r="C945" t="s">
        <v>934</v>
      </c>
      <c r="D945">
        <v>22110437302</v>
      </c>
      <c r="E945" t="s">
        <v>1367</v>
      </c>
      <c r="F945" t="s">
        <v>106</v>
      </c>
      <c r="G945" t="s">
        <v>57</v>
      </c>
      <c r="H945">
        <v>1</v>
      </c>
      <c r="I945" t="s">
        <v>58</v>
      </c>
      <c r="J945" t="s">
        <v>59</v>
      </c>
      <c r="K945" t="s">
        <v>1368</v>
      </c>
      <c r="L945">
        <v>1</v>
      </c>
      <c r="N945">
        <v>8</v>
      </c>
      <c r="O945" t="s">
        <v>95</v>
      </c>
      <c r="R945">
        <v>0</v>
      </c>
      <c r="S945">
        <v>0</v>
      </c>
      <c r="T945" t="s">
        <v>61</v>
      </c>
      <c r="V945">
        <v>1</v>
      </c>
      <c r="W945">
        <v>1</v>
      </c>
      <c r="X945">
        <v>2</v>
      </c>
      <c r="Y945" t="s">
        <v>62</v>
      </c>
      <c r="AA945" t="s">
        <v>62</v>
      </c>
      <c r="AB945" t="s">
        <v>62</v>
      </c>
      <c r="AD945">
        <v>0</v>
      </c>
      <c r="AE945">
        <v>0</v>
      </c>
      <c r="AF945">
        <v>0</v>
      </c>
      <c r="AG945">
        <v>0</v>
      </c>
      <c r="AH945">
        <v>0</v>
      </c>
      <c r="AI945">
        <v>0</v>
      </c>
      <c r="AJ945">
        <v>0</v>
      </c>
      <c r="AK945">
        <v>0</v>
      </c>
      <c r="AL945">
        <v>0</v>
      </c>
      <c r="AM945">
        <v>0</v>
      </c>
      <c r="AN945">
        <v>0</v>
      </c>
      <c r="AO945">
        <v>0</v>
      </c>
      <c r="AP945">
        <v>0</v>
      </c>
      <c r="AQ945">
        <v>0</v>
      </c>
      <c r="AR945">
        <v>0</v>
      </c>
      <c r="AS945">
        <v>0</v>
      </c>
      <c r="AT945">
        <v>0</v>
      </c>
      <c r="AU945">
        <v>0</v>
      </c>
      <c r="AV945">
        <v>0</v>
      </c>
      <c r="AW945">
        <v>0</v>
      </c>
      <c r="AX945">
        <v>0</v>
      </c>
      <c r="AY945">
        <v>0</v>
      </c>
      <c r="AZ945">
        <v>0</v>
      </c>
      <c r="BA945" t="s">
        <v>63</v>
      </c>
      <c r="BB945" t="s">
        <v>63</v>
      </c>
      <c r="BC945" t="s">
        <v>64</v>
      </c>
    </row>
    <row r="946" spans="1:55" ht="72" x14ac:dyDescent="0.3">
      <c r="A946" t="s">
        <v>55</v>
      </c>
      <c r="B946" t="s">
        <v>55</v>
      </c>
      <c r="C946" t="s">
        <v>778</v>
      </c>
      <c r="D946">
        <v>22110415501</v>
      </c>
      <c r="E946" t="s">
        <v>779</v>
      </c>
      <c r="F946" t="s">
        <v>56</v>
      </c>
      <c r="G946" t="s">
        <v>57</v>
      </c>
      <c r="H946">
        <v>1</v>
      </c>
      <c r="I946" t="s">
        <v>58</v>
      </c>
      <c r="J946" t="s">
        <v>59</v>
      </c>
      <c r="L946">
        <v>1</v>
      </c>
      <c r="N946">
        <v>1</v>
      </c>
      <c r="O946" t="s">
        <v>66</v>
      </c>
      <c r="R946">
        <v>0</v>
      </c>
      <c r="S946">
        <v>0</v>
      </c>
      <c r="T946" t="s">
        <v>61</v>
      </c>
      <c r="U946" s="40" t="s">
        <v>780</v>
      </c>
      <c r="V946">
        <v>1</v>
      </c>
      <c r="W946">
        <v>1</v>
      </c>
      <c r="X946">
        <v>1</v>
      </c>
      <c r="Y946" t="s">
        <v>62</v>
      </c>
      <c r="Z946" t="s">
        <v>62</v>
      </c>
      <c r="AA946" t="s">
        <v>71</v>
      </c>
      <c r="AB946" t="s">
        <v>62</v>
      </c>
      <c r="AD946">
        <v>1</v>
      </c>
      <c r="AE946">
        <v>0</v>
      </c>
      <c r="AF946">
        <v>0</v>
      </c>
      <c r="AG946">
        <v>0</v>
      </c>
      <c r="AH946">
        <v>0</v>
      </c>
      <c r="AI946">
        <v>10</v>
      </c>
      <c r="AJ946">
        <v>4</v>
      </c>
      <c r="AK946">
        <v>1</v>
      </c>
      <c r="AL946">
        <v>0</v>
      </c>
      <c r="AM946">
        <v>0</v>
      </c>
      <c r="AN946">
        <v>0</v>
      </c>
      <c r="AO946">
        <v>0</v>
      </c>
      <c r="AP946">
        <v>0</v>
      </c>
      <c r="AQ946">
        <v>0</v>
      </c>
      <c r="AR946">
        <v>0</v>
      </c>
      <c r="AS946">
        <v>0</v>
      </c>
      <c r="AT946">
        <v>0</v>
      </c>
      <c r="AU946">
        <v>0</v>
      </c>
      <c r="AV946">
        <v>0</v>
      </c>
      <c r="AW946">
        <v>8</v>
      </c>
      <c r="AX946">
        <v>5</v>
      </c>
      <c r="AY946">
        <v>0</v>
      </c>
      <c r="AZ946">
        <v>0</v>
      </c>
      <c r="BA946" t="s">
        <v>63</v>
      </c>
      <c r="BB946" t="s">
        <v>63</v>
      </c>
    </row>
    <row r="947" spans="1:55" x14ac:dyDescent="0.3">
      <c r="A947" t="s">
        <v>55</v>
      </c>
      <c r="B947" t="s">
        <v>55</v>
      </c>
      <c r="C947" t="s">
        <v>778</v>
      </c>
      <c r="D947">
        <v>22110415501</v>
      </c>
      <c r="E947" t="s">
        <v>779</v>
      </c>
      <c r="F947" t="s">
        <v>56</v>
      </c>
      <c r="G947" t="s">
        <v>57</v>
      </c>
      <c r="H947">
        <v>1</v>
      </c>
      <c r="I947" t="s">
        <v>58</v>
      </c>
      <c r="J947" t="s">
        <v>59</v>
      </c>
      <c r="L947">
        <v>1</v>
      </c>
      <c r="N947">
        <v>2</v>
      </c>
      <c r="O947" t="s">
        <v>66</v>
      </c>
      <c r="P947">
        <v>3</v>
      </c>
      <c r="Q947" t="s">
        <v>78</v>
      </c>
      <c r="R947">
        <v>4</v>
      </c>
      <c r="S947">
        <v>9</v>
      </c>
      <c r="T947" t="s">
        <v>61</v>
      </c>
      <c r="V947">
        <v>1</v>
      </c>
      <c r="W947">
        <v>1</v>
      </c>
      <c r="X947">
        <v>1</v>
      </c>
      <c r="Y947" t="s">
        <v>62</v>
      </c>
      <c r="Z947" t="s">
        <v>62</v>
      </c>
      <c r="AA947" t="s">
        <v>62</v>
      </c>
      <c r="AB947" t="s">
        <v>62</v>
      </c>
      <c r="AC947" t="s">
        <v>77</v>
      </c>
      <c r="AD947">
        <v>1</v>
      </c>
      <c r="AE947">
        <v>1</v>
      </c>
      <c r="AF947">
        <v>0</v>
      </c>
      <c r="AG947">
        <v>0</v>
      </c>
      <c r="AH947">
        <v>0</v>
      </c>
      <c r="AI947">
        <v>0</v>
      </c>
      <c r="AJ947">
        <v>0</v>
      </c>
      <c r="AK947">
        <v>1</v>
      </c>
      <c r="AL947">
        <v>0</v>
      </c>
      <c r="AM947">
        <v>0</v>
      </c>
      <c r="AN947">
        <v>0</v>
      </c>
      <c r="AO947">
        <v>0</v>
      </c>
      <c r="AP947">
        <v>0</v>
      </c>
      <c r="AQ947">
        <v>0</v>
      </c>
      <c r="AR947">
        <v>0</v>
      </c>
      <c r="AS947">
        <v>0</v>
      </c>
      <c r="AT947">
        <v>0</v>
      </c>
      <c r="AU947">
        <v>0</v>
      </c>
      <c r="AV947">
        <v>0</v>
      </c>
      <c r="AW947">
        <v>8</v>
      </c>
      <c r="AX947">
        <v>5</v>
      </c>
      <c r="AY947">
        <v>0</v>
      </c>
      <c r="AZ947">
        <v>0</v>
      </c>
      <c r="BA947" t="s">
        <v>63</v>
      </c>
      <c r="BB947" t="s">
        <v>63</v>
      </c>
      <c r="BC947" t="s">
        <v>64</v>
      </c>
    </row>
    <row r="948" spans="1:55" x14ac:dyDescent="0.3">
      <c r="A948" t="s">
        <v>55</v>
      </c>
      <c r="B948" t="s">
        <v>55</v>
      </c>
      <c r="C948" t="s">
        <v>778</v>
      </c>
      <c r="D948">
        <v>22110415501</v>
      </c>
      <c r="E948" t="s">
        <v>779</v>
      </c>
      <c r="F948" t="s">
        <v>56</v>
      </c>
      <c r="G948" t="s">
        <v>57</v>
      </c>
      <c r="H948">
        <v>1</v>
      </c>
      <c r="I948" t="s">
        <v>58</v>
      </c>
      <c r="J948" t="s">
        <v>59</v>
      </c>
      <c r="L948">
        <v>1</v>
      </c>
      <c r="N948">
        <v>3</v>
      </c>
      <c r="O948" t="s">
        <v>167</v>
      </c>
      <c r="P948">
        <v>4</v>
      </c>
      <c r="Q948" t="s">
        <v>76</v>
      </c>
      <c r="R948">
        <v>14</v>
      </c>
      <c r="S948">
        <v>6</v>
      </c>
      <c r="T948" t="s">
        <v>61</v>
      </c>
      <c r="V948">
        <v>1</v>
      </c>
      <c r="W948">
        <v>1</v>
      </c>
      <c r="X948">
        <v>1</v>
      </c>
      <c r="Y948" t="s">
        <v>62</v>
      </c>
      <c r="Z948" t="s">
        <v>62</v>
      </c>
      <c r="AA948" t="s">
        <v>62</v>
      </c>
      <c r="AB948" t="s">
        <v>62</v>
      </c>
      <c r="AD948">
        <v>1</v>
      </c>
      <c r="AE948">
        <v>0</v>
      </c>
      <c r="AF948">
        <v>0</v>
      </c>
      <c r="AG948">
        <v>0</v>
      </c>
      <c r="AH948">
        <v>0</v>
      </c>
      <c r="AI948">
        <v>3</v>
      </c>
      <c r="AJ948">
        <v>3</v>
      </c>
      <c r="AK948">
        <v>1</v>
      </c>
      <c r="AL948">
        <v>0</v>
      </c>
      <c r="AM948">
        <v>0</v>
      </c>
      <c r="AN948">
        <v>0</v>
      </c>
      <c r="AO948">
        <v>0</v>
      </c>
      <c r="AP948">
        <v>0</v>
      </c>
      <c r="AQ948">
        <v>0</v>
      </c>
      <c r="AR948">
        <v>0</v>
      </c>
      <c r="AS948">
        <v>0</v>
      </c>
      <c r="AT948">
        <v>0</v>
      </c>
      <c r="AU948">
        <v>0</v>
      </c>
      <c r="AV948">
        <v>0</v>
      </c>
      <c r="AW948">
        <v>8</v>
      </c>
      <c r="AX948">
        <v>5</v>
      </c>
      <c r="AY948">
        <v>0</v>
      </c>
      <c r="AZ948">
        <v>0</v>
      </c>
      <c r="BA948" t="s">
        <v>63</v>
      </c>
      <c r="BB948" t="s">
        <v>63</v>
      </c>
      <c r="BC948" t="s">
        <v>64</v>
      </c>
    </row>
    <row r="949" spans="1:55" x14ac:dyDescent="0.3">
      <c r="A949" t="s">
        <v>55</v>
      </c>
      <c r="B949" t="s">
        <v>55</v>
      </c>
      <c r="C949" t="s">
        <v>778</v>
      </c>
      <c r="D949">
        <v>22110415501</v>
      </c>
      <c r="E949" t="s">
        <v>779</v>
      </c>
      <c r="F949" t="s">
        <v>56</v>
      </c>
      <c r="G949" t="s">
        <v>57</v>
      </c>
      <c r="H949">
        <v>1</v>
      </c>
      <c r="I949" t="s">
        <v>58</v>
      </c>
      <c r="J949" t="s">
        <v>59</v>
      </c>
      <c r="L949">
        <v>1</v>
      </c>
      <c r="N949">
        <v>4</v>
      </c>
      <c r="O949" t="s">
        <v>66</v>
      </c>
      <c r="P949">
        <v>5</v>
      </c>
      <c r="Q949" t="s">
        <v>75</v>
      </c>
      <c r="R949">
        <v>11</v>
      </c>
      <c r="S949">
        <v>5</v>
      </c>
      <c r="T949" t="s">
        <v>61</v>
      </c>
      <c r="U949" t="s">
        <v>781</v>
      </c>
      <c r="V949">
        <v>1</v>
      </c>
      <c r="W949">
        <v>1</v>
      </c>
      <c r="X949">
        <v>1</v>
      </c>
      <c r="Y949" t="s">
        <v>62</v>
      </c>
      <c r="Z949" t="s">
        <v>62</v>
      </c>
      <c r="AB949" t="s">
        <v>62</v>
      </c>
      <c r="AC949" t="s">
        <v>77</v>
      </c>
      <c r="AD949">
        <v>0</v>
      </c>
      <c r="AE949">
        <v>1</v>
      </c>
      <c r="AF949">
        <v>0</v>
      </c>
      <c r="AG949">
        <v>0</v>
      </c>
      <c r="AH949">
        <v>0</v>
      </c>
      <c r="AI949">
        <v>6</v>
      </c>
      <c r="AJ949">
        <v>0</v>
      </c>
      <c r="AK949">
        <v>0</v>
      </c>
      <c r="AL949">
        <v>0</v>
      </c>
      <c r="AM949">
        <v>0</v>
      </c>
      <c r="AN949">
        <v>0</v>
      </c>
      <c r="AO949">
        <v>0</v>
      </c>
      <c r="AP949">
        <v>0</v>
      </c>
      <c r="AQ949">
        <v>0</v>
      </c>
      <c r="AR949">
        <v>0</v>
      </c>
      <c r="AS949">
        <v>0</v>
      </c>
      <c r="AT949">
        <v>0</v>
      </c>
      <c r="AU949">
        <v>0</v>
      </c>
      <c r="AV949">
        <v>0</v>
      </c>
      <c r="AW949">
        <v>3</v>
      </c>
      <c r="AX949">
        <v>5</v>
      </c>
      <c r="AY949">
        <v>0</v>
      </c>
      <c r="AZ949">
        <v>0</v>
      </c>
      <c r="BA949" t="s">
        <v>63</v>
      </c>
      <c r="BB949" t="s">
        <v>63</v>
      </c>
      <c r="BC949" t="s">
        <v>84</v>
      </c>
    </row>
    <row r="950" spans="1:55" x14ac:dyDescent="0.3">
      <c r="A950" t="s">
        <v>55</v>
      </c>
      <c r="B950" t="s">
        <v>55</v>
      </c>
      <c r="C950" t="s">
        <v>778</v>
      </c>
      <c r="D950">
        <v>22110415501</v>
      </c>
      <c r="E950" t="s">
        <v>779</v>
      </c>
      <c r="F950" t="s">
        <v>56</v>
      </c>
      <c r="G950" t="s">
        <v>57</v>
      </c>
      <c r="H950">
        <v>1</v>
      </c>
      <c r="I950" t="s">
        <v>58</v>
      </c>
      <c r="J950" t="s">
        <v>59</v>
      </c>
      <c r="L950">
        <v>1</v>
      </c>
      <c r="N950">
        <v>5</v>
      </c>
      <c r="O950" t="s">
        <v>95</v>
      </c>
      <c r="R950">
        <v>0</v>
      </c>
      <c r="S950">
        <v>0</v>
      </c>
      <c r="T950" t="s">
        <v>61</v>
      </c>
      <c r="V950">
        <v>1</v>
      </c>
      <c r="W950">
        <v>1</v>
      </c>
      <c r="X950">
        <v>1</v>
      </c>
      <c r="Y950" t="s">
        <v>62</v>
      </c>
      <c r="AA950" t="s">
        <v>62</v>
      </c>
      <c r="AB950" t="s">
        <v>62</v>
      </c>
      <c r="AD950">
        <v>0</v>
      </c>
      <c r="AE950">
        <v>0</v>
      </c>
      <c r="AF950">
        <v>0</v>
      </c>
      <c r="AG950">
        <v>0</v>
      </c>
      <c r="AH950">
        <v>0</v>
      </c>
      <c r="AI950">
        <v>0</v>
      </c>
      <c r="AJ950">
        <v>0</v>
      </c>
      <c r="AK950">
        <v>0</v>
      </c>
      <c r="AL950">
        <v>0</v>
      </c>
      <c r="AM950">
        <v>0</v>
      </c>
      <c r="AN950">
        <v>0</v>
      </c>
      <c r="AO950">
        <v>0</v>
      </c>
      <c r="AP950">
        <v>0</v>
      </c>
      <c r="AQ950">
        <v>0</v>
      </c>
      <c r="AR950">
        <v>0</v>
      </c>
      <c r="AS950">
        <v>0</v>
      </c>
      <c r="AT950">
        <v>0</v>
      </c>
      <c r="AU950">
        <v>0</v>
      </c>
      <c r="AV950">
        <v>0</v>
      </c>
      <c r="AW950">
        <v>1</v>
      </c>
      <c r="AX950">
        <v>0</v>
      </c>
      <c r="AY950">
        <v>0</v>
      </c>
      <c r="AZ950">
        <v>0</v>
      </c>
      <c r="BA950" t="s">
        <v>63</v>
      </c>
      <c r="BB950" t="s">
        <v>63</v>
      </c>
      <c r="BC950" t="s">
        <v>84</v>
      </c>
    </row>
    <row r="951" spans="1:55" x14ac:dyDescent="0.3">
      <c r="A951" t="s">
        <v>55</v>
      </c>
      <c r="B951" t="s">
        <v>55</v>
      </c>
      <c r="C951" t="s">
        <v>778</v>
      </c>
      <c r="D951">
        <v>22110415501</v>
      </c>
      <c r="E951" t="s">
        <v>779</v>
      </c>
      <c r="F951" t="s">
        <v>56</v>
      </c>
      <c r="G951" t="s">
        <v>57</v>
      </c>
      <c r="H951">
        <v>1</v>
      </c>
      <c r="I951" t="s">
        <v>58</v>
      </c>
      <c r="J951" t="s">
        <v>59</v>
      </c>
      <c r="L951">
        <v>1</v>
      </c>
      <c r="N951">
        <v>6</v>
      </c>
      <c r="O951" t="s">
        <v>95</v>
      </c>
      <c r="R951">
        <v>0</v>
      </c>
      <c r="S951">
        <v>0</v>
      </c>
      <c r="V951">
        <v>1</v>
      </c>
      <c r="W951">
        <v>1</v>
      </c>
      <c r="X951">
        <v>1</v>
      </c>
      <c r="Y951" t="s">
        <v>62</v>
      </c>
      <c r="AA951" t="s">
        <v>62</v>
      </c>
      <c r="AB951" t="s">
        <v>62</v>
      </c>
      <c r="AD951">
        <v>0</v>
      </c>
      <c r="AE951">
        <v>0</v>
      </c>
      <c r="AF951">
        <v>0</v>
      </c>
      <c r="AG951">
        <v>0</v>
      </c>
      <c r="AH951">
        <v>0</v>
      </c>
      <c r="AI951">
        <v>0</v>
      </c>
      <c r="AJ951">
        <v>0</v>
      </c>
      <c r="AK951">
        <v>0</v>
      </c>
      <c r="AL951">
        <v>0</v>
      </c>
      <c r="AM951">
        <v>0</v>
      </c>
      <c r="AN951">
        <v>0</v>
      </c>
      <c r="AO951">
        <v>0</v>
      </c>
      <c r="AP951">
        <v>0</v>
      </c>
      <c r="AQ951">
        <v>0</v>
      </c>
      <c r="AR951">
        <v>0</v>
      </c>
      <c r="AS951">
        <v>0</v>
      </c>
      <c r="AT951">
        <v>0</v>
      </c>
      <c r="AU951">
        <v>0</v>
      </c>
      <c r="AV951">
        <v>0</v>
      </c>
      <c r="AW951">
        <v>1</v>
      </c>
      <c r="AX951">
        <v>0</v>
      </c>
      <c r="AY951">
        <v>0</v>
      </c>
      <c r="AZ951">
        <v>0</v>
      </c>
      <c r="BA951" t="s">
        <v>63</v>
      </c>
      <c r="BB951" t="s">
        <v>63</v>
      </c>
      <c r="BC951" t="s">
        <v>84</v>
      </c>
    </row>
    <row r="952" spans="1:55" x14ac:dyDescent="0.3">
      <c r="A952" t="s">
        <v>55</v>
      </c>
      <c r="B952" t="s">
        <v>55</v>
      </c>
      <c r="C952" t="s">
        <v>934</v>
      </c>
      <c r="D952">
        <v>22110437302</v>
      </c>
      <c r="E952" t="s">
        <v>1367</v>
      </c>
      <c r="F952" t="s">
        <v>106</v>
      </c>
      <c r="G952" t="s">
        <v>57</v>
      </c>
      <c r="H952">
        <v>2</v>
      </c>
      <c r="I952" t="s">
        <v>58</v>
      </c>
      <c r="J952" t="s">
        <v>59</v>
      </c>
      <c r="L952">
        <v>1</v>
      </c>
      <c r="N952">
        <v>1</v>
      </c>
      <c r="O952" t="s">
        <v>95</v>
      </c>
      <c r="R952">
        <v>0</v>
      </c>
      <c r="S952">
        <v>0</v>
      </c>
      <c r="T952" t="s">
        <v>61</v>
      </c>
      <c r="U952" t="s">
        <v>1371</v>
      </c>
      <c r="V952">
        <v>1</v>
      </c>
      <c r="W952">
        <v>1</v>
      </c>
      <c r="X952">
        <v>2</v>
      </c>
      <c r="Y952" t="s">
        <v>71</v>
      </c>
      <c r="AA952" t="s">
        <v>62</v>
      </c>
      <c r="AB952" t="s">
        <v>62</v>
      </c>
      <c r="AD952">
        <v>3</v>
      </c>
      <c r="AE952">
        <v>0</v>
      </c>
      <c r="AF952">
        <v>0</v>
      </c>
      <c r="AG952">
        <v>0</v>
      </c>
      <c r="AH952">
        <v>0</v>
      </c>
      <c r="AI952">
        <v>0</v>
      </c>
      <c r="AJ952">
        <v>0</v>
      </c>
      <c r="AK952">
        <v>0</v>
      </c>
      <c r="AL952">
        <v>0</v>
      </c>
      <c r="AM952">
        <v>0</v>
      </c>
      <c r="AN952">
        <v>0</v>
      </c>
      <c r="AO952">
        <v>0</v>
      </c>
      <c r="AP952">
        <v>0</v>
      </c>
      <c r="AQ952">
        <v>0</v>
      </c>
      <c r="AR952">
        <v>0</v>
      </c>
      <c r="AS952">
        <v>0</v>
      </c>
      <c r="AT952">
        <v>0</v>
      </c>
      <c r="AU952">
        <v>0</v>
      </c>
      <c r="AV952">
        <v>0</v>
      </c>
      <c r="AW952">
        <v>0</v>
      </c>
      <c r="AX952">
        <v>0</v>
      </c>
      <c r="AY952">
        <v>0</v>
      </c>
      <c r="AZ952">
        <v>0</v>
      </c>
      <c r="BA952" t="s">
        <v>63</v>
      </c>
      <c r="BB952" t="s">
        <v>63</v>
      </c>
      <c r="BC952" t="s">
        <v>84</v>
      </c>
    </row>
    <row r="953" spans="1:55" x14ac:dyDescent="0.3">
      <c r="A953" t="s">
        <v>55</v>
      </c>
      <c r="B953" t="s">
        <v>55</v>
      </c>
      <c r="C953" t="s">
        <v>934</v>
      </c>
      <c r="D953">
        <v>22110437302</v>
      </c>
      <c r="E953" t="s">
        <v>1367</v>
      </c>
      <c r="F953" t="s">
        <v>106</v>
      </c>
      <c r="G953" t="s">
        <v>57</v>
      </c>
      <c r="H953">
        <v>2</v>
      </c>
      <c r="I953" t="s">
        <v>58</v>
      </c>
      <c r="J953" t="s">
        <v>59</v>
      </c>
      <c r="L953">
        <v>1</v>
      </c>
      <c r="N953">
        <v>2</v>
      </c>
      <c r="O953" t="s">
        <v>66</v>
      </c>
      <c r="P953">
        <v>9</v>
      </c>
      <c r="Q953" t="s">
        <v>110</v>
      </c>
      <c r="R953">
        <v>27</v>
      </c>
      <c r="S953">
        <v>23</v>
      </c>
      <c r="T953" t="s">
        <v>61</v>
      </c>
      <c r="V953">
        <v>1</v>
      </c>
      <c r="W953">
        <v>1</v>
      </c>
      <c r="X953">
        <v>2</v>
      </c>
      <c r="Y953" t="s">
        <v>71</v>
      </c>
      <c r="Z953" t="s">
        <v>62</v>
      </c>
      <c r="AB953" t="s">
        <v>62</v>
      </c>
      <c r="AC953" t="s">
        <v>77</v>
      </c>
      <c r="AD953">
        <v>1</v>
      </c>
      <c r="AE953">
        <v>1</v>
      </c>
      <c r="AF953">
        <v>0</v>
      </c>
      <c r="AG953">
        <v>0</v>
      </c>
      <c r="AH953">
        <v>1</v>
      </c>
      <c r="AI953">
        <v>0</v>
      </c>
      <c r="AJ953">
        <v>0</v>
      </c>
      <c r="AK953">
        <v>0</v>
      </c>
      <c r="AL953">
        <v>0</v>
      </c>
      <c r="AM953">
        <v>0</v>
      </c>
      <c r="AN953">
        <v>0</v>
      </c>
      <c r="AO953">
        <v>0</v>
      </c>
      <c r="AP953">
        <v>0</v>
      </c>
      <c r="AQ953">
        <v>0</v>
      </c>
      <c r="AR953">
        <v>0</v>
      </c>
      <c r="AS953">
        <v>0</v>
      </c>
      <c r="AT953">
        <v>0</v>
      </c>
      <c r="AU953">
        <v>0</v>
      </c>
      <c r="AV953">
        <v>0</v>
      </c>
      <c r="AW953">
        <v>6</v>
      </c>
      <c r="AX953">
        <v>3</v>
      </c>
      <c r="AY953">
        <v>0</v>
      </c>
      <c r="AZ953">
        <v>0</v>
      </c>
      <c r="BA953" t="s">
        <v>85</v>
      </c>
      <c r="BB953" t="s">
        <v>63</v>
      </c>
      <c r="BC953" t="s">
        <v>84</v>
      </c>
    </row>
    <row r="954" spans="1:55" x14ac:dyDescent="0.3">
      <c r="A954" t="s">
        <v>55</v>
      </c>
      <c r="B954" t="s">
        <v>55</v>
      </c>
      <c r="C954" t="s">
        <v>934</v>
      </c>
      <c r="D954">
        <v>22110437302</v>
      </c>
      <c r="E954" t="s">
        <v>1367</v>
      </c>
      <c r="F954" t="s">
        <v>106</v>
      </c>
      <c r="G954" t="s">
        <v>57</v>
      </c>
      <c r="H954">
        <v>2</v>
      </c>
      <c r="I954" t="s">
        <v>58</v>
      </c>
      <c r="J954" t="s">
        <v>59</v>
      </c>
      <c r="L954">
        <v>1</v>
      </c>
      <c r="N954">
        <v>3</v>
      </c>
      <c r="O954" t="s">
        <v>66</v>
      </c>
      <c r="P954">
        <v>12</v>
      </c>
      <c r="Q954" t="s">
        <v>111</v>
      </c>
      <c r="R954">
        <v>16</v>
      </c>
      <c r="S954">
        <v>16</v>
      </c>
      <c r="T954" t="s">
        <v>61</v>
      </c>
      <c r="V954">
        <v>1</v>
      </c>
      <c r="W954">
        <v>1</v>
      </c>
      <c r="X954">
        <v>2</v>
      </c>
      <c r="Y954" t="s">
        <v>71</v>
      </c>
      <c r="Z954" t="s">
        <v>62</v>
      </c>
      <c r="AB954" t="s">
        <v>62</v>
      </c>
      <c r="AC954" t="s">
        <v>77</v>
      </c>
      <c r="AD954">
        <v>1</v>
      </c>
      <c r="AE954">
        <v>1</v>
      </c>
      <c r="AF954">
        <v>0</v>
      </c>
      <c r="AG954">
        <v>0</v>
      </c>
      <c r="AH954">
        <v>1</v>
      </c>
      <c r="AI954">
        <v>0</v>
      </c>
      <c r="AJ954">
        <v>0</v>
      </c>
      <c r="AK954">
        <v>0</v>
      </c>
      <c r="AL954">
        <v>0</v>
      </c>
      <c r="AM954">
        <v>0</v>
      </c>
      <c r="AN954">
        <v>0</v>
      </c>
      <c r="AO954">
        <v>0</v>
      </c>
      <c r="AP954">
        <v>0</v>
      </c>
      <c r="AQ954">
        <v>0</v>
      </c>
      <c r="AR954">
        <v>0</v>
      </c>
      <c r="AS954">
        <v>0</v>
      </c>
      <c r="AT954">
        <v>0</v>
      </c>
      <c r="AU954">
        <v>0</v>
      </c>
      <c r="AV954">
        <v>0</v>
      </c>
      <c r="AW954">
        <v>6</v>
      </c>
      <c r="AX954">
        <v>3</v>
      </c>
      <c r="AY954">
        <v>0</v>
      </c>
      <c r="AZ954">
        <v>0</v>
      </c>
      <c r="BA954" t="s">
        <v>85</v>
      </c>
      <c r="BB954" t="s">
        <v>63</v>
      </c>
      <c r="BC954" t="s">
        <v>84</v>
      </c>
    </row>
    <row r="955" spans="1:55" x14ac:dyDescent="0.3">
      <c r="A955" t="s">
        <v>55</v>
      </c>
      <c r="B955" t="s">
        <v>55</v>
      </c>
      <c r="C955" t="s">
        <v>934</v>
      </c>
      <c r="D955">
        <v>22110437302</v>
      </c>
      <c r="E955" t="s">
        <v>1367</v>
      </c>
      <c r="F955" t="s">
        <v>106</v>
      </c>
      <c r="G955" t="s">
        <v>57</v>
      </c>
      <c r="H955">
        <v>2</v>
      </c>
      <c r="I955" t="s">
        <v>58</v>
      </c>
      <c r="J955" t="s">
        <v>59</v>
      </c>
      <c r="L955">
        <v>1</v>
      </c>
      <c r="N955">
        <v>4</v>
      </c>
      <c r="O955" t="s">
        <v>66</v>
      </c>
      <c r="P955">
        <v>9</v>
      </c>
      <c r="Q955" t="s">
        <v>87</v>
      </c>
      <c r="R955">
        <v>28</v>
      </c>
      <c r="S955">
        <v>22</v>
      </c>
      <c r="T955" t="s">
        <v>61</v>
      </c>
      <c r="V955">
        <v>1</v>
      </c>
      <c r="W955">
        <v>1</v>
      </c>
      <c r="X955">
        <v>2</v>
      </c>
      <c r="Y955" t="s">
        <v>71</v>
      </c>
      <c r="Z955" t="s">
        <v>62</v>
      </c>
      <c r="AB955" t="s">
        <v>62</v>
      </c>
      <c r="AC955" t="s">
        <v>77</v>
      </c>
      <c r="AD955">
        <v>1</v>
      </c>
      <c r="AE955">
        <v>1</v>
      </c>
      <c r="AF955">
        <v>0</v>
      </c>
      <c r="AG955">
        <v>0</v>
      </c>
      <c r="AH955">
        <v>1</v>
      </c>
      <c r="AI955">
        <v>0</v>
      </c>
      <c r="AJ955">
        <v>0</v>
      </c>
      <c r="AK955">
        <v>0</v>
      </c>
      <c r="AL955">
        <v>0</v>
      </c>
      <c r="AM955">
        <v>0</v>
      </c>
      <c r="AN955">
        <v>0</v>
      </c>
      <c r="AO955">
        <v>0</v>
      </c>
      <c r="AP955">
        <v>0</v>
      </c>
      <c r="AQ955">
        <v>0</v>
      </c>
      <c r="AR955">
        <v>0</v>
      </c>
      <c r="AS955">
        <v>0</v>
      </c>
      <c r="AT955">
        <v>0</v>
      </c>
      <c r="AU955">
        <v>0</v>
      </c>
      <c r="AV955">
        <v>0</v>
      </c>
      <c r="AW955">
        <v>6</v>
      </c>
      <c r="AX955">
        <v>3</v>
      </c>
      <c r="AY955">
        <v>0</v>
      </c>
      <c r="AZ955">
        <v>0</v>
      </c>
      <c r="BA955" t="s">
        <v>63</v>
      </c>
      <c r="BB955" t="s">
        <v>63</v>
      </c>
      <c r="BC955" t="s">
        <v>84</v>
      </c>
    </row>
    <row r="956" spans="1:55" x14ac:dyDescent="0.3">
      <c r="A956" t="s">
        <v>55</v>
      </c>
      <c r="B956" t="s">
        <v>55</v>
      </c>
      <c r="C956" t="s">
        <v>934</v>
      </c>
      <c r="D956">
        <v>22110437302</v>
      </c>
      <c r="E956" t="s">
        <v>1367</v>
      </c>
      <c r="F956" t="s">
        <v>106</v>
      </c>
      <c r="G956" t="s">
        <v>57</v>
      </c>
      <c r="H956">
        <v>2</v>
      </c>
      <c r="I956" t="s">
        <v>58</v>
      </c>
      <c r="J956" t="s">
        <v>59</v>
      </c>
      <c r="L956">
        <v>1</v>
      </c>
      <c r="N956">
        <v>5</v>
      </c>
      <c r="O956" t="s">
        <v>66</v>
      </c>
      <c r="P956">
        <v>11</v>
      </c>
      <c r="Q956" t="s">
        <v>115</v>
      </c>
      <c r="R956">
        <v>28</v>
      </c>
      <c r="S956">
        <v>21</v>
      </c>
      <c r="T956" t="s">
        <v>61</v>
      </c>
      <c r="V956">
        <v>1</v>
      </c>
      <c r="W956">
        <v>1</v>
      </c>
      <c r="X956">
        <v>2</v>
      </c>
      <c r="Y956" t="s">
        <v>62</v>
      </c>
      <c r="Z956" t="s">
        <v>62</v>
      </c>
      <c r="AB956" t="s">
        <v>62</v>
      </c>
      <c r="AC956" t="s">
        <v>77</v>
      </c>
      <c r="AD956">
        <v>1</v>
      </c>
      <c r="AE956">
        <v>1</v>
      </c>
      <c r="AF956">
        <v>0</v>
      </c>
      <c r="AG956">
        <v>0</v>
      </c>
      <c r="AH956">
        <v>1</v>
      </c>
      <c r="AI956">
        <v>0</v>
      </c>
      <c r="AJ956">
        <v>0</v>
      </c>
      <c r="AK956">
        <v>0</v>
      </c>
      <c r="AL956">
        <v>0</v>
      </c>
      <c r="AM956">
        <v>0</v>
      </c>
      <c r="AN956">
        <v>0</v>
      </c>
      <c r="AO956">
        <v>0</v>
      </c>
      <c r="AP956">
        <v>0</v>
      </c>
      <c r="AQ956">
        <v>0</v>
      </c>
      <c r="AR956">
        <v>0</v>
      </c>
      <c r="AS956">
        <v>0</v>
      </c>
      <c r="AT956">
        <v>0</v>
      </c>
      <c r="AU956">
        <v>0</v>
      </c>
      <c r="AV956">
        <v>0</v>
      </c>
      <c r="AW956">
        <v>6</v>
      </c>
      <c r="AX956">
        <v>3</v>
      </c>
      <c r="AY956">
        <v>0</v>
      </c>
      <c r="AZ956">
        <v>0</v>
      </c>
      <c r="BA956" t="s">
        <v>85</v>
      </c>
      <c r="BB956" t="s">
        <v>63</v>
      </c>
    </row>
    <row r="957" spans="1:55" x14ac:dyDescent="0.3">
      <c r="A957" t="s">
        <v>55</v>
      </c>
      <c r="B957" t="s">
        <v>55</v>
      </c>
      <c r="C957" t="s">
        <v>934</v>
      </c>
      <c r="D957">
        <v>22110437302</v>
      </c>
      <c r="E957" t="s">
        <v>1367</v>
      </c>
      <c r="F957" t="s">
        <v>106</v>
      </c>
      <c r="G957" t="s">
        <v>57</v>
      </c>
      <c r="H957">
        <v>2</v>
      </c>
      <c r="I957" t="s">
        <v>58</v>
      </c>
      <c r="J957" t="s">
        <v>59</v>
      </c>
      <c r="L957">
        <v>1</v>
      </c>
      <c r="N957">
        <v>6</v>
      </c>
      <c r="O957" t="s">
        <v>167</v>
      </c>
      <c r="R957">
        <v>0</v>
      </c>
      <c r="S957">
        <v>0</v>
      </c>
      <c r="T957" t="s">
        <v>61</v>
      </c>
      <c r="U957" t="s">
        <v>1372</v>
      </c>
      <c r="V957">
        <v>1</v>
      </c>
      <c r="W957">
        <v>1</v>
      </c>
      <c r="X957">
        <v>2</v>
      </c>
      <c r="Y957" t="s">
        <v>62</v>
      </c>
      <c r="Z957" t="s">
        <v>62</v>
      </c>
      <c r="AB957" t="s">
        <v>62</v>
      </c>
      <c r="AD957">
        <v>1</v>
      </c>
      <c r="AE957">
        <v>0</v>
      </c>
      <c r="AF957">
        <v>0</v>
      </c>
      <c r="AG957">
        <v>0</v>
      </c>
      <c r="AH957">
        <v>0</v>
      </c>
      <c r="AI957">
        <v>4</v>
      </c>
      <c r="AJ957">
        <v>1</v>
      </c>
      <c r="AK957">
        <v>0</v>
      </c>
      <c r="AL957">
        <v>0</v>
      </c>
      <c r="AM957">
        <v>0</v>
      </c>
      <c r="AN957">
        <v>0</v>
      </c>
      <c r="AO957">
        <v>0</v>
      </c>
      <c r="AP957">
        <v>0</v>
      </c>
      <c r="AQ957">
        <v>0</v>
      </c>
      <c r="AR957">
        <v>0</v>
      </c>
      <c r="AS957">
        <v>0</v>
      </c>
      <c r="AT957">
        <v>0</v>
      </c>
      <c r="AU957">
        <v>0</v>
      </c>
      <c r="AV957">
        <v>0</v>
      </c>
      <c r="AW957">
        <v>2</v>
      </c>
      <c r="AX957">
        <v>2</v>
      </c>
      <c r="AY957">
        <v>0</v>
      </c>
      <c r="AZ957">
        <v>0</v>
      </c>
      <c r="BA957" t="s">
        <v>85</v>
      </c>
      <c r="BB957" t="s">
        <v>63</v>
      </c>
    </row>
    <row r="958" spans="1:55" x14ac:dyDescent="0.3">
      <c r="A958" t="s">
        <v>55</v>
      </c>
      <c r="B958" t="s">
        <v>55</v>
      </c>
      <c r="C958" t="s">
        <v>934</v>
      </c>
      <c r="D958">
        <v>22110437302</v>
      </c>
      <c r="E958" t="s">
        <v>1367</v>
      </c>
      <c r="F958" t="s">
        <v>106</v>
      </c>
      <c r="G958" t="s">
        <v>57</v>
      </c>
      <c r="H958">
        <v>2</v>
      </c>
      <c r="I958" t="s">
        <v>58</v>
      </c>
      <c r="J958" t="s">
        <v>59</v>
      </c>
      <c r="L958">
        <v>1</v>
      </c>
      <c r="N958">
        <v>7</v>
      </c>
      <c r="O958" t="s">
        <v>107</v>
      </c>
      <c r="R958">
        <v>0</v>
      </c>
      <c r="S958">
        <v>0</v>
      </c>
      <c r="T958" t="s">
        <v>61</v>
      </c>
      <c r="U958" t="s">
        <v>1373</v>
      </c>
      <c r="V958">
        <v>1</v>
      </c>
      <c r="W958">
        <v>1</v>
      </c>
      <c r="X958">
        <v>2</v>
      </c>
      <c r="Y958" t="s">
        <v>62</v>
      </c>
      <c r="Z958" t="s">
        <v>62</v>
      </c>
      <c r="AB958" t="s">
        <v>62</v>
      </c>
      <c r="AD958">
        <v>1</v>
      </c>
      <c r="AE958">
        <v>0</v>
      </c>
      <c r="AF958">
        <v>0</v>
      </c>
      <c r="AG958">
        <v>0</v>
      </c>
      <c r="AH958">
        <v>1</v>
      </c>
      <c r="AI958">
        <v>3</v>
      </c>
      <c r="AJ958">
        <v>0</v>
      </c>
      <c r="AK958">
        <v>0</v>
      </c>
      <c r="AL958">
        <v>0</v>
      </c>
      <c r="AM958">
        <v>0</v>
      </c>
      <c r="AN958">
        <v>0</v>
      </c>
      <c r="AO958">
        <v>0</v>
      </c>
      <c r="AP958">
        <v>0</v>
      </c>
      <c r="AQ958">
        <v>0</v>
      </c>
      <c r="AR958">
        <v>0</v>
      </c>
      <c r="AS958">
        <v>0</v>
      </c>
      <c r="AT958">
        <v>0</v>
      </c>
      <c r="AU958">
        <v>0</v>
      </c>
      <c r="AV958">
        <v>0</v>
      </c>
      <c r="AW958">
        <v>2</v>
      </c>
      <c r="AX958">
        <v>2</v>
      </c>
      <c r="AY958">
        <v>0</v>
      </c>
      <c r="AZ958">
        <v>0</v>
      </c>
      <c r="BA958" t="s">
        <v>85</v>
      </c>
      <c r="BB958" t="s">
        <v>63</v>
      </c>
    </row>
    <row r="959" spans="1:55" x14ac:dyDescent="0.3">
      <c r="A959" t="s">
        <v>55</v>
      </c>
      <c r="B959" t="s">
        <v>55</v>
      </c>
      <c r="C959" t="s">
        <v>934</v>
      </c>
      <c r="D959">
        <v>22110437302</v>
      </c>
      <c r="E959" t="s">
        <v>1367</v>
      </c>
      <c r="F959" t="s">
        <v>106</v>
      </c>
      <c r="G959" t="s">
        <v>57</v>
      </c>
      <c r="H959">
        <v>2</v>
      </c>
      <c r="I959" t="s">
        <v>58</v>
      </c>
      <c r="J959" t="s">
        <v>59</v>
      </c>
      <c r="L959">
        <v>1</v>
      </c>
      <c r="N959">
        <v>8</v>
      </c>
      <c r="O959" t="s">
        <v>60</v>
      </c>
      <c r="R959">
        <v>0</v>
      </c>
      <c r="S959">
        <v>0</v>
      </c>
      <c r="T959" t="s">
        <v>61</v>
      </c>
      <c r="U959" t="s">
        <v>1374</v>
      </c>
      <c r="V959">
        <v>1</v>
      </c>
      <c r="W959">
        <v>1</v>
      </c>
      <c r="X959">
        <v>2</v>
      </c>
      <c r="Y959" t="s">
        <v>62</v>
      </c>
      <c r="Z959" t="s">
        <v>62</v>
      </c>
      <c r="AB959" t="s">
        <v>62</v>
      </c>
      <c r="AD959">
        <v>1</v>
      </c>
      <c r="AE959">
        <v>0</v>
      </c>
      <c r="AF959">
        <v>0</v>
      </c>
      <c r="AG959">
        <v>0</v>
      </c>
      <c r="AH959">
        <v>0</v>
      </c>
      <c r="AI959">
        <v>1</v>
      </c>
      <c r="AJ959">
        <v>0</v>
      </c>
      <c r="AK959">
        <v>0</v>
      </c>
      <c r="AL959">
        <v>0</v>
      </c>
      <c r="AM959">
        <v>0</v>
      </c>
      <c r="AN959">
        <v>0</v>
      </c>
      <c r="AO959">
        <v>0</v>
      </c>
      <c r="AP959">
        <v>0</v>
      </c>
      <c r="AQ959">
        <v>0</v>
      </c>
      <c r="AR959">
        <v>0</v>
      </c>
      <c r="AS959">
        <v>0</v>
      </c>
      <c r="AT959">
        <v>0</v>
      </c>
      <c r="AU959">
        <v>0</v>
      </c>
      <c r="AV959">
        <v>0</v>
      </c>
      <c r="AW959">
        <v>4</v>
      </c>
      <c r="AX959">
        <v>2</v>
      </c>
      <c r="AY959">
        <v>1</v>
      </c>
      <c r="AZ959">
        <v>0</v>
      </c>
      <c r="BA959" t="s">
        <v>85</v>
      </c>
      <c r="BB959" t="s">
        <v>63</v>
      </c>
      <c r="BC959" t="s">
        <v>64</v>
      </c>
    </row>
    <row r="960" spans="1:55" x14ac:dyDescent="0.3">
      <c r="A960" t="s">
        <v>55</v>
      </c>
      <c r="B960" t="s">
        <v>55</v>
      </c>
      <c r="C960" t="s">
        <v>934</v>
      </c>
      <c r="D960">
        <v>22110437302</v>
      </c>
      <c r="E960" t="s">
        <v>1367</v>
      </c>
      <c r="F960" t="s">
        <v>106</v>
      </c>
      <c r="G960" t="s">
        <v>57</v>
      </c>
      <c r="H960">
        <v>2</v>
      </c>
      <c r="I960" t="s">
        <v>58</v>
      </c>
      <c r="J960" t="s">
        <v>59</v>
      </c>
      <c r="L960">
        <v>1</v>
      </c>
      <c r="N960">
        <v>9</v>
      </c>
      <c r="O960" t="s">
        <v>65</v>
      </c>
      <c r="R960">
        <v>0</v>
      </c>
      <c r="S960">
        <v>0</v>
      </c>
      <c r="T960" t="s">
        <v>61</v>
      </c>
      <c r="U960" t="s">
        <v>1375</v>
      </c>
      <c r="V960">
        <v>1</v>
      </c>
      <c r="W960">
        <v>1</v>
      </c>
      <c r="X960">
        <v>2</v>
      </c>
      <c r="Y960" t="s">
        <v>71</v>
      </c>
      <c r="Z960" t="s">
        <v>62</v>
      </c>
      <c r="AB960" t="s">
        <v>62</v>
      </c>
      <c r="AD960">
        <v>1</v>
      </c>
      <c r="AE960">
        <v>0</v>
      </c>
      <c r="AF960">
        <v>0</v>
      </c>
      <c r="AG960">
        <v>0</v>
      </c>
      <c r="AH960">
        <v>0</v>
      </c>
      <c r="AI960">
        <v>7</v>
      </c>
      <c r="AJ960">
        <v>1</v>
      </c>
      <c r="AK960">
        <v>0</v>
      </c>
      <c r="AL960">
        <v>0</v>
      </c>
      <c r="AM960">
        <v>0</v>
      </c>
      <c r="AN960">
        <v>0</v>
      </c>
      <c r="AO960">
        <v>0</v>
      </c>
      <c r="AP960">
        <v>0</v>
      </c>
      <c r="AQ960">
        <v>0</v>
      </c>
      <c r="AR960">
        <v>0</v>
      </c>
      <c r="AS960">
        <v>0</v>
      </c>
      <c r="AT960">
        <v>0</v>
      </c>
      <c r="AU960">
        <v>0</v>
      </c>
      <c r="AV960">
        <v>0</v>
      </c>
      <c r="AW960">
        <v>6</v>
      </c>
      <c r="AX960">
        <v>3</v>
      </c>
      <c r="AY960">
        <v>1</v>
      </c>
      <c r="AZ960">
        <v>0</v>
      </c>
      <c r="BA960" t="s">
        <v>85</v>
      </c>
      <c r="BB960" t="s">
        <v>63</v>
      </c>
      <c r="BC960" t="s">
        <v>84</v>
      </c>
    </row>
    <row r="961" spans="1:55" x14ac:dyDescent="0.3">
      <c r="A961" t="s">
        <v>55</v>
      </c>
      <c r="B961" t="s">
        <v>55</v>
      </c>
      <c r="C961" t="s">
        <v>934</v>
      </c>
      <c r="D961">
        <v>22110437302</v>
      </c>
      <c r="E961" t="s">
        <v>1367</v>
      </c>
      <c r="F961" t="s">
        <v>106</v>
      </c>
      <c r="G961" t="s">
        <v>57</v>
      </c>
      <c r="H961">
        <v>2</v>
      </c>
      <c r="I961" t="s">
        <v>58</v>
      </c>
      <c r="J961" t="s">
        <v>59</v>
      </c>
      <c r="L961">
        <v>1</v>
      </c>
      <c r="N961">
        <v>10</v>
      </c>
      <c r="O961" t="s">
        <v>66</v>
      </c>
      <c r="P961">
        <v>10</v>
      </c>
      <c r="Q961" t="s">
        <v>112</v>
      </c>
      <c r="R961">
        <v>17</v>
      </c>
      <c r="S961">
        <v>21</v>
      </c>
      <c r="T961" t="s">
        <v>61</v>
      </c>
      <c r="V961">
        <v>1</v>
      </c>
      <c r="W961">
        <v>1</v>
      </c>
      <c r="X961">
        <v>2</v>
      </c>
      <c r="Y961" t="s">
        <v>62</v>
      </c>
      <c r="Z961" t="s">
        <v>62</v>
      </c>
      <c r="AB961" t="s">
        <v>62</v>
      </c>
      <c r="AC961" t="s">
        <v>77</v>
      </c>
      <c r="AD961">
        <v>0</v>
      </c>
      <c r="AE961">
        <v>0</v>
      </c>
      <c r="AF961">
        <v>0</v>
      </c>
      <c r="AG961">
        <v>0</v>
      </c>
      <c r="AH961">
        <v>0</v>
      </c>
      <c r="AI961">
        <v>0</v>
      </c>
      <c r="AJ961">
        <v>0</v>
      </c>
      <c r="AK961">
        <v>0</v>
      </c>
      <c r="AL961">
        <v>0</v>
      </c>
      <c r="AM961">
        <v>0</v>
      </c>
      <c r="AN961">
        <v>0</v>
      </c>
      <c r="AO961">
        <v>0</v>
      </c>
      <c r="AP961">
        <v>0</v>
      </c>
      <c r="AQ961">
        <v>0</v>
      </c>
      <c r="AR961">
        <v>0</v>
      </c>
      <c r="AS961">
        <v>0</v>
      </c>
      <c r="AT961">
        <v>0</v>
      </c>
      <c r="AU961">
        <v>0</v>
      </c>
      <c r="AV961">
        <v>0</v>
      </c>
      <c r="AW961">
        <v>6</v>
      </c>
      <c r="AX961">
        <v>3</v>
      </c>
      <c r="AY961">
        <v>0</v>
      </c>
      <c r="AZ961">
        <v>0</v>
      </c>
      <c r="BA961" t="s">
        <v>85</v>
      </c>
      <c r="BB961" t="s">
        <v>63</v>
      </c>
      <c r="BC961" t="s">
        <v>64</v>
      </c>
    </row>
    <row r="962" spans="1:55" x14ac:dyDescent="0.3">
      <c r="A962" t="s">
        <v>55</v>
      </c>
      <c r="B962" t="s">
        <v>55</v>
      </c>
      <c r="C962" t="s">
        <v>934</v>
      </c>
      <c r="D962">
        <v>22110437302</v>
      </c>
      <c r="E962" t="s">
        <v>1367</v>
      </c>
      <c r="F962" t="s">
        <v>106</v>
      </c>
      <c r="G962" t="s">
        <v>57</v>
      </c>
      <c r="H962">
        <v>2</v>
      </c>
      <c r="I962" t="s">
        <v>58</v>
      </c>
      <c r="J962" t="s">
        <v>59</v>
      </c>
      <c r="L962">
        <v>1</v>
      </c>
      <c r="N962">
        <v>11</v>
      </c>
      <c r="O962" t="s">
        <v>66</v>
      </c>
      <c r="P962">
        <v>10</v>
      </c>
      <c r="Q962" t="s">
        <v>113</v>
      </c>
      <c r="R962">
        <v>28</v>
      </c>
      <c r="S962">
        <v>20</v>
      </c>
      <c r="T962" t="s">
        <v>61</v>
      </c>
      <c r="V962">
        <v>1</v>
      </c>
      <c r="W962">
        <v>1</v>
      </c>
      <c r="X962">
        <v>2</v>
      </c>
      <c r="Y962" t="s">
        <v>62</v>
      </c>
      <c r="Z962" t="s">
        <v>62</v>
      </c>
      <c r="AB962" t="s">
        <v>62</v>
      </c>
      <c r="AC962" t="s">
        <v>77</v>
      </c>
      <c r="AD962">
        <v>0</v>
      </c>
      <c r="AE962">
        <v>0</v>
      </c>
      <c r="AF962">
        <v>0</v>
      </c>
      <c r="AG962">
        <v>0</v>
      </c>
      <c r="AH962">
        <v>0</v>
      </c>
      <c r="AI962">
        <v>0</v>
      </c>
      <c r="AJ962">
        <v>0</v>
      </c>
      <c r="AK962">
        <v>0</v>
      </c>
      <c r="AL962">
        <v>0</v>
      </c>
      <c r="AM962">
        <v>0</v>
      </c>
      <c r="AN962">
        <v>0</v>
      </c>
      <c r="AO962">
        <v>0</v>
      </c>
      <c r="AP962">
        <v>0</v>
      </c>
      <c r="AQ962">
        <v>0</v>
      </c>
      <c r="AR962">
        <v>0</v>
      </c>
      <c r="AS962">
        <v>0</v>
      </c>
      <c r="AT962">
        <v>0</v>
      </c>
      <c r="AU962">
        <v>0</v>
      </c>
      <c r="AV962">
        <v>0</v>
      </c>
      <c r="AW962">
        <v>6</v>
      </c>
      <c r="AX962">
        <v>3</v>
      </c>
      <c r="AY962">
        <v>0</v>
      </c>
      <c r="AZ962">
        <v>0</v>
      </c>
      <c r="BA962" t="s">
        <v>85</v>
      </c>
      <c r="BB962" t="s">
        <v>63</v>
      </c>
      <c r="BC962" t="s">
        <v>64</v>
      </c>
    </row>
    <row r="963" spans="1:55" x14ac:dyDescent="0.3">
      <c r="A963" t="s">
        <v>55</v>
      </c>
      <c r="B963" t="s">
        <v>55</v>
      </c>
      <c r="C963" t="s">
        <v>934</v>
      </c>
      <c r="D963">
        <v>22110437302</v>
      </c>
      <c r="E963" t="s">
        <v>1367</v>
      </c>
      <c r="F963" t="s">
        <v>106</v>
      </c>
      <c r="G963" t="s">
        <v>57</v>
      </c>
      <c r="H963">
        <v>2</v>
      </c>
      <c r="I963" t="s">
        <v>58</v>
      </c>
      <c r="J963" t="s">
        <v>59</v>
      </c>
      <c r="L963">
        <v>1</v>
      </c>
      <c r="N963">
        <v>12</v>
      </c>
      <c r="O963" t="s">
        <v>136</v>
      </c>
      <c r="R963">
        <v>0</v>
      </c>
      <c r="S963">
        <v>0</v>
      </c>
      <c r="T963" t="s">
        <v>61</v>
      </c>
      <c r="V963">
        <v>1</v>
      </c>
      <c r="W963">
        <v>1</v>
      </c>
      <c r="X963">
        <v>2</v>
      </c>
      <c r="Y963" t="s">
        <v>71</v>
      </c>
      <c r="Z963" t="s">
        <v>62</v>
      </c>
      <c r="AB963" t="s">
        <v>62</v>
      </c>
      <c r="AD963">
        <v>1</v>
      </c>
      <c r="AE963">
        <v>0</v>
      </c>
      <c r="AF963">
        <v>0</v>
      </c>
      <c r="AG963">
        <v>0</v>
      </c>
      <c r="AH963">
        <v>1</v>
      </c>
      <c r="AI963">
        <v>0</v>
      </c>
      <c r="AJ963">
        <v>0</v>
      </c>
      <c r="AK963">
        <v>0</v>
      </c>
      <c r="AL963">
        <v>0</v>
      </c>
      <c r="AM963">
        <v>0</v>
      </c>
      <c r="AN963">
        <v>0</v>
      </c>
      <c r="AO963">
        <v>0</v>
      </c>
      <c r="AP963">
        <v>0</v>
      </c>
      <c r="AQ963">
        <v>0</v>
      </c>
      <c r="AR963">
        <v>53</v>
      </c>
      <c r="AS963">
        <v>0</v>
      </c>
      <c r="AT963">
        <v>1</v>
      </c>
      <c r="AU963">
        <v>4</v>
      </c>
      <c r="AV963">
        <v>0</v>
      </c>
      <c r="AW963">
        <v>15</v>
      </c>
      <c r="AX963">
        <v>11</v>
      </c>
      <c r="AY963">
        <v>0</v>
      </c>
      <c r="AZ963">
        <v>0</v>
      </c>
      <c r="BA963" t="s">
        <v>85</v>
      </c>
      <c r="BB963" t="s">
        <v>63</v>
      </c>
    </row>
    <row r="964" spans="1:55" x14ac:dyDescent="0.3">
      <c r="A964" t="s">
        <v>55</v>
      </c>
      <c r="B964" t="s">
        <v>55</v>
      </c>
      <c r="C964" t="s">
        <v>934</v>
      </c>
      <c r="D964">
        <v>22110437302</v>
      </c>
      <c r="E964" t="s">
        <v>1367</v>
      </c>
      <c r="F964" t="s">
        <v>106</v>
      </c>
      <c r="G964" t="s">
        <v>57</v>
      </c>
      <c r="H964">
        <v>2</v>
      </c>
      <c r="I964" t="s">
        <v>58</v>
      </c>
      <c r="J964" t="s">
        <v>59</v>
      </c>
      <c r="L964">
        <v>1</v>
      </c>
      <c r="N964">
        <v>13</v>
      </c>
      <c r="O964" t="s">
        <v>79</v>
      </c>
      <c r="R964">
        <v>0</v>
      </c>
      <c r="S964">
        <v>0</v>
      </c>
      <c r="T964" t="s">
        <v>61</v>
      </c>
      <c r="U964" t="s">
        <v>1376</v>
      </c>
      <c r="V964">
        <v>1</v>
      </c>
      <c r="W964">
        <v>1</v>
      </c>
      <c r="X964">
        <v>2</v>
      </c>
      <c r="Y964" t="s">
        <v>62</v>
      </c>
      <c r="Z964" t="s">
        <v>62</v>
      </c>
      <c r="AB964" t="s">
        <v>62</v>
      </c>
      <c r="AD964">
        <v>1</v>
      </c>
      <c r="AE964">
        <v>0</v>
      </c>
      <c r="AF964">
        <v>0</v>
      </c>
      <c r="AG964">
        <v>0</v>
      </c>
      <c r="AH964">
        <v>1</v>
      </c>
      <c r="AI964">
        <v>10</v>
      </c>
      <c r="AJ964">
        <v>21</v>
      </c>
      <c r="AK964">
        <v>0</v>
      </c>
      <c r="AL964">
        <v>0</v>
      </c>
      <c r="AM964">
        <v>0</v>
      </c>
      <c r="AN964">
        <v>0</v>
      </c>
      <c r="AO964">
        <v>0</v>
      </c>
      <c r="AP964">
        <v>0</v>
      </c>
      <c r="AQ964">
        <v>0</v>
      </c>
      <c r="AR964">
        <v>20</v>
      </c>
      <c r="AS964">
        <v>83</v>
      </c>
      <c r="AT964">
        <v>2</v>
      </c>
      <c r="AU964">
        <v>2</v>
      </c>
      <c r="AV964">
        <v>0</v>
      </c>
      <c r="AW964">
        <v>18</v>
      </c>
      <c r="AX964">
        <v>18</v>
      </c>
      <c r="AY964">
        <v>0</v>
      </c>
      <c r="AZ964">
        <v>0</v>
      </c>
      <c r="BA964" t="s">
        <v>85</v>
      </c>
      <c r="BB964" t="s">
        <v>63</v>
      </c>
      <c r="BC964" t="s">
        <v>64</v>
      </c>
    </row>
    <row r="965" spans="1:55" x14ac:dyDescent="0.3">
      <c r="A965" t="s">
        <v>55</v>
      </c>
      <c r="B965" t="s">
        <v>55</v>
      </c>
      <c r="C965" t="s">
        <v>934</v>
      </c>
      <c r="D965">
        <v>22110437302</v>
      </c>
      <c r="E965" t="s">
        <v>1367</v>
      </c>
      <c r="F965" t="s">
        <v>106</v>
      </c>
      <c r="G965" t="s">
        <v>57</v>
      </c>
      <c r="H965">
        <v>2</v>
      </c>
      <c r="I965" t="s">
        <v>58</v>
      </c>
      <c r="J965" t="s">
        <v>59</v>
      </c>
      <c r="L965">
        <v>2</v>
      </c>
      <c r="N965">
        <v>1</v>
      </c>
      <c r="O965" t="s">
        <v>95</v>
      </c>
      <c r="R965">
        <v>0</v>
      </c>
      <c r="S965">
        <v>0</v>
      </c>
      <c r="T965" t="s">
        <v>61</v>
      </c>
      <c r="V965">
        <v>1</v>
      </c>
      <c r="W965">
        <v>1</v>
      </c>
      <c r="X965">
        <v>2</v>
      </c>
      <c r="Y965" t="s">
        <v>71</v>
      </c>
      <c r="AA965" t="s">
        <v>62</v>
      </c>
      <c r="AD965">
        <v>0</v>
      </c>
      <c r="AE965">
        <v>0</v>
      </c>
      <c r="AF965">
        <v>0</v>
      </c>
      <c r="AG965">
        <v>0</v>
      </c>
      <c r="AH965">
        <v>0</v>
      </c>
      <c r="AI965">
        <v>0</v>
      </c>
      <c r="AJ965">
        <v>0</v>
      </c>
      <c r="AK965">
        <v>0</v>
      </c>
      <c r="AL965">
        <v>0</v>
      </c>
      <c r="AM965">
        <v>0</v>
      </c>
      <c r="AN965">
        <v>0</v>
      </c>
      <c r="AO965">
        <v>0</v>
      </c>
      <c r="AP965">
        <v>0</v>
      </c>
      <c r="AQ965">
        <v>0</v>
      </c>
      <c r="AR965">
        <v>0</v>
      </c>
      <c r="AS965">
        <v>0</v>
      </c>
      <c r="AT965">
        <v>0</v>
      </c>
      <c r="AU965">
        <v>0</v>
      </c>
      <c r="AV965">
        <v>0</v>
      </c>
      <c r="AW965">
        <v>0</v>
      </c>
      <c r="AX965">
        <v>0</v>
      </c>
      <c r="AY965">
        <v>0</v>
      </c>
      <c r="AZ965">
        <v>0</v>
      </c>
      <c r="BA965" t="s">
        <v>63</v>
      </c>
      <c r="BB965" t="s">
        <v>63</v>
      </c>
      <c r="BC965" t="s">
        <v>64</v>
      </c>
    </row>
    <row r="966" spans="1:55" x14ac:dyDescent="0.3">
      <c r="A966" t="s">
        <v>55</v>
      </c>
      <c r="B966" t="s">
        <v>55</v>
      </c>
      <c r="C966" t="s">
        <v>934</v>
      </c>
      <c r="D966">
        <v>22110437302</v>
      </c>
      <c r="E966" t="s">
        <v>1367</v>
      </c>
      <c r="F966" t="s">
        <v>106</v>
      </c>
      <c r="G966" t="s">
        <v>57</v>
      </c>
      <c r="H966">
        <v>2</v>
      </c>
      <c r="I966" t="s">
        <v>58</v>
      </c>
      <c r="J966" t="s">
        <v>59</v>
      </c>
      <c r="L966">
        <v>2</v>
      </c>
      <c r="N966">
        <v>2</v>
      </c>
      <c r="O966" t="s">
        <v>66</v>
      </c>
      <c r="P966">
        <v>11</v>
      </c>
      <c r="Q966" t="s">
        <v>108</v>
      </c>
      <c r="R966">
        <v>20</v>
      </c>
      <c r="S966">
        <v>22</v>
      </c>
      <c r="T966" t="s">
        <v>61</v>
      </c>
      <c r="V966">
        <v>1</v>
      </c>
      <c r="W966">
        <v>1</v>
      </c>
      <c r="X966">
        <v>2</v>
      </c>
      <c r="Y966" t="s">
        <v>62</v>
      </c>
      <c r="Z966" t="s">
        <v>62</v>
      </c>
      <c r="AB966" t="s">
        <v>62</v>
      </c>
      <c r="AC966" t="s">
        <v>77</v>
      </c>
      <c r="AD966">
        <v>0</v>
      </c>
      <c r="AE966">
        <v>1</v>
      </c>
      <c r="AF966">
        <v>0</v>
      </c>
      <c r="AG966">
        <v>0</v>
      </c>
      <c r="AH966">
        <v>1</v>
      </c>
      <c r="AI966">
        <v>0</v>
      </c>
      <c r="AJ966">
        <v>0</v>
      </c>
      <c r="AK966">
        <v>0</v>
      </c>
      <c r="AL966">
        <v>0</v>
      </c>
      <c r="AM966">
        <v>0</v>
      </c>
      <c r="AN966">
        <v>0</v>
      </c>
      <c r="AO966">
        <v>0</v>
      </c>
      <c r="AP966">
        <v>0</v>
      </c>
      <c r="AQ966">
        <v>0</v>
      </c>
      <c r="AR966">
        <v>0</v>
      </c>
      <c r="AS966">
        <v>0</v>
      </c>
      <c r="AT966">
        <v>0</v>
      </c>
      <c r="AU966">
        <v>0</v>
      </c>
      <c r="AV966">
        <v>0</v>
      </c>
      <c r="AW966">
        <v>6</v>
      </c>
      <c r="AX966">
        <v>3</v>
      </c>
      <c r="AY966">
        <v>0</v>
      </c>
      <c r="AZ966">
        <v>0</v>
      </c>
      <c r="BA966" t="s">
        <v>63</v>
      </c>
      <c r="BB966" t="s">
        <v>63</v>
      </c>
      <c r="BC966" t="s">
        <v>64</v>
      </c>
    </row>
    <row r="967" spans="1:55" x14ac:dyDescent="0.3">
      <c r="A967" t="s">
        <v>55</v>
      </c>
      <c r="B967" t="s">
        <v>55</v>
      </c>
      <c r="C967" t="s">
        <v>934</v>
      </c>
      <c r="D967">
        <v>22110437302</v>
      </c>
      <c r="E967" t="s">
        <v>1367</v>
      </c>
      <c r="F967" t="s">
        <v>106</v>
      </c>
      <c r="G967" t="s">
        <v>57</v>
      </c>
      <c r="H967">
        <v>2</v>
      </c>
      <c r="I967" t="s">
        <v>58</v>
      </c>
      <c r="J967" t="s">
        <v>59</v>
      </c>
      <c r="L967">
        <v>2</v>
      </c>
      <c r="N967">
        <v>3</v>
      </c>
      <c r="O967" t="s">
        <v>66</v>
      </c>
      <c r="P967">
        <v>11</v>
      </c>
      <c r="Q967" t="s">
        <v>114</v>
      </c>
      <c r="R967">
        <v>11</v>
      </c>
      <c r="S967">
        <v>29</v>
      </c>
      <c r="T967" t="s">
        <v>61</v>
      </c>
      <c r="V967">
        <v>1</v>
      </c>
      <c r="W967">
        <v>1</v>
      </c>
      <c r="X967">
        <v>2</v>
      </c>
      <c r="Y967" t="s">
        <v>62</v>
      </c>
      <c r="Z967" t="s">
        <v>62</v>
      </c>
      <c r="AB967" t="s">
        <v>62</v>
      </c>
      <c r="AC967" t="s">
        <v>77</v>
      </c>
      <c r="AD967">
        <v>1</v>
      </c>
      <c r="AE967">
        <v>1</v>
      </c>
      <c r="AF967">
        <v>0</v>
      </c>
      <c r="AG967">
        <v>0</v>
      </c>
      <c r="AH967">
        <v>1</v>
      </c>
      <c r="AI967">
        <v>0</v>
      </c>
      <c r="AJ967">
        <v>0</v>
      </c>
      <c r="AK967">
        <v>0</v>
      </c>
      <c r="AL967">
        <v>0</v>
      </c>
      <c r="AM967">
        <v>0</v>
      </c>
      <c r="AN967">
        <v>0</v>
      </c>
      <c r="AO967">
        <v>0</v>
      </c>
      <c r="AP967">
        <v>0</v>
      </c>
      <c r="AQ967">
        <v>0</v>
      </c>
      <c r="AR967">
        <v>0</v>
      </c>
      <c r="AS967">
        <v>0</v>
      </c>
      <c r="AT967">
        <v>0</v>
      </c>
      <c r="AU967">
        <v>0</v>
      </c>
      <c r="AV967">
        <v>0</v>
      </c>
      <c r="AW967">
        <v>6</v>
      </c>
      <c r="AX967">
        <v>3</v>
      </c>
      <c r="AY967">
        <v>0</v>
      </c>
      <c r="AZ967">
        <v>0</v>
      </c>
      <c r="BA967" t="s">
        <v>85</v>
      </c>
      <c r="BB967" t="s">
        <v>63</v>
      </c>
      <c r="BC967" t="s">
        <v>64</v>
      </c>
    </row>
    <row r="968" spans="1:55" x14ac:dyDescent="0.3">
      <c r="A968" t="s">
        <v>55</v>
      </c>
      <c r="B968" t="s">
        <v>55</v>
      </c>
      <c r="C968" t="s">
        <v>934</v>
      </c>
      <c r="D968">
        <v>22110437302</v>
      </c>
      <c r="E968" t="s">
        <v>1367</v>
      </c>
      <c r="F968" t="s">
        <v>106</v>
      </c>
      <c r="G968" t="s">
        <v>57</v>
      </c>
      <c r="H968">
        <v>2</v>
      </c>
      <c r="I968" t="s">
        <v>58</v>
      </c>
      <c r="J968" t="s">
        <v>59</v>
      </c>
      <c r="L968">
        <v>2</v>
      </c>
      <c r="N968">
        <v>4</v>
      </c>
      <c r="O968" t="s">
        <v>66</v>
      </c>
      <c r="P968">
        <v>12</v>
      </c>
      <c r="Q968" t="s">
        <v>116</v>
      </c>
      <c r="R968">
        <v>18</v>
      </c>
      <c r="S968">
        <v>22</v>
      </c>
      <c r="T968" t="s">
        <v>61</v>
      </c>
      <c r="V968">
        <v>1</v>
      </c>
      <c r="W968">
        <v>1</v>
      </c>
      <c r="X968">
        <v>2</v>
      </c>
      <c r="Y968" t="s">
        <v>62</v>
      </c>
      <c r="Z968" t="s">
        <v>62</v>
      </c>
      <c r="AB968" t="s">
        <v>62</v>
      </c>
      <c r="AC968" t="s">
        <v>77</v>
      </c>
      <c r="AD968">
        <v>1</v>
      </c>
      <c r="AE968">
        <v>1</v>
      </c>
      <c r="AF968">
        <v>0</v>
      </c>
      <c r="AG968">
        <v>0</v>
      </c>
      <c r="AH968">
        <v>1</v>
      </c>
      <c r="AI968">
        <v>0</v>
      </c>
      <c r="AJ968">
        <v>0</v>
      </c>
      <c r="AK968">
        <v>0</v>
      </c>
      <c r="AL968">
        <v>0</v>
      </c>
      <c r="AM968">
        <v>0</v>
      </c>
      <c r="AN968">
        <v>0</v>
      </c>
      <c r="AO968">
        <v>0</v>
      </c>
      <c r="AP968">
        <v>0</v>
      </c>
      <c r="AQ968">
        <v>0</v>
      </c>
      <c r="AR968">
        <v>0</v>
      </c>
      <c r="AS968">
        <v>0</v>
      </c>
      <c r="AT968">
        <v>0</v>
      </c>
      <c r="AU968">
        <v>0</v>
      </c>
      <c r="AV968">
        <v>0</v>
      </c>
      <c r="AW968">
        <v>6</v>
      </c>
      <c r="AX968">
        <v>3</v>
      </c>
      <c r="AY968">
        <v>0</v>
      </c>
      <c r="AZ968">
        <v>0</v>
      </c>
      <c r="BA968" t="s">
        <v>85</v>
      </c>
      <c r="BB968" t="s">
        <v>63</v>
      </c>
      <c r="BC968" t="s">
        <v>64</v>
      </c>
    </row>
    <row r="969" spans="1:55" x14ac:dyDescent="0.3">
      <c r="A969" t="s">
        <v>55</v>
      </c>
      <c r="B969" t="s">
        <v>55</v>
      </c>
      <c r="C969" t="s">
        <v>934</v>
      </c>
      <c r="D969">
        <v>22110437302</v>
      </c>
      <c r="E969" t="s">
        <v>1367</v>
      </c>
      <c r="F969" t="s">
        <v>106</v>
      </c>
      <c r="G969" t="s">
        <v>57</v>
      </c>
      <c r="H969">
        <v>2</v>
      </c>
      <c r="I969" t="s">
        <v>58</v>
      </c>
      <c r="J969" t="s">
        <v>59</v>
      </c>
      <c r="L969">
        <v>2</v>
      </c>
      <c r="N969">
        <v>5</v>
      </c>
      <c r="O969" t="s">
        <v>66</v>
      </c>
      <c r="P969">
        <v>12</v>
      </c>
      <c r="Q969" t="s">
        <v>117</v>
      </c>
      <c r="R969">
        <v>9</v>
      </c>
      <c r="S969">
        <v>29</v>
      </c>
      <c r="T969" t="s">
        <v>61</v>
      </c>
      <c r="V969">
        <v>1</v>
      </c>
      <c r="W969">
        <v>1</v>
      </c>
      <c r="X969">
        <v>2</v>
      </c>
      <c r="Y969" t="s">
        <v>62</v>
      </c>
      <c r="Z969" t="s">
        <v>62</v>
      </c>
      <c r="AB969" t="s">
        <v>62</v>
      </c>
      <c r="AC969" t="s">
        <v>77</v>
      </c>
      <c r="AD969">
        <v>0</v>
      </c>
      <c r="AE969">
        <v>1</v>
      </c>
      <c r="AF969">
        <v>0</v>
      </c>
      <c r="AG969">
        <v>0</v>
      </c>
      <c r="AH969">
        <v>0</v>
      </c>
      <c r="AI969">
        <v>0</v>
      </c>
      <c r="AJ969">
        <v>0</v>
      </c>
      <c r="AK969">
        <v>0</v>
      </c>
      <c r="AL969">
        <v>0</v>
      </c>
      <c r="AM969">
        <v>0</v>
      </c>
      <c r="AN969">
        <v>0</v>
      </c>
      <c r="AO969">
        <v>0</v>
      </c>
      <c r="AP969">
        <v>0</v>
      </c>
      <c r="AQ969">
        <v>0</v>
      </c>
      <c r="AR969">
        <v>0</v>
      </c>
      <c r="AS969">
        <v>0</v>
      </c>
      <c r="AT969">
        <v>0</v>
      </c>
      <c r="AU969">
        <v>0</v>
      </c>
      <c r="AV969">
        <v>0</v>
      </c>
      <c r="AW969">
        <v>6</v>
      </c>
      <c r="AX969">
        <v>3</v>
      </c>
      <c r="AY969">
        <v>0</v>
      </c>
      <c r="AZ969">
        <v>0</v>
      </c>
      <c r="BA969" t="s">
        <v>85</v>
      </c>
      <c r="BB969" t="s">
        <v>63</v>
      </c>
      <c r="BC969" t="s">
        <v>64</v>
      </c>
    </row>
    <row r="970" spans="1:55" x14ac:dyDescent="0.3">
      <c r="A970" t="s">
        <v>55</v>
      </c>
      <c r="B970" t="s">
        <v>55</v>
      </c>
      <c r="C970" t="s">
        <v>934</v>
      </c>
      <c r="D970">
        <v>22110437302</v>
      </c>
      <c r="E970" t="s">
        <v>1367</v>
      </c>
      <c r="F970" t="s">
        <v>106</v>
      </c>
      <c r="G970" t="s">
        <v>57</v>
      </c>
      <c r="H970">
        <v>2</v>
      </c>
      <c r="I970" t="s">
        <v>58</v>
      </c>
      <c r="J970" t="s">
        <v>59</v>
      </c>
      <c r="L970">
        <v>2</v>
      </c>
      <c r="N970">
        <v>6</v>
      </c>
      <c r="O970" t="s">
        <v>107</v>
      </c>
      <c r="P970">
        <v>8</v>
      </c>
      <c r="Q970" t="s">
        <v>82</v>
      </c>
      <c r="R970">
        <v>0</v>
      </c>
      <c r="S970">
        <v>0</v>
      </c>
      <c r="T970" t="s">
        <v>61</v>
      </c>
      <c r="V970">
        <v>1</v>
      </c>
      <c r="W970">
        <v>1</v>
      </c>
      <c r="X970">
        <v>2</v>
      </c>
      <c r="Y970" t="s">
        <v>62</v>
      </c>
      <c r="Z970" t="s">
        <v>62</v>
      </c>
      <c r="AB970" t="s">
        <v>62</v>
      </c>
      <c r="AD970">
        <v>0</v>
      </c>
      <c r="AE970">
        <v>0</v>
      </c>
      <c r="AF970">
        <v>0</v>
      </c>
      <c r="AG970">
        <v>0</v>
      </c>
      <c r="AH970">
        <v>0</v>
      </c>
      <c r="AI970">
        <v>1</v>
      </c>
      <c r="AJ970">
        <v>2</v>
      </c>
      <c r="AK970">
        <v>0</v>
      </c>
      <c r="AL970">
        <v>0</v>
      </c>
      <c r="AM970">
        <v>0</v>
      </c>
      <c r="AN970">
        <v>0</v>
      </c>
      <c r="AO970">
        <v>0</v>
      </c>
      <c r="AP970">
        <v>0</v>
      </c>
      <c r="AQ970">
        <v>0</v>
      </c>
      <c r="AR970">
        <v>0</v>
      </c>
      <c r="AS970">
        <v>0</v>
      </c>
      <c r="AT970">
        <v>0</v>
      </c>
      <c r="AU970">
        <v>0</v>
      </c>
      <c r="AV970">
        <v>0</v>
      </c>
      <c r="AW970">
        <v>4</v>
      </c>
      <c r="AX970">
        <v>1</v>
      </c>
      <c r="AY970">
        <v>0</v>
      </c>
      <c r="AZ970">
        <v>0</v>
      </c>
      <c r="BA970" t="s">
        <v>85</v>
      </c>
      <c r="BB970" t="s">
        <v>63</v>
      </c>
      <c r="BC970" t="s">
        <v>64</v>
      </c>
    </row>
    <row r="971" spans="1:55" x14ac:dyDescent="0.3">
      <c r="A971" t="s">
        <v>55</v>
      </c>
      <c r="B971" t="s">
        <v>55</v>
      </c>
      <c r="C971" t="s">
        <v>934</v>
      </c>
      <c r="D971">
        <v>22110437302</v>
      </c>
      <c r="E971" t="s">
        <v>1367</v>
      </c>
      <c r="F971" t="s">
        <v>106</v>
      </c>
      <c r="G971" t="s">
        <v>57</v>
      </c>
      <c r="H971">
        <v>2</v>
      </c>
      <c r="I971" t="s">
        <v>58</v>
      </c>
      <c r="J971" t="s">
        <v>59</v>
      </c>
      <c r="L971">
        <v>2</v>
      </c>
      <c r="N971">
        <v>7</v>
      </c>
      <c r="O971" t="s">
        <v>66</v>
      </c>
      <c r="P971">
        <v>7</v>
      </c>
      <c r="Q971" t="s">
        <v>102</v>
      </c>
      <c r="R971">
        <v>23</v>
      </c>
      <c r="S971">
        <v>22</v>
      </c>
      <c r="T971" t="s">
        <v>61</v>
      </c>
      <c r="V971">
        <v>1</v>
      </c>
      <c r="W971">
        <v>1</v>
      </c>
      <c r="X971">
        <v>2</v>
      </c>
      <c r="Y971" t="s">
        <v>62</v>
      </c>
      <c r="Z971" t="s">
        <v>62</v>
      </c>
      <c r="AB971" t="s">
        <v>62</v>
      </c>
      <c r="AC971" t="s">
        <v>77</v>
      </c>
      <c r="AD971">
        <v>0</v>
      </c>
      <c r="AE971">
        <v>0</v>
      </c>
      <c r="AF971">
        <v>0</v>
      </c>
      <c r="AG971">
        <v>0</v>
      </c>
      <c r="AH971">
        <v>0</v>
      </c>
      <c r="AI971">
        <v>0</v>
      </c>
      <c r="AJ971">
        <v>0</v>
      </c>
      <c r="AK971">
        <v>0</v>
      </c>
      <c r="AL971">
        <v>0</v>
      </c>
      <c r="AM971">
        <v>0</v>
      </c>
      <c r="AN971">
        <v>0</v>
      </c>
      <c r="AO971">
        <v>0</v>
      </c>
      <c r="AP971">
        <v>0</v>
      </c>
      <c r="AQ971">
        <v>0</v>
      </c>
      <c r="AR971">
        <v>0</v>
      </c>
      <c r="AS971">
        <v>0</v>
      </c>
      <c r="AT971">
        <v>0</v>
      </c>
      <c r="AU971">
        <v>0</v>
      </c>
      <c r="AV971">
        <v>0</v>
      </c>
      <c r="AW971">
        <v>4</v>
      </c>
      <c r="AX971">
        <v>2</v>
      </c>
      <c r="AY971">
        <v>0</v>
      </c>
      <c r="AZ971">
        <v>0</v>
      </c>
      <c r="BA971" t="s">
        <v>85</v>
      </c>
      <c r="BB971" t="s">
        <v>63</v>
      </c>
      <c r="BC971" t="s">
        <v>64</v>
      </c>
    </row>
    <row r="972" spans="1:55" x14ac:dyDescent="0.3">
      <c r="A972" t="s">
        <v>55</v>
      </c>
      <c r="B972" t="s">
        <v>55</v>
      </c>
      <c r="C972" t="s">
        <v>934</v>
      </c>
      <c r="D972">
        <v>22110437302</v>
      </c>
      <c r="E972" t="s">
        <v>1367</v>
      </c>
      <c r="F972" t="s">
        <v>106</v>
      </c>
      <c r="G972" t="s">
        <v>57</v>
      </c>
      <c r="H972">
        <v>2</v>
      </c>
      <c r="I972" t="s">
        <v>58</v>
      </c>
      <c r="J972" t="s">
        <v>59</v>
      </c>
      <c r="L972">
        <v>2</v>
      </c>
      <c r="N972">
        <v>8</v>
      </c>
      <c r="O972" t="s">
        <v>66</v>
      </c>
      <c r="P972">
        <v>8</v>
      </c>
      <c r="Q972" t="s">
        <v>99</v>
      </c>
      <c r="R972">
        <v>25</v>
      </c>
      <c r="S972">
        <v>21</v>
      </c>
      <c r="T972" t="s">
        <v>61</v>
      </c>
      <c r="V972">
        <v>1</v>
      </c>
      <c r="W972">
        <v>1</v>
      </c>
      <c r="X972">
        <v>2</v>
      </c>
      <c r="Y972" t="s">
        <v>62</v>
      </c>
      <c r="AB972" t="s">
        <v>62</v>
      </c>
      <c r="AC972" t="s">
        <v>77</v>
      </c>
      <c r="AD972">
        <v>0</v>
      </c>
      <c r="AE972">
        <v>1</v>
      </c>
      <c r="AF972">
        <v>0</v>
      </c>
      <c r="AG972">
        <v>0</v>
      </c>
      <c r="AH972">
        <v>1</v>
      </c>
      <c r="AI972">
        <v>0</v>
      </c>
      <c r="AJ972">
        <v>0</v>
      </c>
      <c r="AK972">
        <v>0</v>
      </c>
      <c r="AL972">
        <v>0</v>
      </c>
      <c r="AM972">
        <v>0</v>
      </c>
      <c r="AN972">
        <v>0</v>
      </c>
      <c r="AO972">
        <v>0</v>
      </c>
      <c r="AP972">
        <v>0</v>
      </c>
      <c r="AQ972">
        <v>0</v>
      </c>
      <c r="AR972">
        <v>0</v>
      </c>
      <c r="AS972">
        <v>0</v>
      </c>
      <c r="AT972">
        <v>0</v>
      </c>
      <c r="AU972">
        <v>0</v>
      </c>
      <c r="AV972">
        <v>0</v>
      </c>
      <c r="AW972">
        <v>6</v>
      </c>
      <c r="AX972">
        <v>3</v>
      </c>
      <c r="AY972">
        <v>0</v>
      </c>
      <c r="AZ972">
        <v>0</v>
      </c>
      <c r="BA972" t="s">
        <v>85</v>
      </c>
      <c r="BB972" t="s">
        <v>63</v>
      </c>
      <c r="BC972" t="s">
        <v>64</v>
      </c>
    </row>
    <row r="973" spans="1:55" x14ac:dyDescent="0.3">
      <c r="A973" t="s">
        <v>55</v>
      </c>
      <c r="B973" t="s">
        <v>55</v>
      </c>
      <c r="C973" t="s">
        <v>934</v>
      </c>
      <c r="D973">
        <v>22110437302</v>
      </c>
      <c r="E973" t="s">
        <v>1367</v>
      </c>
      <c r="F973" t="s">
        <v>106</v>
      </c>
      <c r="G973" t="s">
        <v>57</v>
      </c>
      <c r="H973">
        <v>2</v>
      </c>
      <c r="I973" t="s">
        <v>58</v>
      </c>
      <c r="J973" t="s">
        <v>59</v>
      </c>
      <c r="L973">
        <v>2</v>
      </c>
      <c r="N973">
        <v>9</v>
      </c>
      <c r="O973" t="s">
        <v>66</v>
      </c>
      <c r="P973">
        <v>8</v>
      </c>
      <c r="Q973" t="s">
        <v>82</v>
      </c>
      <c r="R973">
        <v>25</v>
      </c>
      <c r="S973">
        <v>21</v>
      </c>
      <c r="T973" t="s">
        <v>61</v>
      </c>
      <c r="V973">
        <v>1</v>
      </c>
      <c r="W973">
        <v>1</v>
      </c>
      <c r="X973">
        <v>2</v>
      </c>
      <c r="Y973" t="s">
        <v>62</v>
      </c>
      <c r="Z973" t="s">
        <v>62</v>
      </c>
      <c r="AB973" t="s">
        <v>62</v>
      </c>
      <c r="AC973" t="s">
        <v>77</v>
      </c>
      <c r="AD973">
        <v>1</v>
      </c>
      <c r="AE973">
        <v>1</v>
      </c>
      <c r="AF973">
        <v>0</v>
      </c>
      <c r="AG973">
        <v>0</v>
      </c>
      <c r="AH973">
        <v>1</v>
      </c>
      <c r="AI973">
        <v>0</v>
      </c>
      <c r="AJ973">
        <v>0</v>
      </c>
      <c r="AK973">
        <v>0</v>
      </c>
      <c r="AL973">
        <v>0</v>
      </c>
      <c r="AM973">
        <v>0</v>
      </c>
      <c r="AN973">
        <v>0</v>
      </c>
      <c r="AO973">
        <v>0</v>
      </c>
      <c r="AP973">
        <v>0</v>
      </c>
      <c r="AQ973">
        <v>0</v>
      </c>
      <c r="AR973">
        <v>0</v>
      </c>
      <c r="AS973">
        <v>0</v>
      </c>
      <c r="AT973">
        <v>0</v>
      </c>
      <c r="AU973">
        <v>0</v>
      </c>
      <c r="AV973">
        <v>0</v>
      </c>
      <c r="AW973">
        <v>6</v>
      </c>
      <c r="AX973">
        <v>3</v>
      </c>
      <c r="AY973">
        <v>0</v>
      </c>
      <c r="AZ973">
        <v>0</v>
      </c>
      <c r="BA973" t="s">
        <v>85</v>
      </c>
      <c r="BB973" t="s">
        <v>63</v>
      </c>
      <c r="BC973" t="s">
        <v>64</v>
      </c>
    </row>
    <row r="974" spans="1:55" x14ac:dyDescent="0.3">
      <c r="A974" t="s">
        <v>55</v>
      </c>
      <c r="B974" t="s">
        <v>55</v>
      </c>
      <c r="C974" t="s">
        <v>934</v>
      </c>
      <c r="D974">
        <v>22110437302</v>
      </c>
      <c r="E974" t="s">
        <v>1367</v>
      </c>
      <c r="F974" t="s">
        <v>106</v>
      </c>
      <c r="G974" t="s">
        <v>57</v>
      </c>
      <c r="H974">
        <v>2</v>
      </c>
      <c r="I974" t="s">
        <v>58</v>
      </c>
      <c r="J974" t="s">
        <v>59</v>
      </c>
      <c r="L974">
        <v>2</v>
      </c>
      <c r="N974">
        <v>10</v>
      </c>
      <c r="O974" t="s">
        <v>104</v>
      </c>
      <c r="R974">
        <v>0</v>
      </c>
      <c r="S974">
        <v>0</v>
      </c>
      <c r="T974" t="s">
        <v>61</v>
      </c>
      <c r="V974">
        <v>1</v>
      </c>
      <c r="W974">
        <v>1</v>
      </c>
      <c r="X974">
        <v>2</v>
      </c>
      <c r="Y974" t="s">
        <v>62</v>
      </c>
      <c r="Z974" t="s">
        <v>62</v>
      </c>
      <c r="AB974" t="s">
        <v>62</v>
      </c>
      <c r="AC974" t="s">
        <v>119</v>
      </c>
      <c r="AD974">
        <v>1</v>
      </c>
      <c r="AE974">
        <v>0</v>
      </c>
      <c r="AF974">
        <v>12</v>
      </c>
      <c r="AG974">
        <v>12</v>
      </c>
      <c r="AH974">
        <v>1</v>
      </c>
      <c r="AI974">
        <v>0</v>
      </c>
      <c r="AJ974">
        <v>0</v>
      </c>
      <c r="AK974">
        <v>0</v>
      </c>
      <c r="AL974">
        <v>0</v>
      </c>
      <c r="AM974">
        <v>0</v>
      </c>
      <c r="AN974">
        <v>0</v>
      </c>
      <c r="AO974">
        <v>0</v>
      </c>
      <c r="AP974">
        <v>0</v>
      </c>
      <c r="AQ974">
        <v>0</v>
      </c>
      <c r="AR974">
        <v>0</v>
      </c>
      <c r="AS974">
        <v>0</v>
      </c>
      <c r="AT974">
        <v>0</v>
      </c>
      <c r="AU974">
        <v>0</v>
      </c>
      <c r="AV974">
        <v>0</v>
      </c>
      <c r="AW974">
        <v>6</v>
      </c>
      <c r="AX974">
        <v>3</v>
      </c>
      <c r="AY974">
        <v>1</v>
      </c>
      <c r="AZ974">
        <v>0</v>
      </c>
      <c r="BA974" t="s">
        <v>85</v>
      </c>
      <c r="BB974" t="s">
        <v>63</v>
      </c>
      <c r="BC974" t="s">
        <v>64</v>
      </c>
    </row>
    <row r="975" spans="1:55" x14ac:dyDescent="0.3">
      <c r="A975" t="s">
        <v>55</v>
      </c>
      <c r="B975" t="s">
        <v>55</v>
      </c>
      <c r="C975" t="s">
        <v>934</v>
      </c>
      <c r="D975">
        <v>22110437302</v>
      </c>
      <c r="E975" t="s">
        <v>1367</v>
      </c>
      <c r="F975" t="s">
        <v>106</v>
      </c>
      <c r="G975" t="s">
        <v>57</v>
      </c>
      <c r="H975">
        <v>2</v>
      </c>
      <c r="I975" t="s">
        <v>58</v>
      </c>
      <c r="J975" t="s">
        <v>59</v>
      </c>
      <c r="L975">
        <v>2</v>
      </c>
      <c r="N975">
        <v>11</v>
      </c>
      <c r="O975" t="s">
        <v>118</v>
      </c>
      <c r="R975">
        <v>0</v>
      </c>
      <c r="S975">
        <v>0</v>
      </c>
      <c r="T975" t="s">
        <v>61</v>
      </c>
      <c r="V975">
        <v>1</v>
      </c>
      <c r="W975">
        <v>1</v>
      </c>
      <c r="X975">
        <v>2</v>
      </c>
      <c r="Y975" t="s">
        <v>62</v>
      </c>
      <c r="Z975" t="s">
        <v>62</v>
      </c>
      <c r="AB975" t="s">
        <v>62</v>
      </c>
      <c r="AD975">
        <v>1</v>
      </c>
      <c r="AE975">
        <v>1</v>
      </c>
      <c r="AF975">
        <v>0</v>
      </c>
      <c r="AG975">
        <v>0</v>
      </c>
      <c r="AH975">
        <v>1</v>
      </c>
      <c r="AI975">
        <v>0</v>
      </c>
      <c r="AJ975">
        <v>0</v>
      </c>
      <c r="AK975">
        <v>0</v>
      </c>
      <c r="AL975">
        <v>0</v>
      </c>
      <c r="AM975">
        <v>0</v>
      </c>
      <c r="AN975">
        <v>0</v>
      </c>
      <c r="AO975">
        <v>0</v>
      </c>
      <c r="AP975">
        <v>0</v>
      </c>
      <c r="AQ975">
        <v>0</v>
      </c>
      <c r="AR975">
        <v>0</v>
      </c>
      <c r="AS975">
        <v>0</v>
      </c>
      <c r="AT975">
        <v>0</v>
      </c>
      <c r="AU975">
        <v>0</v>
      </c>
      <c r="AV975">
        <v>0</v>
      </c>
      <c r="AW975">
        <v>6</v>
      </c>
      <c r="AX975">
        <v>3</v>
      </c>
      <c r="AY975">
        <v>0</v>
      </c>
      <c r="AZ975">
        <v>0</v>
      </c>
      <c r="BA975" t="s">
        <v>85</v>
      </c>
      <c r="BB975" t="s">
        <v>63</v>
      </c>
      <c r="BC975" t="s">
        <v>64</v>
      </c>
    </row>
    <row r="976" spans="1:55" x14ac:dyDescent="0.3">
      <c r="A976" t="s">
        <v>55</v>
      </c>
      <c r="B976" t="s">
        <v>55</v>
      </c>
      <c r="C976" t="s">
        <v>934</v>
      </c>
      <c r="D976">
        <v>22110437302</v>
      </c>
      <c r="E976" t="s">
        <v>1367</v>
      </c>
      <c r="F976" t="s">
        <v>106</v>
      </c>
      <c r="G976" t="s">
        <v>57</v>
      </c>
      <c r="H976">
        <v>2</v>
      </c>
      <c r="I976" t="s">
        <v>58</v>
      </c>
      <c r="J976" t="s">
        <v>59</v>
      </c>
      <c r="L976">
        <v>2</v>
      </c>
      <c r="N976">
        <v>12</v>
      </c>
      <c r="O976" t="s">
        <v>122</v>
      </c>
      <c r="R976">
        <v>0</v>
      </c>
      <c r="S976">
        <v>0</v>
      </c>
      <c r="T976" t="s">
        <v>61</v>
      </c>
      <c r="V976">
        <v>1</v>
      </c>
      <c r="W976">
        <v>1</v>
      </c>
      <c r="X976">
        <v>2</v>
      </c>
      <c r="Y976" t="s">
        <v>62</v>
      </c>
      <c r="Z976" t="s">
        <v>62</v>
      </c>
      <c r="AB976" t="s">
        <v>62</v>
      </c>
      <c r="AD976">
        <v>0</v>
      </c>
      <c r="AE976">
        <v>0</v>
      </c>
      <c r="AF976">
        <v>0</v>
      </c>
      <c r="AG976">
        <v>0</v>
      </c>
      <c r="AH976">
        <v>0</v>
      </c>
      <c r="AI976">
        <v>0</v>
      </c>
      <c r="AJ976">
        <v>0</v>
      </c>
      <c r="AK976">
        <v>0</v>
      </c>
      <c r="AL976">
        <v>0</v>
      </c>
      <c r="AM976">
        <v>0</v>
      </c>
      <c r="AN976">
        <v>0</v>
      </c>
      <c r="AO976">
        <v>0</v>
      </c>
      <c r="AP976">
        <v>0</v>
      </c>
      <c r="AQ976">
        <v>0</v>
      </c>
      <c r="AR976">
        <v>0</v>
      </c>
      <c r="AS976">
        <v>0</v>
      </c>
      <c r="AT976">
        <v>0</v>
      </c>
      <c r="AU976">
        <v>0</v>
      </c>
      <c r="AV976">
        <v>0</v>
      </c>
      <c r="AW976">
        <v>9</v>
      </c>
      <c r="AX976">
        <v>6</v>
      </c>
      <c r="AY976">
        <v>0</v>
      </c>
      <c r="AZ976">
        <v>0</v>
      </c>
      <c r="BA976" t="s">
        <v>85</v>
      </c>
      <c r="BB976" t="s">
        <v>63</v>
      </c>
      <c r="BC976" t="s">
        <v>84</v>
      </c>
    </row>
    <row r="977" spans="1:55" x14ac:dyDescent="0.3">
      <c r="A977" t="s">
        <v>55</v>
      </c>
      <c r="B977" t="s">
        <v>55</v>
      </c>
      <c r="C977" t="s">
        <v>934</v>
      </c>
      <c r="D977">
        <v>22110437302</v>
      </c>
      <c r="E977" t="s">
        <v>1367</v>
      </c>
      <c r="F977" t="s">
        <v>106</v>
      </c>
      <c r="G977" t="s">
        <v>57</v>
      </c>
      <c r="H977">
        <v>2</v>
      </c>
      <c r="I977" t="s">
        <v>58</v>
      </c>
      <c r="J977" t="s">
        <v>59</v>
      </c>
      <c r="L977">
        <v>2</v>
      </c>
      <c r="N977">
        <v>13</v>
      </c>
      <c r="O977" t="s">
        <v>216</v>
      </c>
      <c r="R977">
        <v>0</v>
      </c>
      <c r="S977">
        <v>0</v>
      </c>
      <c r="T977" t="s">
        <v>61</v>
      </c>
      <c r="V977">
        <v>1</v>
      </c>
      <c r="W977">
        <v>1</v>
      </c>
      <c r="X977">
        <v>2</v>
      </c>
      <c r="Y977" t="s">
        <v>62</v>
      </c>
      <c r="Z977" t="s">
        <v>62</v>
      </c>
      <c r="AB977" t="s">
        <v>62</v>
      </c>
      <c r="AD977">
        <v>1</v>
      </c>
      <c r="AE977">
        <v>1</v>
      </c>
      <c r="AF977">
        <v>0</v>
      </c>
      <c r="AG977">
        <v>0</v>
      </c>
      <c r="AH977">
        <v>1</v>
      </c>
      <c r="AI977">
        <v>1</v>
      </c>
      <c r="AJ977">
        <v>4</v>
      </c>
      <c r="AK977">
        <v>0</v>
      </c>
      <c r="AL977">
        <v>0</v>
      </c>
      <c r="AM977">
        <v>0</v>
      </c>
      <c r="AN977">
        <v>0</v>
      </c>
      <c r="AO977">
        <v>0</v>
      </c>
      <c r="AP977">
        <v>0</v>
      </c>
      <c r="AQ977">
        <v>0</v>
      </c>
      <c r="AR977">
        <v>0</v>
      </c>
      <c r="AS977">
        <v>0</v>
      </c>
      <c r="AT977">
        <v>0</v>
      </c>
      <c r="AU977">
        <v>0</v>
      </c>
      <c r="AV977">
        <v>0</v>
      </c>
      <c r="AW977">
        <v>11</v>
      </c>
      <c r="AX977">
        <v>6</v>
      </c>
      <c r="AY977">
        <v>0</v>
      </c>
      <c r="AZ977">
        <v>0</v>
      </c>
      <c r="BA977" t="s">
        <v>85</v>
      </c>
      <c r="BB977" t="s">
        <v>63</v>
      </c>
      <c r="BC977" t="s">
        <v>64</v>
      </c>
    </row>
    <row r="978" spans="1:55" x14ac:dyDescent="0.3">
      <c r="A978" t="s">
        <v>55</v>
      </c>
      <c r="B978" t="s">
        <v>55</v>
      </c>
      <c r="C978" t="s">
        <v>298</v>
      </c>
      <c r="D978">
        <v>22110405202</v>
      </c>
      <c r="E978" t="s">
        <v>321</v>
      </c>
      <c r="F978" t="s">
        <v>98</v>
      </c>
      <c r="G978" t="s">
        <v>57</v>
      </c>
      <c r="H978">
        <v>1</v>
      </c>
      <c r="I978" t="s">
        <v>58</v>
      </c>
      <c r="J978" t="s">
        <v>59</v>
      </c>
      <c r="K978" t="s">
        <v>322</v>
      </c>
      <c r="L978">
        <v>1</v>
      </c>
      <c r="M978" t="s">
        <v>323</v>
      </c>
      <c r="N978">
        <v>1</v>
      </c>
      <c r="O978" t="s">
        <v>66</v>
      </c>
      <c r="P978">
        <v>8</v>
      </c>
      <c r="Q978" t="s">
        <v>82</v>
      </c>
      <c r="R978">
        <v>28</v>
      </c>
      <c r="S978">
        <v>19</v>
      </c>
      <c r="T978" t="s">
        <v>61</v>
      </c>
      <c r="U978" t="s">
        <v>324</v>
      </c>
      <c r="V978">
        <v>1</v>
      </c>
      <c r="W978">
        <v>1</v>
      </c>
      <c r="X978">
        <v>1</v>
      </c>
      <c r="Y978" t="s">
        <v>71</v>
      </c>
      <c r="Z978" t="s">
        <v>62</v>
      </c>
      <c r="AA978" t="s">
        <v>90</v>
      </c>
      <c r="AB978" t="s">
        <v>71</v>
      </c>
      <c r="AC978" t="s">
        <v>77</v>
      </c>
      <c r="AD978">
        <v>1</v>
      </c>
      <c r="AE978">
        <v>1</v>
      </c>
      <c r="AF978">
        <v>0</v>
      </c>
      <c r="AG978">
        <v>0</v>
      </c>
      <c r="AH978">
        <v>0</v>
      </c>
      <c r="AI978">
        <v>0</v>
      </c>
      <c r="AJ978">
        <v>0</v>
      </c>
      <c r="AK978">
        <v>0</v>
      </c>
      <c r="AL978">
        <v>0</v>
      </c>
      <c r="AM978">
        <v>0</v>
      </c>
      <c r="AN978">
        <v>0</v>
      </c>
      <c r="AO978">
        <v>0</v>
      </c>
      <c r="AP978">
        <v>0</v>
      </c>
      <c r="AQ978">
        <v>0</v>
      </c>
      <c r="AR978">
        <v>0</v>
      </c>
      <c r="AS978">
        <v>0</v>
      </c>
      <c r="AT978">
        <v>0</v>
      </c>
      <c r="AU978">
        <v>0</v>
      </c>
      <c r="AV978">
        <v>0</v>
      </c>
      <c r="AW978">
        <v>4</v>
      </c>
      <c r="AX978">
        <v>2</v>
      </c>
      <c r="AY978">
        <v>0</v>
      </c>
      <c r="AZ978">
        <v>0</v>
      </c>
      <c r="BA978" t="s">
        <v>63</v>
      </c>
      <c r="BB978" t="s">
        <v>63</v>
      </c>
      <c r="BC978" t="s">
        <v>64</v>
      </c>
    </row>
    <row r="979" spans="1:55" x14ac:dyDescent="0.3">
      <c r="A979" t="s">
        <v>55</v>
      </c>
      <c r="B979" t="s">
        <v>55</v>
      </c>
      <c r="C979" t="s">
        <v>298</v>
      </c>
      <c r="D979">
        <v>22110405202</v>
      </c>
      <c r="E979" t="s">
        <v>321</v>
      </c>
      <c r="F979" t="s">
        <v>98</v>
      </c>
      <c r="G979" t="s">
        <v>57</v>
      </c>
      <c r="H979">
        <v>1</v>
      </c>
      <c r="I979" t="s">
        <v>58</v>
      </c>
      <c r="J979" t="s">
        <v>59</v>
      </c>
      <c r="K979" t="s">
        <v>322</v>
      </c>
      <c r="L979">
        <v>1</v>
      </c>
      <c r="M979" t="s">
        <v>323</v>
      </c>
      <c r="N979">
        <v>2</v>
      </c>
      <c r="O979" t="s">
        <v>66</v>
      </c>
      <c r="P979">
        <v>6</v>
      </c>
      <c r="Q979" t="s">
        <v>100</v>
      </c>
      <c r="R979">
        <v>21</v>
      </c>
      <c r="S979">
        <v>26</v>
      </c>
      <c r="T979" t="s">
        <v>61</v>
      </c>
      <c r="U979" t="s">
        <v>325</v>
      </c>
      <c r="V979">
        <v>1</v>
      </c>
      <c r="W979">
        <v>1</v>
      </c>
      <c r="X979">
        <v>1</v>
      </c>
      <c r="Y979" t="s">
        <v>71</v>
      </c>
      <c r="Z979" t="s">
        <v>71</v>
      </c>
      <c r="AA979" t="s">
        <v>90</v>
      </c>
      <c r="AB979" t="s">
        <v>71</v>
      </c>
      <c r="AC979" t="s">
        <v>77</v>
      </c>
      <c r="AD979">
        <v>1</v>
      </c>
      <c r="AE979">
        <v>1</v>
      </c>
      <c r="AF979">
        <v>0</v>
      </c>
      <c r="AG979">
        <v>0</v>
      </c>
      <c r="AH979">
        <v>0</v>
      </c>
      <c r="AI979">
        <v>0</v>
      </c>
      <c r="AJ979">
        <v>0</v>
      </c>
      <c r="AK979">
        <v>0</v>
      </c>
      <c r="AL979">
        <v>0</v>
      </c>
      <c r="AM979">
        <v>0</v>
      </c>
      <c r="AN979">
        <v>0</v>
      </c>
      <c r="AO979">
        <v>0</v>
      </c>
      <c r="AP979">
        <v>0</v>
      </c>
      <c r="AQ979">
        <v>0</v>
      </c>
      <c r="AR979">
        <v>0</v>
      </c>
      <c r="AS979">
        <v>0</v>
      </c>
      <c r="AT979">
        <v>0</v>
      </c>
      <c r="AU979">
        <v>0</v>
      </c>
      <c r="AV979">
        <v>0</v>
      </c>
      <c r="AW979">
        <v>5</v>
      </c>
      <c r="AX979">
        <v>2</v>
      </c>
      <c r="AY979">
        <v>0</v>
      </c>
      <c r="AZ979">
        <v>0</v>
      </c>
      <c r="BA979" t="s">
        <v>63</v>
      </c>
      <c r="BB979" t="s">
        <v>63</v>
      </c>
      <c r="BC979" t="s">
        <v>64</v>
      </c>
    </row>
    <row r="980" spans="1:55" x14ac:dyDescent="0.3">
      <c r="A980" t="s">
        <v>55</v>
      </c>
      <c r="B980" t="s">
        <v>55</v>
      </c>
      <c r="C980" t="s">
        <v>298</v>
      </c>
      <c r="D980">
        <v>22110405202</v>
      </c>
      <c r="E980" t="s">
        <v>321</v>
      </c>
      <c r="F980" t="s">
        <v>98</v>
      </c>
      <c r="G980" t="s">
        <v>57</v>
      </c>
      <c r="H980">
        <v>1</v>
      </c>
      <c r="I980" t="s">
        <v>58</v>
      </c>
      <c r="J980" t="s">
        <v>59</v>
      </c>
      <c r="K980" t="s">
        <v>322</v>
      </c>
      <c r="L980">
        <v>1</v>
      </c>
      <c r="M980" t="s">
        <v>323</v>
      </c>
      <c r="N980">
        <v>3</v>
      </c>
      <c r="O980" t="s">
        <v>107</v>
      </c>
      <c r="R980">
        <v>0</v>
      </c>
      <c r="S980">
        <v>0</v>
      </c>
      <c r="T980" t="s">
        <v>61</v>
      </c>
      <c r="U980" t="s">
        <v>326</v>
      </c>
      <c r="V980">
        <v>1</v>
      </c>
      <c r="W980">
        <v>1</v>
      </c>
      <c r="X980">
        <v>1</v>
      </c>
      <c r="Y980" t="s">
        <v>71</v>
      </c>
      <c r="Z980" t="s">
        <v>71</v>
      </c>
      <c r="AA980" t="s">
        <v>90</v>
      </c>
      <c r="AB980" t="s">
        <v>62</v>
      </c>
      <c r="AD980">
        <v>1</v>
      </c>
      <c r="AE980">
        <v>0</v>
      </c>
      <c r="AF980">
        <v>0</v>
      </c>
      <c r="AG980">
        <v>0</v>
      </c>
      <c r="AH980">
        <v>0</v>
      </c>
      <c r="AI980">
        <v>4</v>
      </c>
      <c r="AJ980">
        <v>0</v>
      </c>
      <c r="AK980">
        <v>0</v>
      </c>
      <c r="AL980">
        <v>0</v>
      </c>
      <c r="AM980">
        <v>0</v>
      </c>
      <c r="AN980">
        <v>0</v>
      </c>
      <c r="AO980">
        <v>0</v>
      </c>
      <c r="AP980">
        <v>0</v>
      </c>
      <c r="AQ980">
        <v>0</v>
      </c>
      <c r="AR980">
        <v>0</v>
      </c>
      <c r="AS980">
        <v>0</v>
      </c>
      <c r="AT980">
        <v>0</v>
      </c>
      <c r="AU980">
        <v>0</v>
      </c>
      <c r="AV980">
        <v>0</v>
      </c>
      <c r="AW980">
        <v>3</v>
      </c>
      <c r="AX980">
        <v>2</v>
      </c>
      <c r="AY980">
        <v>0</v>
      </c>
      <c r="AZ980">
        <v>0</v>
      </c>
      <c r="BA980" t="s">
        <v>63</v>
      </c>
      <c r="BB980" t="s">
        <v>63</v>
      </c>
      <c r="BC980" t="s">
        <v>84</v>
      </c>
    </row>
    <row r="981" spans="1:55" x14ac:dyDescent="0.3">
      <c r="A981" t="s">
        <v>55</v>
      </c>
      <c r="B981" t="s">
        <v>55</v>
      </c>
      <c r="C981" t="s">
        <v>298</v>
      </c>
      <c r="D981">
        <v>22110405202</v>
      </c>
      <c r="E981" t="s">
        <v>321</v>
      </c>
      <c r="F981" t="s">
        <v>98</v>
      </c>
      <c r="G981" t="s">
        <v>57</v>
      </c>
      <c r="H981">
        <v>1</v>
      </c>
      <c r="I981" t="s">
        <v>58</v>
      </c>
      <c r="J981" t="s">
        <v>59</v>
      </c>
      <c r="K981" t="s">
        <v>322</v>
      </c>
      <c r="L981">
        <v>1</v>
      </c>
      <c r="M981" t="s">
        <v>323</v>
      </c>
      <c r="N981">
        <v>4</v>
      </c>
      <c r="O981" t="s">
        <v>70</v>
      </c>
      <c r="R981">
        <v>0</v>
      </c>
      <c r="S981">
        <v>0</v>
      </c>
      <c r="T981" t="s">
        <v>61</v>
      </c>
      <c r="U981" t="s">
        <v>327</v>
      </c>
      <c r="V981">
        <v>1</v>
      </c>
      <c r="W981">
        <v>1</v>
      </c>
      <c r="X981">
        <v>1</v>
      </c>
      <c r="Y981" t="s">
        <v>71</v>
      </c>
      <c r="Z981" t="s">
        <v>71</v>
      </c>
      <c r="AA981" t="s">
        <v>90</v>
      </c>
      <c r="AB981" t="s">
        <v>62</v>
      </c>
      <c r="AD981">
        <v>1</v>
      </c>
      <c r="AE981">
        <v>0</v>
      </c>
      <c r="AF981">
        <v>0</v>
      </c>
      <c r="AG981">
        <v>0</v>
      </c>
      <c r="AH981">
        <v>0</v>
      </c>
      <c r="AI981">
        <v>0</v>
      </c>
      <c r="AJ981">
        <v>1</v>
      </c>
      <c r="AK981">
        <v>0</v>
      </c>
      <c r="AL981">
        <v>0</v>
      </c>
      <c r="AM981">
        <v>0</v>
      </c>
      <c r="AN981">
        <v>0</v>
      </c>
      <c r="AO981">
        <v>0</v>
      </c>
      <c r="AP981">
        <v>0</v>
      </c>
      <c r="AQ981">
        <v>0</v>
      </c>
      <c r="AR981">
        <v>0</v>
      </c>
      <c r="AS981">
        <v>0</v>
      </c>
      <c r="AT981">
        <v>0</v>
      </c>
      <c r="AU981">
        <v>0</v>
      </c>
      <c r="AV981">
        <v>0</v>
      </c>
      <c r="AW981">
        <v>2</v>
      </c>
      <c r="AX981">
        <v>1</v>
      </c>
      <c r="AY981">
        <v>0</v>
      </c>
      <c r="AZ981">
        <v>0</v>
      </c>
      <c r="BA981" t="s">
        <v>63</v>
      </c>
      <c r="BB981" t="s">
        <v>63</v>
      </c>
      <c r="BC981" t="s">
        <v>64</v>
      </c>
    </row>
    <row r="982" spans="1:55" x14ac:dyDescent="0.3">
      <c r="A982" t="s">
        <v>55</v>
      </c>
      <c r="B982" t="s">
        <v>55</v>
      </c>
      <c r="C982" t="s">
        <v>298</v>
      </c>
      <c r="D982">
        <v>22110405202</v>
      </c>
      <c r="E982" t="s">
        <v>321</v>
      </c>
      <c r="F982" t="s">
        <v>98</v>
      </c>
      <c r="G982" t="s">
        <v>57</v>
      </c>
      <c r="H982">
        <v>1</v>
      </c>
      <c r="I982" t="s">
        <v>58</v>
      </c>
      <c r="J982" t="s">
        <v>59</v>
      </c>
      <c r="K982" t="s">
        <v>322</v>
      </c>
      <c r="L982">
        <v>1</v>
      </c>
      <c r="M982" t="s">
        <v>323</v>
      </c>
      <c r="N982">
        <v>5</v>
      </c>
      <c r="O982" t="s">
        <v>95</v>
      </c>
      <c r="R982">
        <v>0</v>
      </c>
      <c r="S982">
        <v>0</v>
      </c>
      <c r="T982" t="s">
        <v>1773</v>
      </c>
      <c r="U982" t="s">
        <v>328</v>
      </c>
      <c r="V982">
        <v>1</v>
      </c>
      <c r="W982">
        <v>1</v>
      </c>
      <c r="X982">
        <v>1</v>
      </c>
      <c r="Y982" t="s">
        <v>71</v>
      </c>
      <c r="Z982" t="s">
        <v>83</v>
      </c>
      <c r="AA982" t="s">
        <v>90</v>
      </c>
      <c r="AB982" t="s">
        <v>62</v>
      </c>
      <c r="AD982">
        <v>0</v>
      </c>
      <c r="AE982">
        <v>0</v>
      </c>
      <c r="AF982">
        <v>0</v>
      </c>
      <c r="AG982">
        <v>0</v>
      </c>
      <c r="AH982">
        <v>0</v>
      </c>
      <c r="AI982">
        <v>0</v>
      </c>
      <c r="AJ982">
        <v>0</v>
      </c>
      <c r="AK982">
        <v>0</v>
      </c>
      <c r="AL982">
        <v>0</v>
      </c>
      <c r="AM982">
        <v>0</v>
      </c>
      <c r="AN982">
        <v>0</v>
      </c>
      <c r="AO982">
        <v>0</v>
      </c>
      <c r="AP982">
        <v>0</v>
      </c>
      <c r="AQ982">
        <v>0</v>
      </c>
      <c r="AR982">
        <v>0</v>
      </c>
      <c r="AS982">
        <v>0</v>
      </c>
      <c r="AT982">
        <v>0</v>
      </c>
      <c r="AU982">
        <v>0</v>
      </c>
      <c r="AV982">
        <v>0</v>
      </c>
      <c r="AW982">
        <v>2</v>
      </c>
      <c r="AX982">
        <v>0</v>
      </c>
      <c r="AY982">
        <v>0</v>
      </c>
      <c r="AZ982">
        <v>0</v>
      </c>
      <c r="BA982" t="s">
        <v>63</v>
      </c>
      <c r="BB982" t="s">
        <v>63</v>
      </c>
      <c r="BC982" t="s">
        <v>64</v>
      </c>
    </row>
    <row r="983" spans="1:55" x14ac:dyDescent="0.3">
      <c r="A983" t="s">
        <v>55</v>
      </c>
      <c r="B983" t="s">
        <v>55</v>
      </c>
      <c r="C983" t="s">
        <v>298</v>
      </c>
      <c r="D983">
        <v>22110405202</v>
      </c>
      <c r="E983" t="s">
        <v>321</v>
      </c>
      <c r="F983" t="s">
        <v>98</v>
      </c>
      <c r="G983" t="s">
        <v>57</v>
      </c>
      <c r="H983">
        <v>1</v>
      </c>
      <c r="I983" t="s">
        <v>58</v>
      </c>
      <c r="J983" t="s">
        <v>59</v>
      </c>
      <c r="K983" t="s">
        <v>322</v>
      </c>
      <c r="L983">
        <v>1</v>
      </c>
      <c r="M983" t="s">
        <v>323</v>
      </c>
      <c r="N983">
        <v>6</v>
      </c>
      <c r="O983" t="s">
        <v>95</v>
      </c>
      <c r="R983">
        <v>0</v>
      </c>
      <c r="S983">
        <v>0</v>
      </c>
      <c r="T983" t="s">
        <v>61</v>
      </c>
      <c r="U983" t="s">
        <v>329</v>
      </c>
      <c r="V983">
        <v>1</v>
      </c>
      <c r="W983">
        <v>1</v>
      </c>
      <c r="X983">
        <v>1</v>
      </c>
      <c r="Y983" t="s">
        <v>71</v>
      </c>
      <c r="Z983" t="s">
        <v>83</v>
      </c>
      <c r="AA983" t="s">
        <v>90</v>
      </c>
      <c r="AB983" t="s">
        <v>62</v>
      </c>
      <c r="AD983">
        <v>0</v>
      </c>
      <c r="AE983">
        <v>0</v>
      </c>
      <c r="AF983">
        <v>0</v>
      </c>
      <c r="AG983">
        <v>0</v>
      </c>
      <c r="AH983">
        <v>0</v>
      </c>
      <c r="AI983">
        <v>0</v>
      </c>
      <c r="AJ983">
        <v>0</v>
      </c>
      <c r="AK983">
        <v>0</v>
      </c>
      <c r="AL983">
        <v>0</v>
      </c>
      <c r="AM983">
        <v>0</v>
      </c>
      <c r="AN983">
        <v>0</v>
      </c>
      <c r="AO983">
        <v>0</v>
      </c>
      <c r="AP983">
        <v>0</v>
      </c>
      <c r="AQ983">
        <v>0</v>
      </c>
      <c r="AR983">
        <v>0</v>
      </c>
      <c r="AS983">
        <v>0</v>
      </c>
      <c r="AT983">
        <v>0</v>
      </c>
      <c r="AU983">
        <v>0</v>
      </c>
      <c r="AV983">
        <v>0</v>
      </c>
      <c r="AW983">
        <v>2</v>
      </c>
      <c r="AX983">
        <v>0</v>
      </c>
      <c r="AY983">
        <v>0</v>
      </c>
      <c r="AZ983">
        <v>0</v>
      </c>
      <c r="BA983" t="s">
        <v>63</v>
      </c>
      <c r="BB983" t="s">
        <v>63</v>
      </c>
      <c r="BC983" t="s">
        <v>64</v>
      </c>
    </row>
    <row r="984" spans="1:55" x14ac:dyDescent="0.3">
      <c r="A984" t="s">
        <v>55</v>
      </c>
      <c r="B984" t="s">
        <v>55</v>
      </c>
      <c r="C984" t="s">
        <v>298</v>
      </c>
      <c r="D984">
        <v>22110405203</v>
      </c>
      <c r="E984" t="s">
        <v>360</v>
      </c>
      <c r="F984" t="s">
        <v>106</v>
      </c>
      <c r="G984" t="s">
        <v>57</v>
      </c>
      <c r="H984">
        <v>1</v>
      </c>
      <c r="I984" t="s">
        <v>94</v>
      </c>
      <c r="J984" t="s">
        <v>1774</v>
      </c>
      <c r="K984" t="s">
        <v>361</v>
      </c>
      <c r="L984">
        <v>1</v>
      </c>
      <c r="M984" t="s">
        <v>362</v>
      </c>
      <c r="N984">
        <v>1</v>
      </c>
      <c r="O984" t="s">
        <v>95</v>
      </c>
      <c r="R984">
        <v>0</v>
      </c>
      <c r="S984">
        <v>0</v>
      </c>
      <c r="T984" t="s">
        <v>315</v>
      </c>
      <c r="U984" t="s">
        <v>363</v>
      </c>
      <c r="V984">
        <v>1</v>
      </c>
      <c r="W984">
        <v>1</v>
      </c>
      <c r="X984">
        <v>1</v>
      </c>
      <c r="AD984">
        <v>0</v>
      </c>
      <c r="AE984">
        <v>0</v>
      </c>
      <c r="AF984">
        <v>0</v>
      </c>
      <c r="AG984">
        <v>0</v>
      </c>
      <c r="AH984">
        <v>0</v>
      </c>
      <c r="AI984">
        <v>0</v>
      </c>
      <c r="AJ984">
        <v>0</v>
      </c>
      <c r="AK984">
        <v>0</v>
      </c>
      <c r="AL984">
        <v>0</v>
      </c>
      <c r="AM984">
        <v>0</v>
      </c>
      <c r="AN984">
        <v>0</v>
      </c>
      <c r="AO984">
        <v>0</v>
      </c>
      <c r="AP984">
        <v>0</v>
      </c>
      <c r="AQ984">
        <v>0</v>
      </c>
      <c r="AR984">
        <v>0</v>
      </c>
      <c r="AS984">
        <v>0</v>
      </c>
      <c r="AT984">
        <v>0</v>
      </c>
      <c r="AU984">
        <v>0</v>
      </c>
      <c r="AV984">
        <v>0</v>
      </c>
      <c r="AW984">
        <v>0</v>
      </c>
      <c r="AX984">
        <v>0</v>
      </c>
      <c r="AY984">
        <v>0</v>
      </c>
      <c r="AZ984">
        <v>0</v>
      </c>
      <c r="BC984" t="s">
        <v>64</v>
      </c>
    </row>
    <row r="985" spans="1:55" x14ac:dyDescent="0.3">
      <c r="A985" t="s">
        <v>55</v>
      </c>
      <c r="B985" t="s">
        <v>55</v>
      </c>
      <c r="C985" t="s">
        <v>298</v>
      </c>
      <c r="D985">
        <v>22110405203</v>
      </c>
      <c r="E985" t="s">
        <v>360</v>
      </c>
      <c r="F985" t="s">
        <v>106</v>
      </c>
      <c r="G985" t="s">
        <v>57</v>
      </c>
      <c r="H985">
        <v>1</v>
      </c>
      <c r="I985" t="s">
        <v>94</v>
      </c>
      <c r="J985" t="s">
        <v>1774</v>
      </c>
      <c r="K985" t="s">
        <v>361</v>
      </c>
      <c r="L985">
        <v>1</v>
      </c>
      <c r="M985" t="s">
        <v>362</v>
      </c>
      <c r="N985">
        <v>2</v>
      </c>
      <c r="O985" t="s">
        <v>95</v>
      </c>
      <c r="R985">
        <v>0</v>
      </c>
      <c r="S985">
        <v>0</v>
      </c>
      <c r="T985" t="s">
        <v>315</v>
      </c>
      <c r="U985" t="s">
        <v>364</v>
      </c>
      <c r="V985">
        <v>1</v>
      </c>
      <c r="W985">
        <v>1</v>
      </c>
      <c r="X985">
        <v>1</v>
      </c>
      <c r="AD985">
        <v>0</v>
      </c>
      <c r="AE985">
        <v>0</v>
      </c>
      <c r="AF985">
        <v>0</v>
      </c>
      <c r="AG985">
        <v>0</v>
      </c>
      <c r="AH985">
        <v>0</v>
      </c>
      <c r="AI985">
        <v>0</v>
      </c>
      <c r="AJ985">
        <v>0</v>
      </c>
      <c r="AK985">
        <v>0</v>
      </c>
      <c r="AL985">
        <v>0</v>
      </c>
      <c r="AM985">
        <v>0</v>
      </c>
      <c r="AN985">
        <v>0</v>
      </c>
      <c r="AO985">
        <v>0</v>
      </c>
      <c r="AP985">
        <v>0</v>
      </c>
      <c r="AQ985">
        <v>0</v>
      </c>
      <c r="AR985">
        <v>0</v>
      </c>
      <c r="AS985">
        <v>0</v>
      </c>
      <c r="AT985">
        <v>0</v>
      </c>
      <c r="AU985">
        <v>0</v>
      </c>
      <c r="AV985">
        <v>0</v>
      </c>
      <c r="AW985">
        <v>0</v>
      </c>
      <c r="AX985">
        <v>0</v>
      </c>
      <c r="AY985">
        <v>0</v>
      </c>
      <c r="AZ985">
        <v>0</v>
      </c>
      <c r="BC985" t="s">
        <v>64</v>
      </c>
    </row>
    <row r="986" spans="1:55" x14ac:dyDescent="0.3">
      <c r="A986" t="s">
        <v>55</v>
      </c>
      <c r="B986" t="s">
        <v>55</v>
      </c>
      <c r="C986" t="s">
        <v>298</v>
      </c>
      <c r="D986">
        <v>22110405203</v>
      </c>
      <c r="E986" t="s">
        <v>360</v>
      </c>
      <c r="F986" t="s">
        <v>106</v>
      </c>
      <c r="G986" t="s">
        <v>57</v>
      </c>
      <c r="H986">
        <v>2</v>
      </c>
      <c r="I986" t="s">
        <v>58</v>
      </c>
      <c r="J986" t="s">
        <v>59</v>
      </c>
      <c r="K986" t="s">
        <v>365</v>
      </c>
      <c r="L986">
        <v>1</v>
      </c>
      <c r="M986" t="s">
        <v>366</v>
      </c>
      <c r="N986">
        <v>1</v>
      </c>
      <c r="O986" t="s">
        <v>95</v>
      </c>
      <c r="R986">
        <v>0</v>
      </c>
      <c r="S986">
        <v>0</v>
      </c>
      <c r="T986" t="s">
        <v>1773</v>
      </c>
      <c r="U986" t="s">
        <v>367</v>
      </c>
      <c r="V986">
        <v>0</v>
      </c>
      <c r="W986">
        <v>0</v>
      </c>
      <c r="X986">
        <v>0</v>
      </c>
      <c r="Y986" t="s">
        <v>62</v>
      </c>
      <c r="AA986" t="s">
        <v>90</v>
      </c>
      <c r="AB986" t="s">
        <v>83</v>
      </c>
      <c r="AD986">
        <v>0</v>
      </c>
      <c r="AE986">
        <v>0</v>
      </c>
      <c r="AF986">
        <v>0</v>
      </c>
      <c r="AG986">
        <v>0</v>
      </c>
      <c r="AH986">
        <v>0</v>
      </c>
      <c r="AI986">
        <v>0</v>
      </c>
      <c r="AJ986">
        <v>0</v>
      </c>
      <c r="AK986">
        <v>0</v>
      </c>
      <c r="AL986">
        <v>0</v>
      </c>
      <c r="AM986">
        <v>0</v>
      </c>
      <c r="AN986">
        <v>0</v>
      </c>
      <c r="AO986">
        <v>0</v>
      </c>
      <c r="AP986">
        <v>0</v>
      </c>
      <c r="AQ986">
        <v>0</v>
      </c>
      <c r="AR986">
        <v>0</v>
      </c>
      <c r="AS986">
        <v>0</v>
      </c>
      <c r="AT986">
        <v>0</v>
      </c>
      <c r="AU986">
        <v>0</v>
      </c>
      <c r="AV986">
        <v>0</v>
      </c>
      <c r="AW986">
        <v>1</v>
      </c>
      <c r="AX986">
        <v>0</v>
      </c>
      <c r="AY986">
        <v>0</v>
      </c>
      <c r="AZ986">
        <v>0</v>
      </c>
      <c r="BA986" t="s">
        <v>63</v>
      </c>
      <c r="BB986" t="s">
        <v>63</v>
      </c>
      <c r="BC986" t="s">
        <v>64</v>
      </c>
    </row>
    <row r="987" spans="1:55" x14ac:dyDescent="0.3">
      <c r="A987" t="s">
        <v>55</v>
      </c>
      <c r="B987" t="s">
        <v>55</v>
      </c>
      <c r="C987" t="s">
        <v>298</v>
      </c>
      <c r="D987">
        <v>22110405203</v>
      </c>
      <c r="E987" t="s">
        <v>360</v>
      </c>
      <c r="F987" t="s">
        <v>106</v>
      </c>
      <c r="G987" t="s">
        <v>57</v>
      </c>
      <c r="H987">
        <v>2</v>
      </c>
      <c r="I987" t="s">
        <v>58</v>
      </c>
      <c r="J987" t="s">
        <v>59</v>
      </c>
      <c r="K987" t="s">
        <v>365</v>
      </c>
      <c r="L987">
        <v>1</v>
      </c>
      <c r="M987" t="s">
        <v>366</v>
      </c>
      <c r="N987">
        <v>2</v>
      </c>
      <c r="O987" t="s">
        <v>95</v>
      </c>
      <c r="R987">
        <v>0</v>
      </c>
      <c r="S987">
        <v>0</v>
      </c>
      <c r="T987" t="s">
        <v>1773</v>
      </c>
      <c r="U987" t="s">
        <v>368</v>
      </c>
      <c r="V987">
        <v>0</v>
      </c>
      <c r="W987">
        <v>0</v>
      </c>
      <c r="X987">
        <v>0</v>
      </c>
      <c r="Y987" t="s">
        <v>71</v>
      </c>
      <c r="AA987" t="s">
        <v>90</v>
      </c>
      <c r="AB987" t="s">
        <v>71</v>
      </c>
      <c r="AD987">
        <v>0</v>
      </c>
      <c r="AE987">
        <v>0</v>
      </c>
      <c r="AF987">
        <v>0</v>
      </c>
      <c r="AG987">
        <v>0</v>
      </c>
      <c r="AH987">
        <v>0</v>
      </c>
      <c r="AI987">
        <v>0</v>
      </c>
      <c r="AJ987">
        <v>0</v>
      </c>
      <c r="AK987">
        <v>0</v>
      </c>
      <c r="AL987">
        <v>0</v>
      </c>
      <c r="AM987">
        <v>0</v>
      </c>
      <c r="AN987">
        <v>0</v>
      </c>
      <c r="AO987">
        <v>0</v>
      </c>
      <c r="AP987">
        <v>0</v>
      </c>
      <c r="AQ987">
        <v>0</v>
      </c>
      <c r="AR987">
        <v>0</v>
      </c>
      <c r="AS987">
        <v>0</v>
      </c>
      <c r="AT987">
        <v>0</v>
      </c>
      <c r="AU987">
        <v>0</v>
      </c>
      <c r="AV987">
        <v>0</v>
      </c>
      <c r="AW987">
        <v>1</v>
      </c>
      <c r="AX987">
        <v>0</v>
      </c>
      <c r="AY987">
        <v>0</v>
      </c>
      <c r="AZ987">
        <v>0</v>
      </c>
      <c r="BA987" t="s">
        <v>63</v>
      </c>
      <c r="BB987" t="s">
        <v>63</v>
      </c>
      <c r="BC987" t="s">
        <v>64</v>
      </c>
    </row>
    <row r="988" spans="1:55" x14ac:dyDescent="0.3">
      <c r="A988" t="s">
        <v>55</v>
      </c>
      <c r="B988" t="s">
        <v>55</v>
      </c>
      <c r="C988" t="s">
        <v>298</v>
      </c>
      <c r="D988">
        <v>22110405203</v>
      </c>
      <c r="E988" t="s">
        <v>360</v>
      </c>
      <c r="F988" t="s">
        <v>106</v>
      </c>
      <c r="G988" t="s">
        <v>57</v>
      </c>
      <c r="H988">
        <v>2</v>
      </c>
      <c r="I988" t="s">
        <v>58</v>
      </c>
      <c r="J988" t="s">
        <v>59</v>
      </c>
      <c r="K988" t="s">
        <v>365</v>
      </c>
      <c r="L988">
        <v>1</v>
      </c>
      <c r="M988" t="s">
        <v>366</v>
      </c>
      <c r="N988">
        <v>3</v>
      </c>
      <c r="O988" t="s">
        <v>66</v>
      </c>
      <c r="P988">
        <v>9</v>
      </c>
      <c r="Q988" t="s">
        <v>87</v>
      </c>
      <c r="R988">
        <v>30</v>
      </c>
      <c r="S988">
        <v>12</v>
      </c>
      <c r="T988" t="s">
        <v>61</v>
      </c>
      <c r="U988" t="s">
        <v>196</v>
      </c>
      <c r="V988">
        <v>0</v>
      </c>
      <c r="W988">
        <v>0</v>
      </c>
      <c r="X988">
        <v>0</v>
      </c>
      <c r="Y988" t="s">
        <v>71</v>
      </c>
      <c r="Z988" t="s">
        <v>71</v>
      </c>
      <c r="AA988" t="s">
        <v>90</v>
      </c>
      <c r="AB988" t="s">
        <v>62</v>
      </c>
      <c r="AC988" t="s">
        <v>77</v>
      </c>
      <c r="AD988">
        <v>0</v>
      </c>
      <c r="AE988">
        <v>1</v>
      </c>
      <c r="AF988">
        <v>0</v>
      </c>
      <c r="AG988">
        <v>0</v>
      </c>
      <c r="AH988">
        <v>0</v>
      </c>
      <c r="AI988">
        <v>0</v>
      </c>
      <c r="AJ988">
        <v>0</v>
      </c>
      <c r="AK988">
        <v>0</v>
      </c>
      <c r="AL988">
        <v>0</v>
      </c>
      <c r="AM988">
        <v>0</v>
      </c>
      <c r="AN988">
        <v>0</v>
      </c>
      <c r="AO988">
        <v>0</v>
      </c>
      <c r="AP988">
        <v>0</v>
      </c>
      <c r="AQ988">
        <v>0</v>
      </c>
      <c r="AR988">
        <v>0</v>
      </c>
      <c r="AS988">
        <v>0</v>
      </c>
      <c r="AT988">
        <v>0</v>
      </c>
      <c r="AU988">
        <v>0</v>
      </c>
      <c r="AV988">
        <v>0</v>
      </c>
      <c r="AW988">
        <v>5</v>
      </c>
      <c r="AX988">
        <v>4</v>
      </c>
      <c r="AY988">
        <v>0</v>
      </c>
      <c r="AZ988">
        <v>0</v>
      </c>
      <c r="BA988" t="s">
        <v>63</v>
      </c>
      <c r="BB988" t="s">
        <v>63</v>
      </c>
      <c r="BC988" t="s">
        <v>64</v>
      </c>
    </row>
    <row r="989" spans="1:55" x14ac:dyDescent="0.3">
      <c r="A989" t="s">
        <v>55</v>
      </c>
      <c r="B989" t="s">
        <v>55</v>
      </c>
      <c r="C989" t="s">
        <v>298</v>
      </c>
      <c r="D989">
        <v>22110405203</v>
      </c>
      <c r="E989" t="s">
        <v>360</v>
      </c>
      <c r="F989" t="s">
        <v>106</v>
      </c>
      <c r="G989" t="s">
        <v>57</v>
      </c>
      <c r="H989">
        <v>2</v>
      </c>
      <c r="I989" t="s">
        <v>58</v>
      </c>
      <c r="J989" t="s">
        <v>59</v>
      </c>
      <c r="K989" t="s">
        <v>365</v>
      </c>
      <c r="L989">
        <v>1</v>
      </c>
      <c r="M989" t="s">
        <v>366</v>
      </c>
      <c r="N989">
        <v>4</v>
      </c>
      <c r="O989" t="s">
        <v>66</v>
      </c>
      <c r="P989">
        <v>9</v>
      </c>
      <c r="Q989" t="s">
        <v>110</v>
      </c>
      <c r="R989">
        <v>28</v>
      </c>
      <c r="S989">
        <v>15</v>
      </c>
      <c r="T989" t="s">
        <v>61</v>
      </c>
      <c r="U989" t="s">
        <v>369</v>
      </c>
      <c r="V989">
        <v>0</v>
      </c>
      <c r="W989">
        <v>0</v>
      </c>
      <c r="X989">
        <v>0</v>
      </c>
      <c r="Y989" t="s">
        <v>71</v>
      </c>
      <c r="Z989" t="s">
        <v>71</v>
      </c>
      <c r="AA989" t="s">
        <v>90</v>
      </c>
      <c r="AB989" t="s">
        <v>62</v>
      </c>
      <c r="AC989" t="s">
        <v>77</v>
      </c>
      <c r="AD989">
        <v>0</v>
      </c>
      <c r="AE989">
        <v>1</v>
      </c>
      <c r="AF989">
        <v>0</v>
      </c>
      <c r="AG989">
        <v>0</v>
      </c>
      <c r="AH989">
        <v>0</v>
      </c>
      <c r="AI989">
        <v>0</v>
      </c>
      <c r="AJ989">
        <v>0</v>
      </c>
      <c r="AK989">
        <v>0</v>
      </c>
      <c r="AL989">
        <v>0</v>
      </c>
      <c r="AM989">
        <v>0</v>
      </c>
      <c r="AN989">
        <v>0</v>
      </c>
      <c r="AO989">
        <v>0</v>
      </c>
      <c r="AP989">
        <v>0</v>
      </c>
      <c r="AQ989">
        <v>0</v>
      </c>
      <c r="AR989">
        <v>0</v>
      </c>
      <c r="AS989">
        <v>0</v>
      </c>
      <c r="AT989">
        <v>0</v>
      </c>
      <c r="AU989">
        <v>0</v>
      </c>
      <c r="AV989">
        <v>0</v>
      </c>
      <c r="AW989">
        <v>5</v>
      </c>
      <c r="AX989">
        <v>4</v>
      </c>
      <c r="AY989">
        <v>0</v>
      </c>
      <c r="AZ989">
        <v>0</v>
      </c>
      <c r="BA989" t="s">
        <v>63</v>
      </c>
      <c r="BB989" t="s">
        <v>63</v>
      </c>
      <c r="BC989" t="s">
        <v>64</v>
      </c>
    </row>
    <row r="990" spans="1:55" x14ac:dyDescent="0.3">
      <c r="A990" t="s">
        <v>55</v>
      </c>
      <c r="B990" t="s">
        <v>55</v>
      </c>
      <c r="C990" t="s">
        <v>298</v>
      </c>
      <c r="D990">
        <v>22110405203</v>
      </c>
      <c r="E990" t="s">
        <v>360</v>
      </c>
      <c r="F990" t="s">
        <v>106</v>
      </c>
      <c r="G990" t="s">
        <v>57</v>
      </c>
      <c r="H990">
        <v>2</v>
      </c>
      <c r="I990" t="s">
        <v>58</v>
      </c>
      <c r="J990" t="s">
        <v>59</v>
      </c>
      <c r="K990" t="s">
        <v>365</v>
      </c>
      <c r="L990">
        <v>1</v>
      </c>
      <c r="M990" t="s">
        <v>366</v>
      </c>
      <c r="N990">
        <v>5</v>
      </c>
      <c r="O990" t="s">
        <v>167</v>
      </c>
      <c r="R990">
        <v>0</v>
      </c>
      <c r="S990">
        <v>0</v>
      </c>
      <c r="T990" t="s">
        <v>61</v>
      </c>
      <c r="U990" t="s">
        <v>370</v>
      </c>
      <c r="V990">
        <v>0</v>
      </c>
      <c r="W990">
        <v>0</v>
      </c>
      <c r="X990">
        <v>0</v>
      </c>
      <c r="Y990" t="s">
        <v>62</v>
      </c>
      <c r="Z990" t="s">
        <v>71</v>
      </c>
      <c r="AA990" t="s">
        <v>90</v>
      </c>
      <c r="AB990" t="s">
        <v>62</v>
      </c>
      <c r="AD990">
        <v>2</v>
      </c>
      <c r="AE990">
        <v>0</v>
      </c>
      <c r="AF990">
        <v>1</v>
      </c>
      <c r="AG990">
        <v>2</v>
      </c>
      <c r="AH990">
        <v>0</v>
      </c>
      <c r="AI990">
        <v>6</v>
      </c>
      <c r="AJ990">
        <v>0</v>
      </c>
      <c r="AK990">
        <v>0</v>
      </c>
      <c r="AL990">
        <v>0</v>
      </c>
      <c r="AM990">
        <v>0</v>
      </c>
      <c r="AN990">
        <v>0</v>
      </c>
      <c r="AO990">
        <v>0</v>
      </c>
      <c r="AP990">
        <v>0</v>
      </c>
      <c r="AQ990">
        <v>0</v>
      </c>
      <c r="AR990">
        <v>0</v>
      </c>
      <c r="AS990">
        <v>0</v>
      </c>
      <c r="AT990">
        <v>0</v>
      </c>
      <c r="AU990">
        <v>0</v>
      </c>
      <c r="AV990">
        <v>0</v>
      </c>
      <c r="AW990">
        <v>6</v>
      </c>
      <c r="AX990">
        <v>4</v>
      </c>
      <c r="AY990">
        <v>0</v>
      </c>
      <c r="AZ990">
        <v>0</v>
      </c>
      <c r="BA990" t="s">
        <v>63</v>
      </c>
      <c r="BB990" t="s">
        <v>63</v>
      </c>
      <c r="BC990" t="s">
        <v>64</v>
      </c>
    </row>
    <row r="991" spans="1:55" x14ac:dyDescent="0.3">
      <c r="A991" t="s">
        <v>55</v>
      </c>
      <c r="B991" t="s">
        <v>55</v>
      </c>
      <c r="C991" t="s">
        <v>298</v>
      </c>
      <c r="D991">
        <v>22110405203</v>
      </c>
      <c r="E991" t="s">
        <v>360</v>
      </c>
      <c r="F991" t="s">
        <v>106</v>
      </c>
      <c r="G991" t="s">
        <v>57</v>
      </c>
      <c r="H991">
        <v>2</v>
      </c>
      <c r="I991" t="s">
        <v>58</v>
      </c>
      <c r="J991" t="s">
        <v>59</v>
      </c>
      <c r="K991" t="s">
        <v>365</v>
      </c>
      <c r="L991">
        <v>1</v>
      </c>
      <c r="M991" t="s">
        <v>366</v>
      </c>
      <c r="N991">
        <v>6</v>
      </c>
      <c r="O991" t="s">
        <v>167</v>
      </c>
      <c r="P991">
        <v>11</v>
      </c>
      <c r="Q991" t="s">
        <v>114</v>
      </c>
      <c r="R991">
        <v>0</v>
      </c>
      <c r="S991">
        <v>4</v>
      </c>
      <c r="T991" t="s">
        <v>61</v>
      </c>
      <c r="U991" t="s">
        <v>371</v>
      </c>
      <c r="V991">
        <v>0</v>
      </c>
      <c r="W991">
        <v>0</v>
      </c>
      <c r="X991">
        <v>0</v>
      </c>
      <c r="Y991" t="s">
        <v>62</v>
      </c>
      <c r="Z991" t="s">
        <v>71</v>
      </c>
      <c r="AA991" t="s">
        <v>90</v>
      </c>
      <c r="AB991" t="s">
        <v>62</v>
      </c>
      <c r="AD991">
        <v>0</v>
      </c>
      <c r="AE991">
        <v>1</v>
      </c>
      <c r="AF991">
        <v>0</v>
      </c>
      <c r="AG991">
        <v>0</v>
      </c>
      <c r="AH991">
        <v>0</v>
      </c>
      <c r="AI991">
        <v>1</v>
      </c>
      <c r="AJ991">
        <v>1</v>
      </c>
      <c r="AK991">
        <v>0</v>
      </c>
      <c r="AL991">
        <v>0</v>
      </c>
      <c r="AM991">
        <v>0</v>
      </c>
      <c r="AN991">
        <v>0</v>
      </c>
      <c r="AO991">
        <v>0</v>
      </c>
      <c r="AP991">
        <v>0</v>
      </c>
      <c r="AQ991">
        <v>0</v>
      </c>
      <c r="AR991">
        <v>0</v>
      </c>
      <c r="AS991">
        <v>0</v>
      </c>
      <c r="AT991">
        <v>0</v>
      </c>
      <c r="AU991">
        <v>0</v>
      </c>
      <c r="AV991">
        <v>0</v>
      </c>
      <c r="AW991">
        <v>4</v>
      </c>
      <c r="AX991">
        <v>2</v>
      </c>
      <c r="AY991">
        <v>0</v>
      </c>
      <c r="AZ991">
        <v>0</v>
      </c>
      <c r="BA991" t="s">
        <v>63</v>
      </c>
      <c r="BB991" t="s">
        <v>63</v>
      </c>
      <c r="BC991" t="s">
        <v>64</v>
      </c>
    </row>
    <row r="992" spans="1:55" x14ac:dyDescent="0.3">
      <c r="A992" t="s">
        <v>55</v>
      </c>
      <c r="B992" t="s">
        <v>55</v>
      </c>
      <c r="C992" t="s">
        <v>298</v>
      </c>
      <c r="D992">
        <v>22110405203</v>
      </c>
      <c r="E992" t="s">
        <v>360</v>
      </c>
      <c r="F992" t="s">
        <v>106</v>
      </c>
      <c r="G992" t="s">
        <v>57</v>
      </c>
      <c r="H992">
        <v>2</v>
      </c>
      <c r="I992" t="s">
        <v>58</v>
      </c>
      <c r="J992" t="s">
        <v>59</v>
      </c>
      <c r="K992" t="s">
        <v>365</v>
      </c>
      <c r="L992">
        <v>1</v>
      </c>
      <c r="M992" t="s">
        <v>366</v>
      </c>
      <c r="N992">
        <v>8</v>
      </c>
      <c r="O992" t="s">
        <v>167</v>
      </c>
      <c r="P992">
        <v>11</v>
      </c>
      <c r="Q992" t="s">
        <v>108</v>
      </c>
      <c r="R992">
        <v>0</v>
      </c>
      <c r="S992">
        <v>2</v>
      </c>
      <c r="T992" t="s">
        <v>61</v>
      </c>
      <c r="U992" t="s">
        <v>372</v>
      </c>
      <c r="V992">
        <v>0</v>
      </c>
      <c r="W992">
        <v>0</v>
      </c>
      <c r="X992">
        <v>0</v>
      </c>
      <c r="Y992" t="s">
        <v>62</v>
      </c>
      <c r="Z992" t="s">
        <v>71</v>
      </c>
      <c r="AA992" t="s">
        <v>90</v>
      </c>
      <c r="AB992" t="s">
        <v>62</v>
      </c>
      <c r="AC992" t="s">
        <v>77</v>
      </c>
      <c r="AD992">
        <v>0</v>
      </c>
      <c r="AE992">
        <v>1</v>
      </c>
      <c r="AF992">
        <v>0</v>
      </c>
      <c r="AG992">
        <v>0</v>
      </c>
      <c r="AH992">
        <v>0</v>
      </c>
      <c r="AI992">
        <v>1</v>
      </c>
      <c r="AJ992">
        <v>1</v>
      </c>
      <c r="AK992">
        <v>0</v>
      </c>
      <c r="AL992">
        <v>0</v>
      </c>
      <c r="AM992">
        <v>0</v>
      </c>
      <c r="AN992">
        <v>0</v>
      </c>
      <c r="AO992">
        <v>0</v>
      </c>
      <c r="AP992">
        <v>0</v>
      </c>
      <c r="AQ992">
        <v>0</v>
      </c>
      <c r="AR992">
        <v>0</v>
      </c>
      <c r="AS992">
        <v>0</v>
      </c>
      <c r="AT992">
        <v>0</v>
      </c>
      <c r="AU992">
        <v>0</v>
      </c>
      <c r="AV992">
        <v>0</v>
      </c>
      <c r="AW992">
        <v>4</v>
      </c>
      <c r="AX992">
        <v>2</v>
      </c>
      <c r="AY992">
        <v>0</v>
      </c>
      <c r="AZ992">
        <v>0</v>
      </c>
      <c r="BA992" t="s">
        <v>63</v>
      </c>
      <c r="BB992" t="s">
        <v>63</v>
      </c>
    </row>
    <row r="993" spans="1:55" x14ac:dyDescent="0.3">
      <c r="A993" t="s">
        <v>55</v>
      </c>
      <c r="B993" t="s">
        <v>55</v>
      </c>
      <c r="C993" t="s">
        <v>298</v>
      </c>
      <c r="D993">
        <v>22110405203</v>
      </c>
      <c r="E993" t="s">
        <v>360</v>
      </c>
      <c r="F993" t="s">
        <v>106</v>
      </c>
      <c r="G993" t="s">
        <v>57</v>
      </c>
      <c r="H993">
        <v>2</v>
      </c>
      <c r="I993" t="s">
        <v>58</v>
      </c>
      <c r="J993" t="s">
        <v>59</v>
      </c>
      <c r="K993" t="s">
        <v>365</v>
      </c>
      <c r="L993">
        <v>1</v>
      </c>
      <c r="M993" t="s">
        <v>366</v>
      </c>
      <c r="N993">
        <v>7</v>
      </c>
      <c r="O993" t="s">
        <v>167</v>
      </c>
      <c r="P993">
        <v>12</v>
      </c>
      <c r="Q993" t="s">
        <v>117</v>
      </c>
      <c r="R993">
        <v>5</v>
      </c>
      <c r="S993">
        <v>8</v>
      </c>
      <c r="T993" t="s">
        <v>61</v>
      </c>
      <c r="U993" t="s">
        <v>373</v>
      </c>
      <c r="V993">
        <v>0</v>
      </c>
      <c r="W993">
        <v>0</v>
      </c>
      <c r="X993">
        <v>0</v>
      </c>
      <c r="Y993" t="s">
        <v>71</v>
      </c>
      <c r="Z993" t="s">
        <v>71</v>
      </c>
      <c r="AA993" t="s">
        <v>90</v>
      </c>
      <c r="AB993" t="s">
        <v>62</v>
      </c>
      <c r="AC993" t="s">
        <v>77</v>
      </c>
      <c r="AD993">
        <v>0</v>
      </c>
      <c r="AE993">
        <v>1</v>
      </c>
      <c r="AF993">
        <v>0</v>
      </c>
      <c r="AG993">
        <v>0</v>
      </c>
      <c r="AH993">
        <v>0</v>
      </c>
      <c r="AI993">
        <v>1</v>
      </c>
      <c r="AJ993">
        <v>0</v>
      </c>
      <c r="AK993">
        <v>0</v>
      </c>
      <c r="AL993">
        <v>0</v>
      </c>
      <c r="AM993">
        <v>0</v>
      </c>
      <c r="AN993">
        <v>0</v>
      </c>
      <c r="AO993">
        <v>0</v>
      </c>
      <c r="AP993">
        <v>0</v>
      </c>
      <c r="AQ993">
        <v>0</v>
      </c>
      <c r="AR993">
        <v>0</v>
      </c>
      <c r="AS993">
        <v>0</v>
      </c>
      <c r="AT993">
        <v>0</v>
      </c>
      <c r="AU993">
        <v>0</v>
      </c>
      <c r="AV993">
        <v>0</v>
      </c>
      <c r="AW993">
        <v>4</v>
      </c>
      <c r="AX993">
        <v>2</v>
      </c>
      <c r="AY993">
        <v>0</v>
      </c>
      <c r="AZ993">
        <v>0</v>
      </c>
      <c r="BA993" t="s">
        <v>63</v>
      </c>
      <c r="BB993" t="s">
        <v>63</v>
      </c>
      <c r="BC993" t="s">
        <v>64</v>
      </c>
    </row>
    <row r="994" spans="1:55" x14ac:dyDescent="0.3">
      <c r="A994" t="s">
        <v>55</v>
      </c>
      <c r="B994" t="s">
        <v>55</v>
      </c>
      <c r="C994" t="s">
        <v>298</v>
      </c>
      <c r="D994">
        <v>22110405203</v>
      </c>
      <c r="E994" t="s">
        <v>360</v>
      </c>
      <c r="F994" t="s">
        <v>106</v>
      </c>
      <c r="G994" t="s">
        <v>57</v>
      </c>
      <c r="H994">
        <v>2</v>
      </c>
      <c r="I994" t="s">
        <v>58</v>
      </c>
      <c r="J994" t="s">
        <v>59</v>
      </c>
      <c r="K994" t="s">
        <v>365</v>
      </c>
      <c r="L994">
        <v>1</v>
      </c>
      <c r="M994" t="s">
        <v>366</v>
      </c>
      <c r="N994">
        <v>9</v>
      </c>
      <c r="O994" t="s">
        <v>66</v>
      </c>
      <c r="P994">
        <v>11</v>
      </c>
      <c r="Q994" t="s">
        <v>115</v>
      </c>
      <c r="R994">
        <v>1</v>
      </c>
      <c r="S994">
        <v>14</v>
      </c>
      <c r="T994" t="s">
        <v>61</v>
      </c>
      <c r="U994" t="s">
        <v>374</v>
      </c>
      <c r="V994">
        <v>0</v>
      </c>
      <c r="W994">
        <v>0</v>
      </c>
      <c r="X994">
        <v>0</v>
      </c>
      <c r="Y994" t="s">
        <v>71</v>
      </c>
      <c r="Z994" t="s">
        <v>71</v>
      </c>
      <c r="AA994" t="s">
        <v>90</v>
      </c>
      <c r="AB994" t="s">
        <v>62</v>
      </c>
      <c r="AC994" t="s">
        <v>77</v>
      </c>
      <c r="AD994">
        <v>0</v>
      </c>
      <c r="AE994">
        <v>1</v>
      </c>
      <c r="AF994">
        <v>0</v>
      </c>
      <c r="AG994">
        <v>0</v>
      </c>
      <c r="AH994">
        <v>0</v>
      </c>
      <c r="AI994">
        <v>0</v>
      </c>
      <c r="AJ994">
        <v>0</v>
      </c>
      <c r="AK994">
        <v>0</v>
      </c>
      <c r="AL994">
        <v>0</v>
      </c>
      <c r="AM994">
        <v>0</v>
      </c>
      <c r="AN994">
        <v>0</v>
      </c>
      <c r="AO994">
        <v>0</v>
      </c>
      <c r="AP994">
        <v>0</v>
      </c>
      <c r="AQ994">
        <v>0</v>
      </c>
      <c r="AR994">
        <v>0</v>
      </c>
      <c r="AS994">
        <v>0</v>
      </c>
      <c r="AT994">
        <v>0</v>
      </c>
      <c r="AU994">
        <v>0</v>
      </c>
      <c r="AV994">
        <v>0</v>
      </c>
      <c r="AW994">
        <v>5</v>
      </c>
      <c r="AX994">
        <v>4</v>
      </c>
      <c r="AY994">
        <v>0</v>
      </c>
      <c r="AZ994">
        <v>0</v>
      </c>
      <c r="BA994" t="s">
        <v>63</v>
      </c>
      <c r="BB994" t="s">
        <v>63</v>
      </c>
      <c r="BC994" t="s">
        <v>64</v>
      </c>
    </row>
    <row r="995" spans="1:55" x14ac:dyDescent="0.3">
      <c r="A995" t="s">
        <v>55</v>
      </c>
      <c r="B995" t="s">
        <v>55</v>
      </c>
      <c r="C995" t="s">
        <v>298</v>
      </c>
      <c r="D995">
        <v>22110405203</v>
      </c>
      <c r="E995" t="s">
        <v>360</v>
      </c>
      <c r="F995" t="s">
        <v>106</v>
      </c>
      <c r="G995" t="s">
        <v>57</v>
      </c>
      <c r="H995">
        <v>2</v>
      </c>
      <c r="I995" t="s">
        <v>58</v>
      </c>
      <c r="J995" t="s">
        <v>59</v>
      </c>
      <c r="K995" t="s">
        <v>365</v>
      </c>
      <c r="L995">
        <v>1</v>
      </c>
      <c r="M995" t="s">
        <v>366</v>
      </c>
      <c r="N995">
        <v>10</v>
      </c>
      <c r="O995" t="s">
        <v>95</v>
      </c>
      <c r="R995">
        <v>0</v>
      </c>
      <c r="S995">
        <v>0</v>
      </c>
      <c r="T995" t="s">
        <v>61</v>
      </c>
      <c r="U995" t="s">
        <v>375</v>
      </c>
      <c r="V995">
        <v>0</v>
      </c>
      <c r="W995">
        <v>0</v>
      </c>
      <c r="X995">
        <v>0</v>
      </c>
      <c r="Y995" t="s">
        <v>62</v>
      </c>
      <c r="Z995" t="s">
        <v>83</v>
      </c>
      <c r="AA995" t="s">
        <v>90</v>
      </c>
      <c r="AB995" t="s">
        <v>62</v>
      </c>
      <c r="AD995">
        <v>0</v>
      </c>
      <c r="AE995">
        <v>0</v>
      </c>
      <c r="AF995">
        <v>0</v>
      </c>
      <c r="AG995">
        <v>0</v>
      </c>
      <c r="AH995">
        <v>0</v>
      </c>
      <c r="AI995">
        <v>0</v>
      </c>
      <c r="AJ995">
        <v>0</v>
      </c>
      <c r="AK995">
        <v>0</v>
      </c>
      <c r="AL995">
        <v>0</v>
      </c>
      <c r="AM995">
        <v>0</v>
      </c>
      <c r="AN995">
        <v>0</v>
      </c>
      <c r="AO995">
        <v>0</v>
      </c>
      <c r="AP995">
        <v>0</v>
      </c>
      <c r="AQ995">
        <v>0</v>
      </c>
      <c r="AR995">
        <v>0</v>
      </c>
      <c r="AS995">
        <v>0</v>
      </c>
      <c r="AT995">
        <v>0</v>
      </c>
      <c r="AU995">
        <v>0</v>
      </c>
      <c r="AV995">
        <v>0</v>
      </c>
      <c r="AW995">
        <v>1</v>
      </c>
      <c r="AX995">
        <v>0</v>
      </c>
      <c r="AY995">
        <v>0</v>
      </c>
      <c r="AZ995">
        <v>0</v>
      </c>
      <c r="BA995" t="s">
        <v>63</v>
      </c>
      <c r="BB995" t="s">
        <v>63</v>
      </c>
    </row>
    <row r="996" spans="1:55" x14ac:dyDescent="0.3">
      <c r="A996" t="s">
        <v>55</v>
      </c>
      <c r="B996" t="s">
        <v>55</v>
      </c>
      <c r="C996" t="s">
        <v>298</v>
      </c>
      <c r="D996">
        <v>22110405203</v>
      </c>
      <c r="E996" t="s">
        <v>360</v>
      </c>
      <c r="F996" t="s">
        <v>106</v>
      </c>
      <c r="G996" t="s">
        <v>57</v>
      </c>
      <c r="H996">
        <v>2</v>
      </c>
      <c r="I996" t="s">
        <v>58</v>
      </c>
      <c r="J996" t="s">
        <v>59</v>
      </c>
      <c r="K996" t="s">
        <v>365</v>
      </c>
      <c r="L996">
        <v>1</v>
      </c>
      <c r="M996" t="s">
        <v>366</v>
      </c>
      <c r="N996">
        <v>11</v>
      </c>
      <c r="O996" t="s">
        <v>66</v>
      </c>
      <c r="P996">
        <v>12</v>
      </c>
      <c r="Q996" t="s">
        <v>116</v>
      </c>
      <c r="R996">
        <v>15</v>
      </c>
      <c r="S996">
        <v>3</v>
      </c>
      <c r="T996" t="s">
        <v>61</v>
      </c>
      <c r="U996" t="s">
        <v>376</v>
      </c>
      <c r="V996">
        <v>0</v>
      </c>
      <c r="W996">
        <v>0</v>
      </c>
      <c r="X996">
        <v>0</v>
      </c>
      <c r="Y996" t="s">
        <v>71</v>
      </c>
      <c r="Z996" t="s">
        <v>62</v>
      </c>
      <c r="AA996" t="s">
        <v>90</v>
      </c>
      <c r="AB996" t="s">
        <v>71</v>
      </c>
      <c r="AC996" t="s">
        <v>77</v>
      </c>
      <c r="AD996">
        <v>1</v>
      </c>
      <c r="AE996">
        <v>1</v>
      </c>
      <c r="AF996">
        <v>0</v>
      </c>
      <c r="AG996">
        <v>0</v>
      </c>
      <c r="AH996">
        <v>0</v>
      </c>
      <c r="AI996">
        <v>0</v>
      </c>
      <c r="AJ996">
        <v>0</v>
      </c>
      <c r="AK996">
        <v>0</v>
      </c>
      <c r="AL996">
        <v>0</v>
      </c>
      <c r="AM996">
        <v>0</v>
      </c>
      <c r="AN996">
        <v>0</v>
      </c>
      <c r="AO996">
        <v>0</v>
      </c>
      <c r="AP996">
        <v>0</v>
      </c>
      <c r="AQ996">
        <v>0</v>
      </c>
      <c r="AR996">
        <v>0</v>
      </c>
      <c r="AS996">
        <v>0</v>
      </c>
      <c r="AT996">
        <v>0</v>
      </c>
      <c r="AU996">
        <v>0</v>
      </c>
      <c r="AV996">
        <v>0</v>
      </c>
      <c r="AW996">
        <v>4</v>
      </c>
      <c r="AX996">
        <v>4</v>
      </c>
      <c r="AY996">
        <v>0</v>
      </c>
      <c r="AZ996">
        <v>0</v>
      </c>
      <c r="BA996" t="s">
        <v>85</v>
      </c>
      <c r="BB996" t="s">
        <v>63</v>
      </c>
      <c r="BC996" t="s">
        <v>64</v>
      </c>
    </row>
    <row r="997" spans="1:55" x14ac:dyDescent="0.3">
      <c r="A997" t="s">
        <v>55</v>
      </c>
      <c r="B997" t="s">
        <v>55</v>
      </c>
      <c r="C997" t="s">
        <v>298</v>
      </c>
      <c r="D997">
        <v>22110405203</v>
      </c>
      <c r="E997" t="s">
        <v>360</v>
      </c>
      <c r="F997" t="s">
        <v>106</v>
      </c>
      <c r="G997" t="s">
        <v>57</v>
      </c>
      <c r="H997">
        <v>2</v>
      </c>
      <c r="I997" t="s">
        <v>58</v>
      </c>
      <c r="J997" t="s">
        <v>59</v>
      </c>
      <c r="K997" t="s">
        <v>365</v>
      </c>
      <c r="L997">
        <v>1</v>
      </c>
      <c r="M997" t="s">
        <v>366</v>
      </c>
      <c r="N997">
        <v>12</v>
      </c>
      <c r="O997" t="s">
        <v>65</v>
      </c>
      <c r="R997">
        <v>0</v>
      </c>
      <c r="S997">
        <v>0</v>
      </c>
      <c r="T997" t="s">
        <v>61</v>
      </c>
      <c r="U997" t="s">
        <v>377</v>
      </c>
      <c r="V997">
        <v>0</v>
      </c>
      <c r="W997">
        <v>0</v>
      </c>
      <c r="X997">
        <v>0</v>
      </c>
      <c r="Y997" t="s">
        <v>62</v>
      </c>
      <c r="Z997" t="s">
        <v>62</v>
      </c>
      <c r="AA997" t="s">
        <v>90</v>
      </c>
      <c r="AB997" t="s">
        <v>62</v>
      </c>
      <c r="AD997">
        <v>0</v>
      </c>
      <c r="AE997">
        <v>0</v>
      </c>
      <c r="AF997">
        <v>0</v>
      </c>
      <c r="AG997">
        <v>0</v>
      </c>
      <c r="AH997">
        <v>0</v>
      </c>
      <c r="AI997">
        <v>2</v>
      </c>
      <c r="AJ997">
        <v>1</v>
      </c>
      <c r="AK997">
        <v>0</v>
      </c>
      <c r="AL997">
        <v>0</v>
      </c>
      <c r="AM997">
        <v>0</v>
      </c>
      <c r="AN997">
        <v>0</v>
      </c>
      <c r="AO997">
        <v>0</v>
      </c>
      <c r="AP997">
        <v>0</v>
      </c>
      <c r="AQ997">
        <v>0</v>
      </c>
      <c r="AR997">
        <v>0</v>
      </c>
      <c r="AS997">
        <v>0</v>
      </c>
      <c r="AT997">
        <v>0</v>
      </c>
      <c r="AU997">
        <v>0</v>
      </c>
      <c r="AV997">
        <v>0</v>
      </c>
      <c r="AW997">
        <v>5</v>
      </c>
      <c r="AX997">
        <v>4</v>
      </c>
      <c r="AY997">
        <v>0</v>
      </c>
      <c r="AZ997">
        <v>0</v>
      </c>
      <c r="BA997" t="s">
        <v>63</v>
      </c>
      <c r="BB997" t="s">
        <v>120</v>
      </c>
      <c r="BC997" t="s">
        <v>64</v>
      </c>
    </row>
    <row r="998" spans="1:55" x14ac:dyDescent="0.3">
      <c r="A998" t="s">
        <v>55</v>
      </c>
      <c r="B998" t="s">
        <v>55</v>
      </c>
      <c r="C998" t="s">
        <v>298</v>
      </c>
      <c r="D998">
        <v>22110405203</v>
      </c>
      <c r="E998" t="s">
        <v>360</v>
      </c>
      <c r="F998" t="s">
        <v>106</v>
      </c>
      <c r="G998" t="s">
        <v>57</v>
      </c>
      <c r="H998">
        <v>2</v>
      </c>
      <c r="I998" t="s">
        <v>58</v>
      </c>
      <c r="J998" t="s">
        <v>59</v>
      </c>
      <c r="K998" t="s">
        <v>365</v>
      </c>
      <c r="L998">
        <v>1</v>
      </c>
      <c r="M998" t="s">
        <v>366</v>
      </c>
      <c r="N998">
        <v>13</v>
      </c>
      <c r="O998" t="s">
        <v>66</v>
      </c>
      <c r="P998">
        <v>10</v>
      </c>
      <c r="Q998" t="s">
        <v>112</v>
      </c>
      <c r="R998">
        <v>25</v>
      </c>
      <c r="S998">
        <v>42</v>
      </c>
      <c r="T998" t="s">
        <v>61</v>
      </c>
      <c r="U998" t="s">
        <v>378</v>
      </c>
      <c r="V998">
        <v>0</v>
      </c>
      <c r="W998">
        <v>0</v>
      </c>
      <c r="X998">
        <v>0</v>
      </c>
      <c r="Y998" t="s">
        <v>62</v>
      </c>
      <c r="Z998" t="s">
        <v>62</v>
      </c>
      <c r="AA998" t="s">
        <v>90</v>
      </c>
      <c r="AB998" t="s">
        <v>62</v>
      </c>
      <c r="AC998" t="s">
        <v>77</v>
      </c>
      <c r="AD998">
        <v>0</v>
      </c>
      <c r="AE998">
        <v>1</v>
      </c>
      <c r="AF998">
        <v>0</v>
      </c>
      <c r="AG998">
        <v>0</v>
      </c>
      <c r="AH998">
        <v>0</v>
      </c>
      <c r="AI998">
        <v>0</v>
      </c>
      <c r="AJ998">
        <v>0</v>
      </c>
      <c r="AK998">
        <v>0</v>
      </c>
      <c r="AL998">
        <v>0</v>
      </c>
      <c r="AM998">
        <v>0</v>
      </c>
      <c r="AN998">
        <v>0</v>
      </c>
      <c r="AO998">
        <v>0</v>
      </c>
      <c r="AP998">
        <v>0</v>
      </c>
      <c r="AQ998">
        <v>0</v>
      </c>
      <c r="AR998">
        <v>0</v>
      </c>
      <c r="AS998">
        <v>0</v>
      </c>
      <c r="AT998">
        <v>0</v>
      </c>
      <c r="AU998">
        <v>0</v>
      </c>
      <c r="AV998">
        <v>0</v>
      </c>
      <c r="AW998">
        <v>4</v>
      </c>
      <c r="AX998">
        <v>4</v>
      </c>
      <c r="AY998">
        <v>0</v>
      </c>
      <c r="AZ998">
        <v>0</v>
      </c>
      <c r="BA998" t="s">
        <v>85</v>
      </c>
      <c r="BB998" t="s">
        <v>63</v>
      </c>
      <c r="BC998" t="s">
        <v>64</v>
      </c>
    </row>
    <row r="999" spans="1:55" x14ac:dyDescent="0.3">
      <c r="A999" t="s">
        <v>55</v>
      </c>
      <c r="B999" t="s">
        <v>55</v>
      </c>
      <c r="C999" t="s">
        <v>298</v>
      </c>
      <c r="D999">
        <v>22110405203</v>
      </c>
      <c r="E999" t="s">
        <v>360</v>
      </c>
      <c r="F999" t="s">
        <v>106</v>
      </c>
      <c r="G999" t="s">
        <v>57</v>
      </c>
      <c r="H999">
        <v>2</v>
      </c>
      <c r="I999" t="s">
        <v>58</v>
      </c>
      <c r="J999" t="s">
        <v>59</v>
      </c>
      <c r="K999" t="s">
        <v>365</v>
      </c>
      <c r="L999">
        <v>1</v>
      </c>
      <c r="M999" t="s">
        <v>366</v>
      </c>
      <c r="N999">
        <v>14</v>
      </c>
      <c r="O999" t="s">
        <v>95</v>
      </c>
      <c r="R999">
        <v>0</v>
      </c>
      <c r="S999">
        <v>0</v>
      </c>
      <c r="T999" t="s">
        <v>61</v>
      </c>
      <c r="U999" t="s">
        <v>379</v>
      </c>
      <c r="V999">
        <v>0</v>
      </c>
      <c r="W999">
        <v>0</v>
      </c>
      <c r="X999">
        <v>0</v>
      </c>
      <c r="Y999" t="s">
        <v>71</v>
      </c>
      <c r="Z999" t="s">
        <v>83</v>
      </c>
      <c r="AA999" t="s">
        <v>90</v>
      </c>
      <c r="AB999" t="s">
        <v>62</v>
      </c>
      <c r="AD999">
        <v>0</v>
      </c>
      <c r="AE999">
        <v>0</v>
      </c>
      <c r="AF999">
        <v>0</v>
      </c>
      <c r="AG999">
        <v>0</v>
      </c>
      <c r="AH999">
        <v>0</v>
      </c>
      <c r="AI999">
        <v>0</v>
      </c>
      <c r="AJ999">
        <v>0</v>
      </c>
      <c r="AK999">
        <v>0</v>
      </c>
      <c r="AL999">
        <v>0</v>
      </c>
      <c r="AM999">
        <v>0</v>
      </c>
      <c r="AN999">
        <v>0</v>
      </c>
      <c r="AO999">
        <v>0</v>
      </c>
      <c r="AP999">
        <v>0</v>
      </c>
      <c r="AQ999">
        <v>0</v>
      </c>
      <c r="AR999">
        <v>0</v>
      </c>
      <c r="AS999">
        <v>0</v>
      </c>
      <c r="AT999">
        <v>0</v>
      </c>
      <c r="AU999">
        <v>0</v>
      </c>
      <c r="AV999">
        <v>0</v>
      </c>
      <c r="AW999">
        <v>1</v>
      </c>
      <c r="AX999">
        <v>0</v>
      </c>
      <c r="AY999">
        <v>0</v>
      </c>
      <c r="AZ999">
        <v>0</v>
      </c>
      <c r="BA999" t="s">
        <v>63</v>
      </c>
      <c r="BB999" t="s">
        <v>63</v>
      </c>
      <c r="BC999" t="s">
        <v>64</v>
      </c>
    </row>
    <row r="1000" spans="1:55" x14ac:dyDescent="0.3">
      <c r="A1000" t="s">
        <v>55</v>
      </c>
      <c r="B1000" t="s">
        <v>55</v>
      </c>
      <c r="C1000" t="s">
        <v>298</v>
      </c>
      <c r="D1000">
        <v>22110405203</v>
      </c>
      <c r="E1000" t="s">
        <v>360</v>
      </c>
      <c r="F1000" t="s">
        <v>106</v>
      </c>
      <c r="G1000" t="s">
        <v>57</v>
      </c>
      <c r="H1000">
        <v>2</v>
      </c>
      <c r="I1000" t="s">
        <v>58</v>
      </c>
      <c r="J1000" t="s">
        <v>59</v>
      </c>
      <c r="K1000" t="s">
        <v>365</v>
      </c>
      <c r="L1000">
        <v>1</v>
      </c>
      <c r="M1000" t="s">
        <v>366</v>
      </c>
      <c r="N1000">
        <v>15</v>
      </c>
      <c r="O1000" t="s">
        <v>95</v>
      </c>
      <c r="R1000">
        <v>0</v>
      </c>
      <c r="S1000">
        <v>0</v>
      </c>
      <c r="T1000" t="s">
        <v>61</v>
      </c>
      <c r="U1000" t="s">
        <v>380</v>
      </c>
      <c r="V1000">
        <v>0</v>
      </c>
      <c r="W1000">
        <v>0</v>
      </c>
      <c r="X1000">
        <v>0</v>
      </c>
      <c r="Y1000" t="s">
        <v>71</v>
      </c>
      <c r="Z1000" t="s">
        <v>83</v>
      </c>
      <c r="AA1000" t="s">
        <v>90</v>
      </c>
      <c r="AB1000" t="s">
        <v>62</v>
      </c>
      <c r="AD1000">
        <v>0</v>
      </c>
      <c r="AE1000">
        <v>0</v>
      </c>
      <c r="AF1000">
        <v>0</v>
      </c>
      <c r="AG1000">
        <v>0</v>
      </c>
      <c r="AH1000">
        <v>0</v>
      </c>
      <c r="AI1000">
        <v>0</v>
      </c>
      <c r="AJ1000">
        <v>0</v>
      </c>
      <c r="AK1000">
        <v>0</v>
      </c>
      <c r="AL1000">
        <v>0</v>
      </c>
      <c r="AM1000">
        <v>0</v>
      </c>
      <c r="AN1000">
        <v>0</v>
      </c>
      <c r="AO1000">
        <v>0</v>
      </c>
      <c r="AP1000">
        <v>0</v>
      </c>
      <c r="AQ1000">
        <v>0</v>
      </c>
      <c r="AR1000">
        <v>0</v>
      </c>
      <c r="AS1000">
        <v>0</v>
      </c>
      <c r="AT1000">
        <v>0</v>
      </c>
      <c r="AU1000">
        <v>0</v>
      </c>
      <c r="AV1000">
        <v>0</v>
      </c>
      <c r="AW1000">
        <v>1</v>
      </c>
      <c r="AX1000">
        <v>0</v>
      </c>
      <c r="AY1000">
        <v>0</v>
      </c>
      <c r="AZ1000">
        <v>0</v>
      </c>
      <c r="BA1000" t="s">
        <v>63</v>
      </c>
      <c r="BB1000" t="s">
        <v>63</v>
      </c>
      <c r="BC1000" t="s">
        <v>64</v>
      </c>
    </row>
    <row r="1001" spans="1:55" x14ac:dyDescent="0.3">
      <c r="A1001" t="s">
        <v>55</v>
      </c>
      <c r="B1001" t="s">
        <v>55</v>
      </c>
      <c r="C1001" t="s">
        <v>298</v>
      </c>
      <c r="D1001">
        <v>22110405202</v>
      </c>
      <c r="E1001" t="s">
        <v>321</v>
      </c>
      <c r="F1001" t="s">
        <v>98</v>
      </c>
      <c r="G1001" t="s">
        <v>57</v>
      </c>
      <c r="H1001">
        <v>2</v>
      </c>
      <c r="I1001" t="s">
        <v>72</v>
      </c>
      <c r="J1001" t="s">
        <v>59</v>
      </c>
      <c r="K1001" t="s">
        <v>330</v>
      </c>
      <c r="L1001">
        <v>1</v>
      </c>
      <c r="M1001" t="s">
        <v>331</v>
      </c>
      <c r="N1001">
        <v>1</v>
      </c>
      <c r="O1001" t="s">
        <v>101</v>
      </c>
      <c r="R1001">
        <v>0</v>
      </c>
      <c r="S1001">
        <v>0</v>
      </c>
      <c r="T1001" t="s">
        <v>1773</v>
      </c>
      <c r="U1001" t="s">
        <v>332</v>
      </c>
      <c r="V1001">
        <v>4</v>
      </c>
      <c r="W1001">
        <v>0</v>
      </c>
      <c r="X1001">
        <v>2</v>
      </c>
      <c r="Y1001" t="s">
        <v>71</v>
      </c>
      <c r="Z1001" t="s">
        <v>71</v>
      </c>
      <c r="AA1001" t="s">
        <v>90</v>
      </c>
      <c r="AB1001" t="s">
        <v>71</v>
      </c>
      <c r="AD1001">
        <v>0</v>
      </c>
      <c r="AE1001">
        <v>0</v>
      </c>
      <c r="AF1001">
        <v>0</v>
      </c>
      <c r="AG1001">
        <v>0</v>
      </c>
      <c r="AH1001">
        <v>0</v>
      </c>
      <c r="AI1001">
        <v>2</v>
      </c>
      <c r="AJ1001">
        <v>0</v>
      </c>
      <c r="AK1001">
        <v>0</v>
      </c>
      <c r="AL1001">
        <v>0</v>
      </c>
      <c r="AM1001">
        <v>0</v>
      </c>
      <c r="AN1001">
        <v>0</v>
      </c>
      <c r="AO1001">
        <v>0</v>
      </c>
      <c r="AP1001">
        <v>0</v>
      </c>
      <c r="AQ1001">
        <v>0</v>
      </c>
      <c r="AR1001">
        <v>0</v>
      </c>
      <c r="AS1001">
        <v>0</v>
      </c>
      <c r="AT1001">
        <v>0</v>
      </c>
      <c r="AU1001">
        <v>0</v>
      </c>
      <c r="AV1001">
        <v>0</v>
      </c>
      <c r="AW1001">
        <v>1</v>
      </c>
      <c r="AX1001">
        <v>1</v>
      </c>
      <c r="AY1001">
        <v>0</v>
      </c>
      <c r="AZ1001">
        <v>0</v>
      </c>
      <c r="BA1001" t="s">
        <v>63</v>
      </c>
      <c r="BB1001" t="s">
        <v>63</v>
      </c>
      <c r="BC1001" t="s">
        <v>64</v>
      </c>
    </row>
    <row r="1002" spans="1:55" x14ac:dyDescent="0.3">
      <c r="A1002" t="s">
        <v>55</v>
      </c>
      <c r="B1002" t="s">
        <v>55</v>
      </c>
      <c r="C1002" t="s">
        <v>298</v>
      </c>
      <c r="D1002">
        <v>22110405202</v>
      </c>
      <c r="E1002" t="s">
        <v>321</v>
      </c>
      <c r="F1002" t="s">
        <v>98</v>
      </c>
      <c r="G1002" t="s">
        <v>57</v>
      </c>
      <c r="H1002">
        <v>3</v>
      </c>
      <c r="I1002" t="s">
        <v>72</v>
      </c>
      <c r="J1002" t="s">
        <v>59</v>
      </c>
      <c r="K1002" t="s">
        <v>333</v>
      </c>
      <c r="L1002">
        <v>1</v>
      </c>
      <c r="M1002" t="s">
        <v>334</v>
      </c>
      <c r="N1002">
        <v>1</v>
      </c>
      <c r="R1002">
        <v>0</v>
      </c>
      <c r="S1002">
        <v>0</v>
      </c>
      <c r="T1002" t="s">
        <v>61</v>
      </c>
      <c r="U1002" t="s">
        <v>335</v>
      </c>
      <c r="V1002">
        <v>1</v>
      </c>
      <c r="W1002">
        <v>2</v>
      </c>
      <c r="X1002">
        <v>1</v>
      </c>
      <c r="Y1002" t="s">
        <v>83</v>
      </c>
      <c r="Z1002" t="s">
        <v>83</v>
      </c>
      <c r="AA1002" t="s">
        <v>83</v>
      </c>
      <c r="AB1002" t="s">
        <v>71</v>
      </c>
      <c r="AD1002">
        <v>0</v>
      </c>
      <c r="AE1002">
        <v>0</v>
      </c>
      <c r="AF1002">
        <v>0</v>
      </c>
      <c r="AG1002">
        <v>0</v>
      </c>
      <c r="AH1002">
        <v>0</v>
      </c>
      <c r="AI1002">
        <v>0</v>
      </c>
      <c r="AJ1002">
        <v>0</v>
      </c>
      <c r="AK1002">
        <v>0</v>
      </c>
      <c r="AL1002">
        <v>0</v>
      </c>
      <c r="AM1002">
        <v>0</v>
      </c>
      <c r="AN1002">
        <v>0</v>
      </c>
      <c r="AO1002">
        <v>0</v>
      </c>
      <c r="AP1002">
        <v>0</v>
      </c>
      <c r="AQ1002">
        <v>0</v>
      </c>
      <c r="AR1002">
        <v>0</v>
      </c>
      <c r="AS1002">
        <v>0</v>
      </c>
      <c r="AT1002">
        <v>0</v>
      </c>
      <c r="AU1002">
        <v>0</v>
      </c>
      <c r="AV1002">
        <v>0</v>
      </c>
      <c r="AW1002">
        <v>1</v>
      </c>
      <c r="AX1002">
        <v>0</v>
      </c>
      <c r="AY1002">
        <v>0</v>
      </c>
      <c r="AZ1002">
        <v>0</v>
      </c>
      <c r="BA1002" t="s">
        <v>63</v>
      </c>
      <c r="BB1002" t="s">
        <v>63</v>
      </c>
      <c r="BC1002" t="s">
        <v>64</v>
      </c>
    </row>
    <row r="1003" spans="1:55" x14ac:dyDescent="0.3">
      <c r="A1003" t="s">
        <v>55</v>
      </c>
      <c r="B1003" t="s">
        <v>55</v>
      </c>
      <c r="C1003" t="s">
        <v>778</v>
      </c>
      <c r="D1003">
        <v>22110421702</v>
      </c>
      <c r="E1003" t="s">
        <v>932</v>
      </c>
      <c r="F1003" t="s">
        <v>98</v>
      </c>
      <c r="G1003" t="s">
        <v>57</v>
      </c>
      <c r="H1003">
        <v>1</v>
      </c>
      <c r="I1003" t="s">
        <v>58</v>
      </c>
      <c r="J1003" t="s">
        <v>59</v>
      </c>
      <c r="L1003">
        <v>1</v>
      </c>
      <c r="N1003">
        <v>1</v>
      </c>
      <c r="O1003" t="s">
        <v>60</v>
      </c>
      <c r="R1003">
        <v>0</v>
      </c>
      <c r="S1003">
        <v>0</v>
      </c>
      <c r="T1003" t="s">
        <v>61</v>
      </c>
      <c r="V1003">
        <v>1</v>
      </c>
      <c r="W1003">
        <v>0</v>
      </c>
      <c r="X1003">
        <v>1</v>
      </c>
      <c r="Y1003" t="s">
        <v>62</v>
      </c>
      <c r="Z1003" t="s">
        <v>62</v>
      </c>
      <c r="AA1003" t="s">
        <v>62</v>
      </c>
      <c r="AB1003" t="s">
        <v>62</v>
      </c>
      <c r="AD1003">
        <v>1</v>
      </c>
      <c r="AE1003">
        <v>0</v>
      </c>
      <c r="AF1003">
        <v>0</v>
      </c>
      <c r="AG1003">
        <v>0</v>
      </c>
      <c r="AH1003">
        <v>0</v>
      </c>
      <c r="AI1003">
        <v>10</v>
      </c>
      <c r="AJ1003">
        <v>4</v>
      </c>
      <c r="AK1003">
        <v>1</v>
      </c>
      <c r="AL1003">
        <v>0</v>
      </c>
      <c r="AM1003">
        <v>0</v>
      </c>
      <c r="AN1003">
        <v>0</v>
      </c>
      <c r="AO1003">
        <v>0</v>
      </c>
      <c r="AP1003">
        <v>0</v>
      </c>
      <c r="AQ1003">
        <v>0</v>
      </c>
      <c r="AR1003">
        <v>0</v>
      </c>
      <c r="AS1003">
        <v>0</v>
      </c>
      <c r="AT1003">
        <v>0</v>
      </c>
      <c r="AU1003">
        <v>0</v>
      </c>
      <c r="AV1003">
        <v>0</v>
      </c>
      <c r="AW1003">
        <v>8</v>
      </c>
      <c r="AX1003">
        <v>5</v>
      </c>
      <c r="AY1003">
        <v>0</v>
      </c>
      <c r="AZ1003">
        <v>0</v>
      </c>
      <c r="BA1003" t="s">
        <v>63</v>
      </c>
      <c r="BB1003" t="s">
        <v>63</v>
      </c>
      <c r="BC1003" t="s">
        <v>64</v>
      </c>
    </row>
    <row r="1004" spans="1:55" x14ac:dyDescent="0.3">
      <c r="A1004" t="s">
        <v>55</v>
      </c>
      <c r="B1004" t="s">
        <v>55</v>
      </c>
      <c r="C1004" t="s">
        <v>778</v>
      </c>
      <c r="D1004">
        <v>22110421702</v>
      </c>
      <c r="E1004" t="s">
        <v>932</v>
      </c>
      <c r="F1004" t="s">
        <v>98</v>
      </c>
      <c r="G1004" t="s">
        <v>57</v>
      </c>
      <c r="H1004">
        <v>1</v>
      </c>
      <c r="I1004" t="s">
        <v>58</v>
      </c>
      <c r="J1004" t="s">
        <v>59</v>
      </c>
      <c r="L1004">
        <v>1</v>
      </c>
      <c r="N1004">
        <v>2</v>
      </c>
      <c r="O1004" t="s">
        <v>66</v>
      </c>
      <c r="P1004">
        <v>6</v>
      </c>
      <c r="Q1004" t="s">
        <v>100</v>
      </c>
      <c r="R1004">
        <v>14</v>
      </c>
      <c r="S1004">
        <v>7</v>
      </c>
      <c r="T1004" t="s">
        <v>61</v>
      </c>
      <c r="V1004">
        <v>1</v>
      </c>
      <c r="W1004">
        <v>0</v>
      </c>
      <c r="X1004">
        <v>1</v>
      </c>
      <c r="Y1004" t="s">
        <v>62</v>
      </c>
      <c r="Z1004" t="s">
        <v>62</v>
      </c>
      <c r="AA1004" t="s">
        <v>62</v>
      </c>
      <c r="AB1004" t="s">
        <v>62</v>
      </c>
      <c r="AC1004" t="s">
        <v>77</v>
      </c>
      <c r="AD1004">
        <v>1</v>
      </c>
      <c r="AE1004">
        <v>1</v>
      </c>
      <c r="AF1004">
        <v>0</v>
      </c>
      <c r="AG1004">
        <v>0</v>
      </c>
      <c r="AH1004">
        <v>0</v>
      </c>
      <c r="AI1004">
        <v>0</v>
      </c>
      <c r="AJ1004">
        <v>0</v>
      </c>
      <c r="AK1004">
        <v>1</v>
      </c>
      <c r="AL1004">
        <v>0</v>
      </c>
      <c r="AM1004">
        <v>0</v>
      </c>
      <c r="AN1004">
        <v>0</v>
      </c>
      <c r="AO1004">
        <v>0</v>
      </c>
      <c r="AP1004">
        <v>0</v>
      </c>
      <c r="AQ1004">
        <v>0</v>
      </c>
      <c r="AR1004">
        <v>0</v>
      </c>
      <c r="AS1004">
        <v>0</v>
      </c>
      <c r="AT1004">
        <v>0</v>
      </c>
      <c r="AU1004">
        <v>0</v>
      </c>
      <c r="AV1004">
        <v>0</v>
      </c>
      <c r="AW1004">
        <v>8</v>
      </c>
      <c r="AX1004">
        <v>5</v>
      </c>
      <c r="AY1004">
        <v>0</v>
      </c>
      <c r="AZ1004">
        <v>0</v>
      </c>
      <c r="BA1004" t="s">
        <v>63</v>
      </c>
      <c r="BB1004" t="s">
        <v>63</v>
      </c>
      <c r="BC1004" t="s">
        <v>64</v>
      </c>
    </row>
    <row r="1005" spans="1:55" ht="43.2" x14ac:dyDescent="0.3">
      <c r="A1005" t="s">
        <v>55</v>
      </c>
      <c r="B1005" t="s">
        <v>55</v>
      </c>
      <c r="C1005" t="s">
        <v>778</v>
      </c>
      <c r="D1005">
        <v>22110421702</v>
      </c>
      <c r="E1005" t="s">
        <v>932</v>
      </c>
      <c r="F1005" t="s">
        <v>98</v>
      </c>
      <c r="G1005" t="s">
        <v>57</v>
      </c>
      <c r="H1005">
        <v>1</v>
      </c>
      <c r="I1005" t="s">
        <v>58</v>
      </c>
      <c r="J1005" t="s">
        <v>59</v>
      </c>
      <c r="L1005">
        <v>1</v>
      </c>
      <c r="N1005">
        <v>3</v>
      </c>
      <c r="O1005" t="s">
        <v>66</v>
      </c>
      <c r="R1005">
        <v>0</v>
      </c>
      <c r="S1005">
        <v>0</v>
      </c>
      <c r="T1005" t="s">
        <v>61</v>
      </c>
      <c r="U1005" s="40" t="s">
        <v>933</v>
      </c>
      <c r="V1005">
        <v>1</v>
      </c>
      <c r="W1005">
        <v>0</v>
      </c>
      <c r="X1005">
        <v>1</v>
      </c>
      <c r="Y1005" t="s">
        <v>62</v>
      </c>
      <c r="Z1005" t="s">
        <v>62</v>
      </c>
      <c r="AB1005" t="s">
        <v>62</v>
      </c>
      <c r="AC1005" t="s">
        <v>77</v>
      </c>
      <c r="AD1005">
        <v>0</v>
      </c>
      <c r="AE1005">
        <v>1</v>
      </c>
      <c r="AF1005">
        <v>0</v>
      </c>
      <c r="AG1005">
        <v>0</v>
      </c>
      <c r="AH1005">
        <v>0</v>
      </c>
      <c r="AI1005">
        <v>6</v>
      </c>
      <c r="AJ1005">
        <v>0</v>
      </c>
      <c r="AK1005">
        <v>0</v>
      </c>
      <c r="AL1005">
        <v>0</v>
      </c>
      <c r="AM1005">
        <v>0</v>
      </c>
      <c r="AN1005">
        <v>0</v>
      </c>
      <c r="AO1005">
        <v>0</v>
      </c>
      <c r="AP1005">
        <v>0</v>
      </c>
      <c r="AQ1005">
        <v>0</v>
      </c>
      <c r="AR1005">
        <v>0</v>
      </c>
      <c r="AS1005">
        <v>0</v>
      </c>
      <c r="AT1005">
        <v>0</v>
      </c>
      <c r="AU1005">
        <v>0</v>
      </c>
      <c r="AV1005">
        <v>0</v>
      </c>
      <c r="AW1005">
        <v>3</v>
      </c>
      <c r="AX1005">
        <v>5</v>
      </c>
      <c r="AY1005">
        <v>0</v>
      </c>
      <c r="AZ1005">
        <v>0</v>
      </c>
      <c r="BA1005" t="s">
        <v>63</v>
      </c>
      <c r="BB1005" t="s">
        <v>63</v>
      </c>
      <c r="BC1005" t="s">
        <v>64</v>
      </c>
    </row>
    <row r="1006" spans="1:55" x14ac:dyDescent="0.3">
      <c r="A1006" t="s">
        <v>55</v>
      </c>
      <c r="B1006" t="s">
        <v>55</v>
      </c>
      <c r="C1006" t="s">
        <v>298</v>
      </c>
      <c r="D1006">
        <v>22110405202</v>
      </c>
      <c r="E1006" t="s">
        <v>321</v>
      </c>
      <c r="F1006" t="s">
        <v>98</v>
      </c>
      <c r="G1006" t="s">
        <v>57</v>
      </c>
      <c r="H1006">
        <v>4</v>
      </c>
      <c r="I1006" t="s">
        <v>72</v>
      </c>
      <c r="J1006" t="s">
        <v>59</v>
      </c>
      <c r="K1006" t="s">
        <v>336</v>
      </c>
      <c r="L1006">
        <v>1</v>
      </c>
      <c r="M1006" t="s">
        <v>337</v>
      </c>
      <c r="N1006">
        <v>1</v>
      </c>
      <c r="O1006" t="s">
        <v>70</v>
      </c>
      <c r="R1006">
        <v>0</v>
      </c>
      <c r="S1006">
        <v>0</v>
      </c>
      <c r="T1006" t="s">
        <v>1772</v>
      </c>
      <c r="U1006" t="s">
        <v>338</v>
      </c>
      <c r="V1006">
        <v>3</v>
      </c>
      <c r="W1006">
        <v>4</v>
      </c>
      <c r="X1006">
        <v>1</v>
      </c>
      <c r="Y1006" t="s">
        <v>71</v>
      </c>
      <c r="Z1006" t="s">
        <v>71</v>
      </c>
      <c r="AA1006" t="s">
        <v>90</v>
      </c>
      <c r="AB1006" t="s">
        <v>71</v>
      </c>
      <c r="AD1006">
        <v>0</v>
      </c>
      <c r="AE1006">
        <v>0</v>
      </c>
      <c r="AF1006">
        <v>0</v>
      </c>
      <c r="AG1006">
        <v>0</v>
      </c>
      <c r="AH1006">
        <v>0</v>
      </c>
      <c r="AI1006">
        <v>0</v>
      </c>
      <c r="AJ1006">
        <v>3</v>
      </c>
      <c r="AK1006">
        <v>0</v>
      </c>
      <c r="AL1006">
        <v>0</v>
      </c>
      <c r="AM1006">
        <v>0</v>
      </c>
      <c r="AN1006">
        <v>0</v>
      </c>
      <c r="AO1006">
        <v>0</v>
      </c>
      <c r="AP1006">
        <v>0</v>
      </c>
      <c r="AQ1006">
        <v>0</v>
      </c>
      <c r="AR1006">
        <v>0</v>
      </c>
      <c r="AS1006">
        <v>0</v>
      </c>
      <c r="AT1006">
        <v>0</v>
      </c>
      <c r="AU1006">
        <v>0</v>
      </c>
      <c r="AV1006">
        <v>0</v>
      </c>
      <c r="AW1006">
        <v>0</v>
      </c>
      <c r="AX1006">
        <v>2</v>
      </c>
      <c r="AY1006">
        <v>0</v>
      </c>
      <c r="AZ1006">
        <v>0</v>
      </c>
      <c r="BA1006" t="s">
        <v>63</v>
      </c>
      <c r="BB1006" t="s">
        <v>63</v>
      </c>
      <c r="BC1006" t="s">
        <v>64</v>
      </c>
    </row>
    <row r="1007" spans="1:55" x14ac:dyDescent="0.3">
      <c r="A1007" t="s">
        <v>55</v>
      </c>
      <c r="B1007" t="s">
        <v>55</v>
      </c>
      <c r="C1007" t="s">
        <v>778</v>
      </c>
      <c r="D1007">
        <v>22110421702</v>
      </c>
      <c r="E1007" t="s">
        <v>932</v>
      </c>
      <c r="F1007" t="s">
        <v>98</v>
      </c>
      <c r="G1007" t="s">
        <v>57</v>
      </c>
      <c r="H1007">
        <v>2</v>
      </c>
      <c r="I1007" t="s">
        <v>94</v>
      </c>
      <c r="J1007" t="s">
        <v>59</v>
      </c>
      <c r="L1007">
        <v>1</v>
      </c>
      <c r="N1007">
        <v>1</v>
      </c>
      <c r="O1007" t="s">
        <v>95</v>
      </c>
      <c r="R1007">
        <v>0</v>
      </c>
      <c r="S1007">
        <v>0</v>
      </c>
      <c r="T1007" t="s">
        <v>61</v>
      </c>
      <c r="V1007">
        <v>5</v>
      </c>
      <c r="W1007">
        <v>0</v>
      </c>
      <c r="X1007">
        <v>1</v>
      </c>
      <c r="Y1007" t="s">
        <v>62</v>
      </c>
      <c r="AB1007" t="s">
        <v>62</v>
      </c>
      <c r="AD1007">
        <v>0</v>
      </c>
      <c r="AE1007">
        <v>0</v>
      </c>
      <c r="AF1007">
        <v>0</v>
      </c>
      <c r="AG1007">
        <v>0</v>
      </c>
      <c r="AH1007">
        <v>0</v>
      </c>
      <c r="AI1007">
        <v>0</v>
      </c>
      <c r="AJ1007">
        <v>0</v>
      </c>
      <c r="AK1007">
        <v>0</v>
      </c>
      <c r="AL1007">
        <v>0</v>
      </c>
      <c r="AM1007">
        <v>0</v>
      </c>
      <c r="AN1007">
        <v>0</v>
      </c>
      <c r="AO1007">
        <v>0</v>
      </c>
      <c r="AP1007">
        <v>0</v>
      </c>
      <c r="AQ1007">
        <v>0</v>
      </c>
      <c r="AR1007">
        <v>0</v>
      </c>
      <c r="AS1007">
        <v>0</v>
      </c>
      <c r="AT1007">
        <v>0</v>
      </c>
      <c r="AU1007">
        <v>0</v>
      </c>
      <c r="AV1007">
        <v>0</v>
      </c>
      <c r="AW1007">
        <v>1</v>
      </c>
      <c r="AX1007">
        <v>0</v>
      </c>
      <c r="AY1007">
        <v>0</v>
      </c>
      <c r="AZ1007">
        <v>0</v>
      </c>
      <c r="BA1007" t="s">
        <v>63</v>
      </c>
      <c r="BB1007" t="s">
        <v>63</v>
      </c>
      <c r="BC1007" t="s">
        <v>64</v>
      </c>
    </row>
    <row r="1008" spans="1:55" x14ac:dyDescent="0.3">
      <c r="A1008" t="s">
        <v>55</v>
      </c>
      <c r="B1008" t="s">
        <v>55</v>
      </c>
      <c r="C1008" t="s">
        <v>778</v>
      </c>
      <c r="D1008">
        <v>22110421702</v>
      </c>
      <c r="E1008" t="s">
        <v>932</v>
      </c>
      <c r="F1008" t="s">
        <v>98</v>
      </c>
      <c r="G1008" t="s">
        <v>57</v>
      </c>
      <c r="H1008">
        <v>2</v>
      </c>
      <c r="I1008" t="s">
        <v>94</v>
      </c>
      <c r="J1008" t="s">
        <v>59</v>
      </c>
      <c r="L1008">
        <v>1</v>
      </c>
      <c r="N1008">
        <v>2</v>
      </c>
      <c r="O1008" t="s">
        <v>95</v>
      </c>
      <c r="R1008">
        <v>0</v>
      </c>
      <c r="S1008">
        <v>0</v>
      </c>
      <c r="T1008" t="s">
        <v>61</v>
      </c>
      <c r="V1008">
        <v>5</v>
      </c>
      <c r="W1008">
        <v>0</v>
      </c>
      <c r="X1008">
        <v>1</v>
      </c>
      <c r="Y1008" t="s">
        <v>62</v>
      </c>
      <c r="AB1008" t="s">
        <v>62</v>
      </c>
      <c r="AD1008">
        <v>0</v>
      </c>
      <c r="AE1008">
        <v>0</v>
      </c>
      <c r="AF1008">
        <v>0</v>
      </c>
      <c r="AG1008">
        <v>0</v>
      </c>
      <c r="AH1008">
        <v>0</v>
      </c>
      <c r="AI1008">
        <v>0</v>
      </c>
      <c r="AJ1008">
        <v>0</v>
      </c>
      <c r="AK1008">
        <v>0</v>
      </c>
      <c r="AL1008">
        <v>0</v>
      </c>
      <c r="AM1008">
        <v>0</v>
      </c>
      <c r="AN1008">
        <v>0</v>
      </c>
      <c r="AO1008">
        <v>0</v>
      </c>
      <c r="AP1008">
        <v>0</v>
      </c>
      <c r="AQ1008">
        <v>0</v>
      </c>
      <c r="AR1008">
        <v>0</v>
      </c>
      <c r="AS1008">
        <v>0</v>
      </c>
      <c r="AT1008">
        <v>0</v>
      </c>
      <c r="AU1008">
        <v>0</v>
      </c>
      <c r="AV1008">
        <v>0</v>
      </c>
      <c r="AW1008">
        <v>1</v>
      </c>
      <c r="AX1008">
        <v>0</v>
      </c>
      <c r="AY1008">
        <v>0</v>
      </c>
      <c r="AZ1008">
        <v>0</v>
      </c>
      <c r="BA1008" t="s">
        <v>63</v>
      </c>
      <c r="BB1008" t="s">
        <v>63</v>
      </c>
      <c r="BC1008" t="s">
        <v>64</v>
      </c>
    </row>
    <row r="1009" spans="1:55" x14ac:dyDescent="0.3">
      <c r="A1009" t="s">
        <v>55</v>
      </c>
      <c r="B1009" t="s">
        <v>55</v>
      </c>
      <c r="C1009" t="s">
        <v>298</v>
      </c>
      <c r="D1009">
        <v>22110405202</v>
      </c>
      <c r="E1009" t="s">
        <v>321</v>
      </c>
      <c r="F1009" t="s">
        <v>98</v>
      </c>
      <c r="G1009" t="s">
        <v>57</v>
      </c>
      <c r="H1009">
        <v>5</v>
      </c>
      <c r="I1009" t="s">
        <v>146</v>
      </c>
      <c r="J1009" t="s">
        <v>59</v>
      </c>
      <c r="K1009" t="s">
        <v>339</v>
      </c>
      <c r="L1009">
        <v>1</v>
      </c>
      <c r="M1009" t="s">
        <v>340</v>
      </c>
      <c r="N1009">
        <v>1</v>
      </c>
      <c r="O1009" t="s">
        <v>97</v>
      </c>
      <c r="R1009">
        <v>0</v>
      </c>
      <c r="S1009">
        <v>0</v>
      </c>
      <c r="T1009" t="s">
        <v>61</v>
      </c>
      <c r="U1009" t="s">
        <v>341</v>
      </c>
      <c r="V1009">
        <v>1</v>
      </c>
      <c r="W1009">
        <v>3</v>
      </c>
      <c r="X1009">
        <v>1</v>
      </c>
      <c r="Y1009" t="s">
        <v>71</v>
      </c>
      <c r="Z1009" t="s">
        <v>83</v>
      </c>
      <c r="AA1009" t="s">
        <v>90</v>
      </c>
      <c r="AB1009" t="s">
        <v>71</v>
      </c>
      <c r="AD1009">
        <v>1</v>
      </c>
      <c r="AE1009">
        <v>0</v>
      </c>
      <c r="AF1009">
        <v>0</v>
      </c>
      <c r="AG1009">
        <v>0</v>
      </c>
      <c r="AH1009">
        <v>0</v>
      </c>
      <c r="AI1009">
        <v>1</v>
      </c>
      <c r="AJ1009">
        <v>1</v>
      </c>
      <c r="AK1009">
        <v>0</v>
      </c>
      <c r="AL1009">
        <v>0</v>
      </c>
      <c r="AM1009">
        <v>0</v>
      </c>
      <c r="AN1009">
        <v>0</v>
      </c>
      <c r="AO1009">
        <v>0</v>
      </c>
      <c r="AP1009">
        <v>0</v>
      </c>
      <c r="AQ1009">
        <v>0</v>
      </c>
      <c r="AR1009">
        <v>0</v>
      </c>
      <c r="AS1009">
        <v>0</v>
      </c>
      <c r="AT1009">
        <v>0</v>
      </c>
      <c r="AU1009">
        <v>0</v>
      </c>
      <c r="AV1009">
        <v>0</v>
      </c>
      <c r="AW1009">
        <v>1</v>
      </c>
      <c r="AX1009">
        <v>1</v>
      </c>
      <c r="AY1009">
        <v>0</v>
      </c>
      <c r="AZ1009">
        <v>0</v>
      </c>
      <c r="BA1009" t="s">
        <v>63</v>
      </c>
      <c r="BB1009" t="s">
        <v>63</v>
      </c>
      <c r="BC1009" t="s">
        <v>64</v>
      </c>
    </row>
    <row r="1010" spans="1:55" x14ac:dyDescent="0.3">
      <c r="A1010" t="s">
        <v>55</v>
      </c>
      <c r="B1010" t="s">
        <v>55</v>
      </c>
      <c r="C1010" t="s">
        <v>298</v>
      </c>
      <c r="D1010">
        <v>22110405202</v>
      </c>
      <c r="E1010" t="s">
        <v>321</v>
      </c>
      <c r="F1010" t="s">
        <v>98</v>
      </c>
      <c r="G1010" t="s">
        <v>57</v>
      </c>
      <c r="H1010">
        <v>6</v>
      </c>
      <c r="I1010" t="s">
        <v>96</v>
      </c>
      <c r="J1010" t="s">
        <v>59</v>
      </c>
      <c r="K1010" t="s">
        <v>342</v>
      </c>
      <c r="L1010">
        <v>1</v>
      </c>
      <c r="M1010" t="s">
        <v>343</v>
      </c>
      <c r="N1010">
        <v>1</v>
      </c>
      <c r="O1010" t="s">
        <v>107</v>
      </c>
      <c r="R1010">
        <v>0</v>
      </c>
      <c r="S1010">
        <v>0</v>
      </c>
      <c r="T1010" t="s">
        <v>1772</v>
      </c>
      <c r="U1010" t="s">
        <v>344</v>
      </c>
      <c r="V1010">
        <v>4</v>
      </c>
      <c r="W1010">
        <v>4</v>
      </c>
      <c r="X1010">
        <v>2</v>
      </c>
      <c r="Y1010" t="s">
        <v>71</v>
      </c>
      <c r="Z1010" t="s">
        <v>71</v>
      </c>
      <c r="AA1010" t="s">
        <v>90</v>
      </c>
      <c r="AB1010" t="s">
        <v>71</v>
      </c>
      <c r="AD1010">
        <v>0</v>
      </c>
      <c r="AE1010">
        <v>0</v>
      </c>
      <c r="AF1010">
        <v>0</v>
      </c>
      <c r="AG1010">
        <v>0</v>
      </c>
      <c r="AH1010">
        <v>0</v>
      </c>
      <c r="AI1010">
        <v>2</v>
      </c>
      <c r="AJ1010">
        <v>0</v>
      </c>
      <c r="AK1010">
        <v>0</v>
      </c>
      <c r="AL1010">
        <v>0</v>
      </c>
      <c r="AM1010">
        <v>0</v>
      </c>
      <c r="AN1010">
        <v>0</v>
      </c>
      <c r="AO1010">
        <v>0</v>
      </c>
      <c r="AP1010">
        <v>0</v>
      </c>
      <c r="AQ1010">
        <v>0</v>
      </c>
      <c r="AR1010">
        <v>0</v>
      </c>
      <c r="AS1010">
        <v>0</v>
      </c>
      <c r="AT1010">
        <v>0</v>
      </c>
      <c r="AU1010">
        <v>0</v>
      </c>
      <c r="AV1010">
        <v>0</v>
      </c>
      <c r="AW1010">
        <v>2</v>
      </c>
      <c r="AX1010">
        <v>2</v>
      </c>
      <c r="AY1010">
        <v>0</v>
      </c>
      <c r="AZ1010">
        <v>0</v>
      </c>
      <c r="BA1010" t="s">
        <v>85</v>
      </c>
      <c r="BB1010" t="s">
        <v>63</v>
      </c>
      <c r="BC1010" t="s">
        <v>64</v>
      </c>
    </row>
    <row r="1011" spans="1:55" x14ac:dyDescent="0.3">
      <c r="A1011" t="s">
        <v>55</v>
      </c>
      <c r="B1011" t="s">
        <v>55</v>
      </c>
      <c r="C1011" t="s">
        <v>298</v>
      </c>
      <c r="D1011">
        <v>22110405202</v>
      </c>
      <c r="E1011" t="s">
        <v>321</v>
      </c>
      <c r="F1011" t="s">
        <v>98</v>
      </c>
      <c r="G1011" t="s">
        <v>57</v>
      </c>
      <c r="H1011">
        <v>7</v>
      </c>
      <c r="I1011" t="s">
        <v>58</v>
      </c>
      <c r="J1011" t="s">
        <v>59</v>
      </c>
      <c r="K1011" t="s">
        <v>345</v>
      </c>
      <c r="L1011">
        <v>1</v>
      </c>
      <c r="M1011" t="s">
        <v>346</v>
      </c>
      <c r="N1011">
        <v>1</v>
      </c>
      <c r="O1011" t="s">
        <v>182</v>
      </c>
      <c r="R1011">
        <v>0</v>
      </c>
      <c r="S1011">
        <v>0</v>
      </c>
      <c r="T1011" t="s">
        <v>1772</v>
      </c>
      <c r="U1011" t="s">
        <v>347</v>
      </c>
      <c r="V1011">
        <v>0</v>
      </c>
      <c r="W1011">
        <v>5</v>
      </c>
      <c r="X1011">
        <v>1</v>
      </c>
      <c r="Y1011" t="s">
        <v>71</v>
      </c>
      <c r="Z1011" t="s">
        <v>71</v>
      </c>
      <c r="AA1011" t="s">
        <v>90</v>
      </c>
      <c r="AB1011" t="s">
        <v>71</v>
      </c>
      <c r="AD1011">
        <v>0</v>
      </c>
      <c r="AE1011">
        <v>0</v>
      </c>
      <c r="AF1011">
        <v>0</v>
      </c>
      <c r="AG1011">
        <v>0</v>
      </c>
      <c r="AH1011">
        <v>0</v>
      </c>
      <c r="AI1011">
        <v>2</v>
      </c>
      <c r="AJ1011">
        <v>1</v>
      </c>
      <c r="AK1011">
        <v>0</v>
      </c>
      <c r="AL1011">
        <v>0</v>
      </c>
      <c r="AM1011">
        <v>0</v>
      </c>
      <c r="AN1011">
        <v>0</v>
      </c>
      <c r="AO1011">
        <v>0</v>
      </c>
      <c r="AP1011">
        <v>0</v>
      </c>
      <c r="AQ1011">
        <v>0</v>
      </c>
      <c r="AR1011">
        <v>6</v>
      </c>
      <c r="AS1011">
        <v>18</v>
      </c>
      <c r="AT1011">
        <v>1</v>
      </c>
      <c r="AU1011">
        <v>1</v>
      </c>
      <c r="AV1011">
        <v>0</v>
      </c>
      <c r="AW1011">
        <v>3</v>
      </c>
      <c r="AX1011">
        <v>2</v>
      </c>
      <c r="AY1011">
        <v>0</v>
      </c>
      <c r="AZ1011">
        <v>0</v>
      </c>
      <c r="BA1011" t="s">
        <v>63</v>
      </c>
      <c r="BB1011" t="s">
        <v>63</v>
      </c>
      <c r="BC1011" t="s">
        <v>64</v>
      </c>
    </row>
    <row r="1012" spans="1:55" x14ac:dyDescent="0.3">
      <c r="A1012" t="s">
        <v>55</v>
      </c>
      <c r="B1012" t="s">
        <v>55</v>
      </c>
      <c r="C1012" t="s">
        <v>298</v>
      </c>
      <c r="D1012">
        <v>22110405202</v>
      </c>
      <c r="E1012" t="s">
        <v>321</v>
      </c>
      <c r="F1012" t="s">
        <v>98</v>
      </c>
      <c r="G1012" t="s">
        <v>57</v>
      </c>
      <c r="H1012">
        <v>7</v>
      </c>
      <c r="I1012" t="s">
        <v>58</v>
      </c>
      <c r="J1012" t="s">
        <v>59</v>
      </c>
      <c r="K1012" t="s">
        <v>345</v>
      </c>
      <c r="L1012">
        <v>1</v>
      </c>
      <c r="M1012" t="s">
        <v>346</v>
      </c>
      <c r="N1012">
        <v>2</v>
      </c>
      <c r="O1012" t="s">
        <v>107</v>
      </c>
      <c r="R1012">
        <v>0</v>
      </c>
      <c r="S1012">
        <v>0</v>
      </c>
      <c r="T1012" t="s">
        <v>61</v>
      </c>
      <c r="U1012" t="s">
        <v>348</v>
      </c>
      <c r="V1012">
        <v>0</v>
      </c>
      <c r="W1012">
        <v>5</v>
      </c>
      <c r="X1012">
        <v>1</v>
      </c>
      <c r="Y1012" t="s">
        <v>71</v>
      </c>
      <c r="Z1012" t="s">
        <v>71</v>
      </c>
      <c r="AA1012" t="s">
        <v>90</v>
      </c>
      <c r="AB1012" t="s">
        <v>71</v>
      </c>
      <c r="AD1012">
        <v>0</v>
      </c>
      <c r="AE1012">
        <v>0</v>
      </c>
      <c r="AF1012">
        <v>0</v>
      </c>
      <c r="AG1012">
        <v>0</v>
      </c>
      <c r="AH1012">
        <v>0</v>
      </c>
      <c r="AI1012">
        <v>1</v>
      </c>
      <c r="AJ1012">
        <v>1</v>
      </c>
      <c r="AK1012">
        <v>0</v>
      </c>
      <c r="AL1012">
        <v>0</v>
      </c>
      <c r="AM1012">
        <v>0</v>
      </c>
      <c r="AN1012">
        <v>0</v>
      </c>
      <c r="AO1012">
        <v>0</v>
      </c>
      <c r="AP1012">
        <v>0</v>
      </c>
      <c r="AQ1012">
        <v>0</v>
      </c>
      <c r="AR1012">
        <v>0</v>
      </c>
      <c r="AS1012">
        <v>0</v>
      </c>
      <c r="AT1012">
        <v>0</v>
      </c>
      <c r="AU1012">
        <v>0</v>
      </c>
      <c r="AV1012">
        <v>0</v>
      </c>
      <c r="AW1012">
        <v>4</v>
      </c>
      <c r="AX1012">
        <v>2</v>
      </c>
      <c r="AY1012">
        <v>0</v>
      </c>
      <c r="AZ1012">
        <v>0</v>
      </c>
      <c r="BA1012" t="s">
        <v>63</v>
      </c>
      <c r="BB1012" t="s">
        <v>63</v>
      </c>
    </row>
    <row r="1013" spans="1:55" x14ac:dyDescent="0.3">
      <c r="A1013" t="s">
        <v>55</v>
      </c>
      <c r="B1013" t="s">
        <v>55</v>
      </c>
      <c r="C1013" t="s">
        <v>778</v>
      </c>
      <c r="D1013">
        <v>22110415503</v>
      </c>
      <c r="E1013" t="s">
        <v>782</v>
      </c>
      <c r="F1013" t="s">
        <v>106</v>
      </c>
      <c r="G1013" t="s">
        <v>57</v>
      </c>
      <c r="H1013">
        <v>1</v>
      </c>
      <c r="I1013" t="s">
        <v>58</v>
      </c>
      <c r="J1013" t="s">
        <v>59</v>
      </c>
      <c r="L1013">
        <v>1</v>
      </c>
      <c r="N1013">
        <v>1</v>
      </c>
      <c r="O1013" t="s">
        <v>60</v>
      </c>
      <c r="R1013">
        <v>0</v>
      </c>
      <c r="S1013">
        <v>0</v>
      </c>
      <c r="T1013" t="s">
        <v>61</v>
      </c>
      <c r="V1013">
        <v>3</v>
      </c>
      <c r="W1013">
        <v>2</v>
      </c>
      <c r="X1013">
        <v>2</v>
      </c>
      <c r="Y1013" t="s">
        <v>62</v>
      </c>
      <c r="Z1013" t="s">
        <v>62</v>
      </c>
      <c r="AA1013" t="s">
        <v>62</v>
      </c>
      <c r="AB1013" t="s">
        <v>62</v>
      </c>
      <c r="AD1013">
        <v>1</v>
      </c>
      <c r="AE1013">
        <v>0</v>
      </c>
      <c r="AF1013">
        <v>0</v>
      </c>
      <c r="AG1013">
        <v>0</v>
      </c>
      <c r="AH1013">
        <v>0</v>
      </c>
      <c r="AI1013">
        <v>10</v>
      </c>
      <c r="AJ1013">
        <v>4</v>
      </c>
      <c r="AK1013">
        <v>1</v>
      </c>
      <c r="AL1013">
        <v>0</v>
      </c>
      <c r="AM1013">
        <v>0</v>
      </c>
      <c r="AN1013">
        <v>0</v>
      </c>
      <c r="AO1013">
        <v>0</v>
      </c>
      <c r="AP1013">
        <v>0</v>
      </c>
      <c r="AQ1013">
        <v>0</v>
      </c>
      <c r="AR1013">
        <v>0</v>
      </c>
      <c r="AS1013">
        <v>0</v>
      </c>
      <c r="AT1013">
        <v>0</v>
      </c>
      <c r="AU1013">
        <v>0</v>
      </c>
      <c r="AV1013">
        <v>0</v>
      </c>
      <c r="AW1013">
        <v>8</v>
      </c>
      <c r="AX1013">
        <v>5</v>
      </c>
      <c r="AY1013">
        <v>0</v>
      </c>
      <c r="AZ1013">
        <v>0</v>
      </c>
      <c r="BA1013" t="s">
        <v>63</v>
      </c>
      <c r="BB1013" t="s">
        <v>63</v>
      </c>
      <c r="BC1013" t="s">
        <v>64</v>
      </c>
    </row>
    <row r="1014" spans="1:55" ht="57.6" x14ac:dyDescent="0.3">
      <c r="A1014" t="s">
        <v>55</v>
      </c>
      <c r="B1014" t="s">
        <v>55</v>
      </c>
      <c r="C1014" t="s">
        <v>778</v>
      </c>
      <c r="D1014">
        <v>22110415503</v>
      </c>
      <c r="E1014" t="s">
        <v>782</v>
      </c>
      <c r="F1014" t="s">
        <v>106</v>
      </c>
      <c r="G1014" t="s">
        <v>57</v>
      </c>
      <c r="H1014">
        <v>1</v>
      </c>
      <c r="I1014" t="s">
        <v>58</v>
      </c>
      <c r="J1014" t="s">
        <v>59</v>
      </c>
      <c r="L1014">
        <v>1</v>
      </c>
      <c r="N1014">
        <v>2</v>
      </c>
      <c r="O1014" t="s">
        <v>66</v>
      </c>
      <c r="Q1014" t="s">
        <v>67</v>
      </c>
      <c r="R1014">
        <v>53</v>
      </c>
      <c r="S1014">
        <v>45</v>
      </c>
      <c r="T1014" t="s">
        <v>61</v>
      </c>
      <c r="U1014" s="40" t="s">
        <v>783</v>
      </c>
      <c r="V1014">
        <v>3</v>
      </c>
      <c r="W1014">
        <v>2</v>
      </c>
      <c r="X1014">
        <v>2</v>
      </c>
      <c r="Y1014" t="s">
        <v>62</v>
      </c>
      <c r="Z1014" t="s">
        <v>62</v>
      </c>
      <c r="AA1014" t="s">
        <v>62</v>
      </c>
      <c r="AB1014" t="s">
        <v>62</v>
      </c>
      <c r="AD1014">
        <v>0</v>
      </c>
      <c r="AE1014">
        <v>0</v>
      </c>
      <c r="AF1014">
        <v>0</v>
      </c>
      <c r="AG1014">
        <v>0</v>
      </c>
      <c r="AH1014">
        <v>0</v>
      </c>
      <c r="AI1014">
        <v>0</v>
      </c>
      <c r="AJ1014">
        <v>0</v>
      </c>
      <c r="AK1014">
        <v>0</v>
      </c>
      <c r="AL1014">
        <v>0</v>
      </c>
      <c r="AM1014">
        <v>0</v>
      </c>
      <c r="AN1014">
        <v>0</v>
      </c>
      <c r="AO1014">
        <v>0</v>
      </c>
      <c r="AP1014">
        <v>0</v>
      </c>
      <c r="AQ1014">
        <v>0</v>
      </c>
      <c r="AR1014">
        <v>0</v>
      </c>
      <c r="AS1014">
        <v>0</v>
      </c>
      <c r="AT1014">
        <v>0</v>
      </c>
      <c r="AU1014">
        <v>0</v>
      </c>
      <c r="AV1014">
        <v>0</v>
      </c>
      <c r="AW1014">
        <v>8</v>
      </c>
      <c r="AX1014">
        <v>5</v>
      </c>
      <c r="AY1014">
        <v>0</v>
      </c>
      <c r="AZ1014">
        <v>0</v>
      </c>
      <c r="BA1014" t="s">
        <v>63</v>
      </c>
      <c r="BB1014" t="s">
        <v>63</v>
      </c>
      <c r="BC1014" t="s">
        <v>64</v>
      </c>
    </row>
    <row r="1015" spans="1:55" x14ac:dyDescent="0.3">
      <c r="A1015" t="s">
        <v>55</v>
      </c>
      <c r="B1015" t="s">
        <v>55</v>
      </c>
      <c r="C1015" t="s">
        <v>778</v>
      </c>
      <c r="D1015">
        <v>22110415503</v>
      </c>
      <c r="E1015" t="s">
        <v>782</v>
      </c>
      <c r="F1015" t="s">
        <v>106</v>
      </c>
      <c r="G1015" t="s">
        <v>57</v>
      </c>
      <c r="H1015">
        <v>1</v>
      </c>
      <c r="I1015" t="s">
        <v>58</v>
      </c>
      <c r="J1015" t="s">
        <v>59</v>
      </c>
      <c r="L1015">
        <v>1</v>
      </c>
      <c r="N1015">
        <v>3</v>
      </c>
      <c r="O1015" t="s">
        <v>167</v>
      </c>
      <c r="R1015">
        <v>0</v>
      </c>
      <c r="S1015">
        <v>0</v>
      </c>
      <c r="T1015" t="s">
        <v>61</v>
      </c>
      <c r="V1015">
        <v>3</v>
      </c>
      <c r="W1015">
        <v>2</v>
      </c>
      <c r="X1015">
        <v>2</v>
      </c>
      <c r="Y1015" t="s">
        <v>62</v>
      </c>
      <c r="Z1015" t="s">
        <v>62</v>
      </c>
      <c r="AA1015" t="s">
        <v>62</v>
      </c>
      <c r="AB1015" t="s">
        <v>62</v>
      </c>
      <c r="AC1015" t="s">
        <v>77</v>
      </c>
      <c r="AD1015">
        <v>1</v>
      </c>
      <c r="AE1015">
        <v>5</v>
      </c>
      <c r="AF1015">
        <v>0</v>
      </c>
      <c r="AG1015">
        <v>0</v>
      </c>
      <c r="AH1015">
        <v>0</v>
      </c>
      <c r="AI1015">
        <v>3</v>
      </c>
      <c r="AJ1015">
        <v>3</v>
      </c>
      <c r="AK1015">
        <v>1</v>
      </c>
      <c r="AL1015">
        <v>0</v>
      </c>
      <c r="AM1015">
        <v>0</v>
      </c>
      <c r="AN1015">
        <v>0</v>
      </c>
      <c r="AO1015">
        <v>0</v>
      </c>
      <c r="AP1015">
        <v>0</v>
      </c>
      <c r="AQ1015">
        <v>0</v>
      </c>
      <c r="AR1015">
        <v>0</v>
      </c>
      <c r="AS1015">
        <v>0</v>
      </c>
      <c r="AT1015">
        <v>0</v>
      </c>
      <c r="AU1015">
        <v>0</v>
      </c>
      <c r="AV1015">
        <v>0</v>
      </c>
      <c r="AW1015">
        <v>8</v>
      </c>
      <c r="AX1015">
        <v>5</v>
      </c>
      <c r="AY1015">
        <v>0</v>
      </c>
      <c r="AZ1015">
        <v>0</v>
      </c>
      <c r="BA1015" t="s">
        <v>63</v>
      </c>
      <c r="BB1015" t="s">
        <v>63</v>
      </c>
      <c r="BC1015" t="s">
        <v>64</v>
      </c>
    </row>
    <row r="1016" spans="1:55" x14ac:dyDescent="0.3">
      <c r="A1016" t="s">
        <v>55</v>
      </c>
      <c r="B1016" t="s">
        <v>55</v>
      </c>
      <c r="C1016" t="s">
        <v>778</v>
      </c>
      <c r="D1016">
        <v>22110415503</v>
      </c>
      <c r="E1016" t="s">
        <v>782</v>
      </c>
      <c r="F1016" t="s">
        <v>106</v>
      </c>
      <c r="G1016" t="s">
        <v>57</v>
      </c>
      <c r="H1016">
        <v>1</v>
      </c>
      <c r="I1016" t="s">
        <v>58</v>
      </c>
      <c r="J1016" t="s">
        <v>59</v>
      </c>
      <c r="L1016">
        <v>1</v>
      </c>
      <c r="N1016">
        <v>4</v>
      </c>
      <c r="O1016" t="s">
        <v>66</v>
      </c>
      <c r="P1016">
        <v>3</v>
      </c>
      <c r="Q1016" t="s">
        <v>78</v>
      </c>
      <c r="R1016">
        <v>42</v>
      </c>
      <c r="S1016">
        <v>50</v>
      </c>
      <c r="T1016" t="s">
        <v>61</v>
      </c>
      <c r="V1016">
        <v>3</v>
      </c>
      <c r="W1016">
        <v>2</v>
      </c>
      <c r="X1016">
        <v>2</v>
      </c>
      <c r="Y1016" t="s">
        <v>62</v>
      </c>
      <c r="Z1016" t="s">
        <v>62</v>
      </c>
      <c r="AA1016" t="s">
        <v>62</v>
      </c>
      <c r="AB1016" t="s">
        <v>62</v>
      </c>
      <c r="AC1016" t="s">
        <v>77</v>
      </c>
      <c r="AD1016">
        <v>1</v>
      </c>
      <c r="AE1016">
        <v>1</v>
      </c>
      <c r="AF1016">
        <v>0</v>
      </c>
      <c r="AG1016">
        <v>0</v>
      </c>
      <c r="AH1016">
        <v>0</v>
      </c>
      <c r="AI1016">
        <v>0</v>
      </c>
      <c r="AJ1016">
        <v>0</v>
      </c>
      <c r="AK1016">
        <v>1</v>
      </c>
      <c r="AL1016">
        <v>0</v>
      </c>
      <c r="AM1016">
        <v>0</v>
      </c>
      <c r="AN1016">
        <v>0</v>
      </c>
      <c r="AO1016">
        <v>0</v>
      </c>
      <c r="AP1016">
        <v>0</v>
      </c>
      <c r="AQ1016">
        <v>0</v>
      </c>
      <c r="AR1016">
        <v>0</v>
      </c>
      <c r="AS1016">
        <v>0</v>
      </c>
      <c r="AT1016">
        <v>0</v>
      </c>
      <c r="AU1016">
        <v>0</v>
      </c>
      <c r="AV1016">
        <v>0</v>
      </c>
      <c r="AW1016">
        <v>8</v>
      </c>
      <c r="AX1016">
        <v>5</v>
      </c>
      <c r="AY1016">
        <v>0</v>
      </c>
      <c r="AZ1016">
        <v>0</v>
      </c>
      <c r="BA1016" t="s">
        <v>63</v>
      </c>
      <c r="BB1016" t="s">
        <v>63</v>
      </c>
      <c r="BC1016" t="s">
        <v>64</v>
      </c>
    </row>
    <row r="1017" spans="1:55" ht="57.6" x14ac:dyDescent="0.3">
      <c r="A1017" t="s">
        <v>55</v>
      </c>
      <c r="B1017" t="s">
        <v>55</v>
      </c>
      <c r="C1017" t="s">
        <v>778</v>
      </c>
      <c r="D1017">
        <v>22110415503</v>
      </c>
      <c r="E1017" t="s">
        <v>782</v>
      </c>
      <c r="F1017" t="s">
        <v>106</v>
      </c>
      <c r="G1017" t="s">
        <v>57</v>
      </c>
      <c r="H1017">
        <v>1</v>
      </c>
      <c r="I1017" t="s">
        <v>58</v>
      </c>
      <c r="J1017" t="s">
        <v>59</v>
      </c>
      <c r="L1017">
        <v>1</v>
      </c>
      <c r="N1017">
        <v>5</v>
      </c>
      <c r="O1017" t="s">
        <v>66</v>
      </c>
      <c r="Q1017" t="s">
        <v>69</v>
      </c>
      <c r="R1017">
        <v>52</v>
      </c>
      <c r="S1017">
        <v>47</v>
      </c>
      <c r="T1017" t="s">
        <v>61</v>
      </c>
      <c r="U1017" s="40" t="s">
        <v>784</v>
      </c>
      <c r="V1017">
        <v>3</v>
      </c>
      <c r="W1017">
        <v>2</v>
      </c>
      <c r="X1017">
        <v>2</v>
      </c>
      <c r="Y1017" t="s">
        <v>62</v>
      </c>
      <c r="Z1017" t="s">
        <v>62</v>
      </c>
      <c r="AA1017" t="s">
        <v>62</v>
      </c>
      <c r="AB1017" t="s">
        <v>62</v>
      </c>
      <c r="AC1017" t="s">
        <v>77</v>
      </c>
      <c r="AD1017">
        <v>1</v>
      </c>
      <c r="AE1017">
        <v>1</v>
      </c>
      <c r="AF1017">
        <v>0</v>
      </c>
      <c r="AG1017">
        <v>0</v>
      </c>
      <c r="AH1017">
        <v>0</v>
      </c>
      <c r="AI1017">
        <v>0</v>
      </c>
      <c r="AJ1017">
        <v>0</v>
      </c>
      <c r="AK1017">
        <v>1</v>
      </c>
      <c r="AL1017">
        <v>0</v>
      </c>
      <c r="AM1017">
        <v>0</v>
      </c>
      <c r="AN1017">
        <v>0</v>
      </c>
      <c r="AO1017">
        <v>0</v>
      </c>
      <c r="AP1017">
        <v>0</v>
      </c>
      <c r="AQ1017">
        <v>0</v>
      </c>
      <c r="AR1017">
        <v>0</v>
      </c>
      <c r="AS1017">
        <v>0</v>
      </c>
      <c r="AT1017">
        <v>0</v>
      </c>
      <c r="AU1017">
        <v>0</v>
      </c>
      <c r="AV1017">
        <v>0</v>
      </c>
      <c r="AW1017">
        <v>8</v>
      </c>
      <c r="AX1017">
        <v>5</v>
      </c>
      <c r="AY1017">
        <v>0</v>
      </c>
      <c r="AZ1017">
        <v>0</v>
      </c>
      <c r="BA1017" t="s">
        <v>63</v>
      </c>
      <c r="BB1017" t="s">
        <v>63</v>
      </c>
    </row>
    <row r="1018" spans="1:55" x14ac:dyDescent="0.3">
      <c r="A1018" t="s">
        <v>55</v>
      </c>
      <c r="B1018" t="s">
        <v>55</v>
      </c>
      <c r="C1018" t="s">
        <v>778</v>
      </c>
      <c r="D1018">
        <v>22110415503</v>
      </c>
      <c r="E1018" t="s">
        <v>782</v>
      </c>
      <c r="F1018" t="s">
        <v>106</v>
      </c>
      <c r="G1018" t="s">
        <v>57</v>
      </c>
      <c r="H1018">
        <v>1</v>
      </c>
      <c r="I1018" t="s">
        <v>58</v>
      </c>
      <c r="J1018" t="s">
        <v>59</v>
      </c>
      <c r="L1018">
        <v>1</v>
      </c>
      <c r="N1018">
        <v>6</v>
      </c>
      <c r="O1018" t="s">
        <v>70</v>
      </c>
      <c r="R1018">
        <v>0</v>
      </c>
      <c r="S1018">
        <v>0</v>
      </c>
      <c r="V1018">
        <v>3</v>
      </c>
      <c r="W1018">
        <v>2</v>
      </c>
      <c r="X1018">
        <v>2</v>
      </c>
      <c r="Y1018" t="s">
        <v>62</v>
      </c>
      <c r="Z1018" t="s">
        <v>62</v>
      </c>
      <c r="AA1018" t="s">
        <v>62</v>
      </c>
      <c r="AB1018" t="s">
        <v>62</v>
      </c>
      <c r="AC1018" t="s">
        <v>77</v>
      </c>
      <c r="AD1018">
        <v>1</v>
      </c>
      <c r="AE1018">
        <v>0</v>
      </c>
      <c r="AF1018">
        <v>0</v>
      </c>
      <c r="AG1018">
        <v>0</v>
      </c>
      <c r="AH1018">
        <v>0</v>
      </c>
      <c r="AI1018">
        <v>12</v>
      </c>
      <c r="AJ1018">
        <v>0</v>
      </c>
      <c r="AK1018">
        <v>1</v>
      </c>
      <c r="AL1018">
        <v>0</v>
      </c>
      <c r="AM1018">
        <v>0</v>
      </c>
      <c r="AN1018">
        <v>0</v>
      </c>
      <c r="AO1018">
        <v>0</v>
      </c>
      <c r="AP1018">
        <v>0</v>
      </c>
      <c r="AQ1018">
        <v>0</v>
      </c>
      <c r="AR1018">
        <v>0</v>
      </c>
      <c r="AS1018">
        <v>0</v>
      </c>
      <c r="AT1018">
        <v>0</v>
      </c>
      <c r="AU1018">
        <v>0</v>
      </c>
      <c r="AV1018">
        <v>0</v>
      </c>
      <c r="AW1018">
        <v>9</v>
      </c>
      <c r="AX1018">
        <v>5</v>
      </c>
      <c r="AY1018">
        <v>0</v>
      </c>
      <c r="AZ1018">
        <v>0</v>
      </c>
      <c r="BA1018" t="s">
        <v>63</v>
      </c>
      <c r="BB1018" t="s">
        <v>63</v>
      </c>
      <c r="BC1018" t="s">
        <v>64</v>
      </c>
    </row>
    <row r="1019" spans="1:55" x14ac:dyDescent="0.3">
      <c r="A1019" t="s">
        <v>55</v>
      </c>
      <c r="B1019" t="s">
        <v>55</v>
      </c>
      <c r="C1019" t="s">
        <v>778</v>
      </c>
      <c r="D1019">
        <v>22110415503</v>
      </c>
      <c r="E1019" t="s">
        <v>782</v>
      </c>
      <c r="F1019" t="s">
        <v>106</v>
      </c>
      <c r="G1019" t="s">
        <v>57</v>
      </c>
      <c r="H1019">
        <v>1</v>
      </c>
      <c r="I1019" t="s">
        <v>58</v>
      </c>
      <c r="J1019" t="s">
        <v>59</v>
      </c>
      <c r="L1019">
        <v>1</v>
      </c>
      <c r="N1019">
        <v>7</v>
      </c>
      <c r="O1019" t="s">
        <v>95</v>
      </c>
      <c r="R1019">
        <v>0</v>
      </c>
      <c r="S1019">
        <v>0</v>
      </c>
      <c r="T1019" t="s">
        <v>61</v>
      </c>
      <c r="V1019">
        <v>3</v>
      </c>
      <c r="W1019">
        <v>2</v>
      </c>
      <c r="X1019">
        <v>2</v>
      </c>
      <c r="Y1019" t="s">
        <v>62</v>
      </c>
      <c r="Z1019" t="s">
        <v>62</v>
      </c>
      <c r="AA1019" t="s">
        <v>62</v>
      </c>
      <c r="AB1019" t="s">
        <v>62</v>
      </c>
      <c r="AD1019">
        <v>0</v>
      </c>
      <c r="AE1019">
        <v>0</v>
      </c>
      <c r="AF1019">
        <v>0</v>
      </c>
      <c r="AG1019">
        <v>0</v>
      </c>
      <c r="AH1019">
        <v>0</v>
      </c>
      <c r="AI1019">
        <v>0</v>
      </c>
      <c r="AJ1019">
        <v>0</v>
      </c>
      <c r="AK1019">
        <v>0</v>
      </c>
      <c r="AL1019">
        <v>0</v>
      </c>
      <c r="AM1019">
        <v>0</v>
      </c>
      <c r="AN1019">
        <v>0</v>
      </c>
      <c r="AO1019">
        <v>0</v>
      </c>
      <c r="AP1019">
        <v>0</v>
      </c>
      <c r="AQ1019">
        <v>0</v>
      </c>
      <c r="AR1019">
        <v>0</v>
      </c>
      <c r="AS1019">
        <v>0</v>
      </c>
      <c r="AT1019">
        <v>0</v>
      </c>
      <c r="AU1019">
        <v>0</v>
      </c>
      <c r="AV1019">
        <v>0</v>
      </c>
      <c r="AW1019">
        <v>1</v>
      </c>
      <c r="AX1019">
        <v>0</v>
      </c>
      <c r="AY1019">
        <v>0</v>
      </c>
      <c r="AZ1019">
        <v>0</v>
      </c>
      <c r="BA1019" t="s">
        <v>63</v>
      </c>
      <c r="BB1019" t="s">
        <v>63</v>
      </c>
      <c r="BC1019" t="s">
        <v>64</v>
      </c>
    </row>
    <row r="1020" spans="1:55" x14ac:dyDescent="0.3">
      <c r="A1020" t="s">
        <v>55</v>
      </c>
      <c r="B1020" t="s">
        <v>55</v>
      </c>
      <c r="C1020" t="s">
        <v>778</v>
      </c>
      <c r="D1020">
        <v>22110415503</v>
      </c>
      <c r="E1020" t="s">
        <v>782</v>
      </c>
      <c r="F1020" t="s">
        <v>106</v>
      </c>
      <c r="G1020" t="s">
        <v>57</v>
      </c>
      <c r="H1020">
        <v>1</v>
      </c>
      <c r="I1020" t="s">
        <v>58</v>
      </c>
      <c r="J1020" t="s">
        <v>59</v>
      </c>
      <c r="L1020">
        <v>1</v>
      </c>
      <c r="N1020">
        <v>8</v>
      </c>
      <c r="O1020" t="s">
        <v>95</v>
      </c>
      <c r="R1020">
        <v>0</v>
      </c>
      <c r="S1020">
        <v>0</v>
      </c>
      <c r="T1020" t="s">
        <v>61</v>
      </c>
      <c r="V1020">
        <v>3</v>
      </c>
      <c r="W1020">
        <v>2</v>
      </c>
      <c r="X1020">
        <v>2</v>
      </c>
      <c r="Y1020" t="s">
        <v>62</v>
      </c>
      <c r="Z1020" t="s">
        <v>62</v>
      </c>
      <c r="AA1020" t="s">
        <v>62</v>
      </c>
      <c r="AB1020" t="s">
        <v>62</v>
      </c>
      <c r="AD1020">
        <v>0</v>
      </c>
      <c r="AE1020">
        <v>0</v>
      </c>
      <c r="AF1020">
        <v>0</v>
      </c>
      <c r="AG1020">
        <v>0</v>
      </c>
      <c r="AH1020">
        <v>0</v>
      </c>
      <c r="AI1020">
        <v>0</v>
      </c>
      <c r="AJ1020">
        <v>0</v>
      </c>
      <c r="AK1020">
        <v>0</v>
      </c>
      <c r="AL1020">
        <v>0</v>
      </c>
      <c r="AM1020">
        <v>0</v>
      </c>
      <c r="AN1020">
        <v>0</v>
      </c>
      <c r="AO1020">
        <v>0</v>
      </c>
      <c r="AP1020">
        <v>0</v>
      </c>
      <c r="AQ1020">
        <v>0</v>
      </c>
      <c r="AR1020">
        <v>0</v>
      </c>
      <c r="AS1020">
        <v>0</v>
      </c>
      <c r="AT1020">
        <v>0</v>
      </c>
      <c r="AU1020">
        <v>0</v>
      </c>
      <c r="AV1020">
        <v>0</v>
      </c>
      <c r="AW1020">
        <v>1</v>
      </c>
      <c r="AX1020">
        <v>0</v>
      </c>
      <c r="AY1020">
        <v>0</v>
      </c>
      <c r="AZ1020">
        <v>0</v>
      </c>
      <c r="BA1020" t="s">
        <v>63</v>
      </c>
      <c r="BB1020" t="s">
        <v>63</v>
      </c>
      <c r="BC1020" t="s">
        <v>64</v>
      </c>
    </row>
    <row r="1021" spans="1:55" x14ac:dyDescent="0.3">
      <c r="A1021" t="s">
        <v>55</v>
      </c>
      <c r="B1021" t="s">
        <v>55</v>
      </c>
      <c r="C1021" t="s">
        <v>778</v>
      </c>
      <c r="D1021">
        <v>22110415503</v>
      </c>
      <c r="E1021" t="s">
        <v>782</v>
      </c>
      <c r="F1021" t="s">
        <v>106</v>
      </c>
      <c r="G1021" t="s">
        <v>57</v>
      </c>
      <c r="H1021">
        <v>1</v>
      </c>
      <c r="I1021" t="s">
        <v>58</v>
      </c>
      <c r="J1021" t="s">
        <v>59</v>
      </c>
      <c r="L1021">
        <v>1</v>
      </c>
      <c r="N1021">
        <v>10</v>
      </c>
      <c r="O1021" t="s">
        <v>65</v>
      </c>
      <c r="R1021">
        <v>0</v>
      </c>
      <c r="S1021">
        <v>0</v>
      </c>
      <c r="T1021" t="s">
        <v>61</v>
      </c>
      <c r="V1021">
        <v>3</v>
      </c>
      <c r="W1021">
        <v>2</v>
      </c>
      <c r="X1021">
        <v>2</v>
      </c>
      <c r="Y1021" t="s">
        <v>62</v>
      </c>
      <c r="Z1021" t="s">
        <v>62</v>
      </c>
      <c r="AA1021" t="s">
        <v>62</v>
      </c>
      <c r="AB1021" t="s">
        <v>62</v>
      </c>
      <c r="AD1021">
        <v>1</v>
      </c>
      <c r="AE1021">
        <v>0</v>
      </c>
      <c r="AF1021">
        <v>0</v>
      </c>
      <c r="AG1021">
        <v>0</v>
      </c>
      <c r="AH1021">
        <v>0</v>
      </c>
      <c r="AI1021">
        <v>0</v>
      </c>
      <c r="AJ1021">
        <v>0</v>
      </c>
      <c r="AK1021">
        <v>0</v>
      </c>
      <c r="AL1021">
        <v>0</v>
      </c>
      <c r="AM1021">
        <v>0</v>
      </c>
      <c r="AN1021">
        <v>0</v>
      </c>
      <c r="AO1021">
        <v>0</v>
      </c>
      <c r="AP1021">
        <v>0</v>
      </c>
      <c r="AQ1021">
        <v>0</v>
      </c>
      <c r="AR1021">
        <v>0</v>
      </c>
      <c r="AS1021">
        <v>0</v>
      </c>
      <c r="AT1021">
        <v>0</v>
      </c>
      <c r="AU1021">
        <v>0</v>
      </c>
      <c r="AV1021">
        <v>0</v>
      </c>
      <c r="AW1021">
        <v>11</v>
      </c>
      <c r="AX1021">
        <v>2</v>
      </c>
      <c r="AY1021">
        <v>0</v>
      </c>
      <c r="AZ1021">
        <v>0</v>
      </c>
      <c r="BA1021" t="s">
        <v>63</v>
      </c>
      <c r="BB1021" t="s">
        <v>63</v>
      </c>
      <c r="BC1021" t="s">
        <v>64</v>
      </c>
    </row>
    <row r="1022" spans="1:55" x14ac:dyDescent="0.3">
      <c r="A1022" t="s">
        <v>55</v>
      </c>
      <c r="B1022" t="s">
        <v>55</v>
      </c>
      <c r="C1022" t="s">
        <v>778</v>
      </c>
      <c r="D1022">
        <v>22110415503</v>
      </c>
      <c r="E1022" t="s">
        <v>782</v>
      </c>
      <c r="F1022" t="s">
        <v>106</v>
      </c>
      <c r="G1022" t="s">
        <v>57</v>
      </c>
      <c r="H1022">
        <v>1</v>
      </c>
      <c r="I1022" t="s">
        <v>58</v>
      </c>
      <c r="J1022" t="s">
        <v>59</v>
      </c>
      <c r="L1022">
        <v>1</v>
      </c>
      <c r="N1022">
        <v>9</v>
      </c>
      <c r="O1022" t="s">
        <v>104</v>
      </c>
      <c r="R1022">
        <v>0</v>
      </c>
      <c r="S1022">
        <v>0</v>
      </c>
      <c r="T1022" t="s">
        <v>61</v>
      </c>
      <c r="V1022">
        <v>3</v>
      </c>
      <c r="W1022">
        <v>2</v>
      </c>
      <c r="X1022">
        <v>2</v>
      </c>
      <c r="Y1022" t="s">
        <v>62</v>
      </c>
      <c r="Z1022" t="s">
        <v>62</v>
      </c>
      <c r="AA1022" t="s">
        <v>62</v>
      </c>
      <c r="AB1022" t="s">
        <v>62</v>
      </c>
      <c r="AD1022">
        <v>1</v>
      </c>
      <c r="AE1022">
        <v>0</v>
      </c>
      <c r="AF1022">
        <v>15</v>
      </c>
      <c r="AG1022">
        <v>30</v>
      </c>
      <c r="AH1022">
        <v>0</v>
      </c>
      <c r="AI1022">
        <v>0</v>
      </c>
      <c r="AJ1022">
        <v>0</v>
      </c>
      <c r="AK1022">
        <v>1</v>
      </c>
      <c r="AL1022">
        <v>0</v>
      </c>
      <c r="AM1022">
        <v>0</v>
      </c>
      <c r="AN1022">
        <v>0</v>
      </c>
      <c r="AO1022">
        <v>0</v>
      </c>
      <c r="AP1022">
        <v>0</v>
      </c>
      <c r="AQ1022">
        <v>0</v>
      </c>
      <c r="AR1022">
        <v>0</v>
      </c>
      <c r="AS1022">
        <v>0</v>
      </c>
      <c r="AT1022">
        <v>0</v>
      </c>
      <c r="AU1022">
        <v>0</v>
      </c>
      <c r="AV1022">
        <v>0</v>
      </c>
      <c r="AW1022">
        <v>8</v>
      </c>
      <c r="AX1022">
        <v>4</v>
      </c>
      <c r="AY1022">
        <v>0</v>
      </c>
      <c r="AZ1022">
        <v>0</v>
      </c>
      <c r="BA1022" t="s">
        <v>63</v>
      </c>
      <c r="BB1022" t="s">
        <v>63</v>
      </c>
      <c r="BC1022" t="s">
        <v>64</v>
      </c>
    </row>
    <row r="1023" spans="1:55" x14ac:dyDescent="0.3">
      <c r="A1023" t="s">
        <v>55</v>
      </c>
      <c r="B1023" t="s">
        <v>55</v>
      </c>
      <c r="C1023" t="s">
        <v>778</v>
      </c>
      <c r="D1023">
        <v>22110415503</v>
      </c>
      <c r="E1023" t="s">
        <v>782</v>
      </c>
      <c r="F1023" t="s">
        <v>106</v>
      </c>
      <c r="G1023" t="s">
        <v>57</v>
      </c>
      <c r="H1023">
        <v>1</v>
      </c>
      <c r="I1023" t="s">
        <v>58</v>
      </c>
      <c r="J1023" t="s">
        <v>59</v>
      </c>
      <c r="L1023">
        <v>1</v>
      </c>
      <c r="N1023">
        <v>13</v>
      </c>
      <c r="O1023" t="s">
        <v>107</v>
      </c>
      <c r="R1023">
        <v>0</v>
      </c>
      <c r="S1023">
        <v>0</v>
      </c>
      <c r="T1023" t="s">
        <v>61</v>
      </c>
      <c r="V1023">
        <v>3</v>
      </c>
      <c r="W1023">
        <v>2</v>
      </c>
      <c r="X1023">
        <v>2</v>
      </c>
      <c r="Y1023" t="s">
        <v>62</v>
      </c>
      <c r="Z1023" t="s">
        <v>62</v>
      </c>
      <c r="AA1023" t="s">
        <v>62</v>
      </c>
      <c r="AB1023" t="s">
        <v>62</v>
      </c>
      <c r="AD1023">
        <v>1</v>
      </c>
      <c r="AE1023">
        <v>0</v>
      </c>
      <c r="AF1023">
        <v>0</v>
      </c>
      <c r="AG1023">
        <v>0</v>
      </c>
      <c r="AH1023">
        <v>0</v>
      </c>
      <c r="AI1023">
        <v>1</v>
      </c>
      <c r="AJ1023">
        <v>0</v>
      </c>
      <c r="AK1023">
        <v>0</v>
      </c>
      <c r="AL1023">
        <v>0</v>
      </c>
      <c r="AM1023">
        <v>0</v>
      </c>
      <c r="AN1023">
        <v>0</v>
      </c>
      <c r="AO1023">
        <v>0</v>
      </c>
      <c r="AP1023">
        <v>0</v>
      </c>
      <c r="AQ1023">
        <v>0</v>
      </c>
      <c r="AR1023">
        <v>0</v>
      </c>
      <c r="AS1023">
        <v>0</v>
      </c>
      <c r="AT1023">
        <v>0</v>
      </c>
      <c r="AU1023">
        <v>0</v>
      </c>
      <c r="AV1023">
        <v>0</v>
      </c>
      <c r="AW1023">
        <v>6</v>
      </c>
      <c r="AX1023">
        <v>2</v>
      </c>
      <c r="AY1023">
        <v>0</v>
      </c>
      <c r="AZ1023">
        <v>0</v>
      </c>
      <c r="BA1023" t="s">
        <v>63</v>
      </c>
      <c r="BB1023" t="s">
        <v>63</v>
      </c>
      <c r="BC1023" t="s">
        <v>64</v>
      </c>
    </row>
    <row r="1024" spans="1:55" x14ac:dyDescent="0.3">
      <c r="A1024" t="s">
        <v>55</v>
      </c>
      <c r="B1024" t="s">
        <v>55</v>
      </c>
      <c r="C1024" t="s">
        <v>778</v>
      </c>
      <c r="D1024">
        <v>22110415503</v>
      </c>
      <c r="E1024" t="s">
        <v>782</v>
      </c>
      <c r="F1024" t="s">
        <v>106</v>
      </c>
      <c r="G1024" t="s">
        <v>57</v>
      </c>
      <c r="H1024">
        <v>1</v>
      </c>
      <c r="I1024" t="s">
        <v>58</v>
      </c>
      <c r="J1024" t="s">
        <v>59</v>
      </c>
      <c r="L1024">
        <v>1</v>
      </c>
      <c r="N1024">
        <v>14</v>
      </c>
      <c r="O1024" t="s">
        <v>66</v>
      </c>
      <c r="P1024">
        <v>6</v>
      </c>
      <c r="Q1024" t="s">
        <v>100</v>
      </c>
      <c r="R1024">
        <v>28</v>
      </c>
      <c r="S1024">
        <v>21</v>
      </c>
      <c r="T1024" t="s">
        <v>61</v>
      </c>
      <c r="U1024" t="s">
        <v>785</v>
      </c>
      <c r="V1024">
        <v>3</v>
      </c>
      <c r="W1024">
        <v>2</v>
      </c>
      <c r="X1024">
        <v>2</v>
      </c>
      <c r="Y1024" t="s">
        <v>62</v>
      </c>
      <c r="Z1024" t="s">
        <v>62</v>
      </c>
      <c r="AA1024" t="s">
        <v>62</v>
      </c>
      <c r="AB1024" t="s">
        <v>62</v>
      </c>
      <c r="AC1024" t="s">
        <v>77</v>
      </c>
      <c r="AD1024">
        <v>0</v>
      </c>
      <c r="AE1024">
        <v>1</v>
      </c>
      <c r="AF1024">
        <v>0</v>
      </c>
      <c r="AG1024">
        <v>0</v>
      </c>
      <c r="AH1024">
        <v>0</v>
      </c>
      <c r="AI1024">
        <v>0</v>
      </c>
      <c r="AJ1024">
        <v>0</v>
      </c>
      <c r="AK1024">
        <v>1</v>
      </c>
      <c r="AL1024">
        <v>0</v>
      </c>
      <c r="AM1024">
        <v>0</v>
      </c>
      <c r="AN1024">
        <v>0</v>
      </c>
      <c r="AO1024">
        <v>0</v>
      </c>
      <c r="AP1024">
        <v>0</v>
      </c>
      <c r="AQ1024">
        <v>0</v>
      </c>
      <c r="AR1024">
        <v>0</v>
      </c>
      <c r="AS1024">
        <v>0</v>
      </c>
      <c r="AT1024">
        <v>0</v>
      </c>
      <c r="AU1024">
        <v>0</v>
      </c>
      <c r="AV1024">
        <v>0</v>
      </c>
      <c r="AW1024">
        <v>8</v>
      </c>
      <c r="AX1024">
        <v>2</v>
      </c>
      <c r="AY1024">
        <v>0</v>
      </c>
      <c r="AZ1024">
        <v>0</v>
      </c>
      <c r="BA1024" t="s">
        <v>63</v>
      </c>
      <c r="BB1024" t="s">
        <v>63</v>
      </c>
      <c r="BC1024" t="s">
        <v>64</v>
      </c>
    </row>
    <row r="1025" spans="1:55" x14ac:dyDescent="0.3">
      <c r="A1025" t="s">
        <v>55</v>
      </c>
      <c r="B1025" t="s">
        <v>55</v>
      </c>
      <c r="C1025" t="s">
        <v>778</v>
      </c>
      <c r="D1025">
        <v>22110415503</v>
      </c>
      <c r="E1025" t="s">
        <v>782</v>
      </c>
      <c r="F1025" t="s">
        <v>106</v>
      </c>
      <c r="G1025" t="s">
        <v>57</v>
      </c>
      <c r="H1025">
        <v>1</v>
      </c>
      <c r="I1025" t="s">
        <v>58</v>
      </c>
      <c r="J1025" t="s">
        <v>59</v>
      </c>
      <c r="L1025">
        <v>1</v>
      </c>
      <c r="N1025">
        <v>15</v>
      </c>
      <c r="R1025">
        <v>0</v>
      </c>
      <c r="S1025">
        <v>0</v>
      </c>
      <c r="T1025" t="s">
        <v>61</v>
      </c>
      <c r="U1025" t="s">
        <v>786</v>
      </c>
      <c r="V1025">
        <v>3</v>
      </c>
      <c r="W1025">
        <v>2</v>
      </c>
      <c r="X1025">
        <v>2</v>
      </c>
      <c r="Y1025" t="s">
        <v>62</v>
      </c>
      <c r="Z1025" t="s">
        <v>62</v>
      </c>
      <c r="AA1025" t="s">
        <v>62</v>
      </c>
      <c r="AB1025" t="s">
        <v>62</v>
      </c>
      <c r="AD1025">
        <v>1</v>
      </c>
      <c r="AE1025">
        <v>0</v>
      </c>
      <c r="AF1025">
        <v>0</v>
      </c>
      <c r="AG1025">
        <v>0</v>
      </c>
      <c r="AH1025">
        <v>0</v>
      </c>
      <c r="AI1025">
        <v>8</v>
      </c>
      <c r="AJ1025">
        <v>0</v>
      </c>
      <c r="AK1025">
        <v>1</v>
      </c>
      <c r="AL1025">
        <v>0</v>
      </c>
      <c r="AM1025">
        <v>0</v>
      </c>
      <c r="AN1025">
        <v>0</v>
      </c>
      <c r="AO1025">
        <v>0</v>
      </c>
      <c r="AP1025">
        <v>0</v>
      </c>
      <c r="AQ1025">
        <v>0</v>
      </c>
      <c r="AR1025">
        <v>0</v>
      </c>
      <c r="AS1025">
        <v>0</v>
      </c>
      <c r="AT1025">
        <v>0</v>
      </c>
      <c r="AU1025">
        <v>0</v>
      </c>
      <c r="AV1025">
        <v>0</v>
      </c>
      <c r="AW1025">
        <v>8</v>
      </c>
      <c r="AX1025">
        <v>0</v>
      </c>
      <c r="AY1025">
        <v>0</v>
      </c>
      <c r="AZ1025">
        <v>0</v>
      </c>
      <c r="BA1025" t="s">
        <v>63</v>
      </c>
      <c r="BB1025" t="s">
        <v>63</v>
      </c>
      <c r="BC1025" t="s">
        <v>64</v>
      </c>
    </row>
    <row r="1026" spans="1:55" x14ac:dyDescent="0.3">
      <c r="A1026" t="s">
        <v>55</v>
      </c>
      <c r="B1026" t="s">
        <v>55</v>
      </c>
      <c r="C1026" t="s">
        <v>778</v>
      </c>
      <c r="D1026">
        <v>22110415503</v>
      </c>
      <c r="E1026" t="s">
        <v>782</v>
      </c>
      <c r="F1026" t="s">
        <v>106</v>
      </c>
      <c r="G1026" t="s">
        <v>57</v>
      </c>
      <c r="H1026">
        <v>1</v>
      </c>
      <c r="I1026" t="s">
        <v>58</v>
      </c>
      <c r="J1026" t="s">
        <v>59</v>
      </c>
      <c r="L1026">
        <v>1</v>
      </c>
      <c r="N1026">
        <v>16</v>
      </c>
      <c r="O1026" t="s">
        <v>70</v>
      </c>
      <c r="R1026">
        <v>0</v>
      </c>
      <c r="S1026">
        <v>0</v>
      </c>
      <c r="T1026" t="s">
        <v>61</v>
      </c>
      <c r="U1026" t="s">
        <v>787</v>
      </c>
      <c r="V1026">
        <v>3</v>
      </c>
      <c r="W1026">
        <v>2</v>
      </c>
      <c r="X1026">
        <v>2</v>
      </c>
      <c r="Y1026" t="s">
        <v>62</v>
      </c>
      <c r="Z1026" t="s">
        <v>62</v>
      </c>
      <c r="AB1026" t="s">
        <v>62</v>
      </c>
      <c r="AD1026">
        <v>0</v>
      </c>
      <c r="AE1026">
        <v>0</v>
      </c>
      <c r="AF1026">
        <v>0</v>
      </c>
      <c r="AG1026">
        <v>0</v>
      </c>
      <c r="AH1026">
        <v>0</v>
      </c>
      <c r="AI1026">
        <v>2</v>
      </c>
      <c r="AJ1026">
        <v>0</v>
      </c>
      <c r="AK1026">
        <v>1</v>
      </c>
      <c r="AL1026">
        <v>0</v>
      </c>
      <c r="AM1026">
        <v>0</v>
      </c>
      <c r="AN1026">
        <v>0</v>
      </c>
      <c r="AO1026">
        <v>0</v>
      </c>
      <c r="AP1026">
        <v>0</v>
      </c>
      <c r="AQ1026">
        <v>0</v>
      </c>
      <c r="AR1026">
        <v>0</v>
      </c>
      <c r="AS1026">
        <v>0</v>
      </c>
      <c r="AT1026">
        <v>0</v>
      </c>
      <c r="AU1026">
        <v>0</v>
      </c>
      <c r="AV1026">
        <v>0</v>
      </c>
      <c r="AW1026">
        <v>2</v>
      </c>
      <c r="AX1026">
        <v>2</v>
      </c>
      <c r="AY1026">
        <v>0</v>
      </c>
      <c r="AZ1026">
        <v>0</v>
      </c>
      <c r="BA1026" t="s">
        <v>63</v>
      </c>
      <c r="BB1026" t="s">
        <v>63</v>
      </c>
      <c r="BC1026" t="s">
        <v>64</v>
      </c>
    </row>
    <row r="1027" spans="1:55" x14ac:dyDescent="0.3">
      <c r="A1027" t="s">
        <v>55</v>
      </c>
      <c r="B1027" t="s">
        <v>55</v>
      </c>
      <c r="C1027" t="s">
        <v>778</v>
      </c>
      <c r="D1027">
        <v>22110415503</v>
      </c>
      <c r="E1027" t="s">
        <v>782</v>
      </c>
      <c r="F1027" t="s">
        <v>106</v>
      </c>
      <c r="G1027" t="s">
        <v>57</v>
      </c>
      <c r="H1027">
        <v>1</v>
      </c>
      <c r="I1027" t="s">
        <v>58</v>
      </c>
      <c r="J1027" t="s">
        <v>59</v>
      </c>
      <c r="L1027">
        <v>1</v>
      </c>
      <c r="N1027">
        <v>17</v>
      </c>
      <c r="O1027" t="s">
        <v>66</v>
      </c>
      <c r="P1027">
        <v>7</v>
      </c>
      <c r="Q1027" t="s">
        <v>102</v>
      </c>
      <c r="R1027">
        <v>27</v>
      </c>
      <c r="S1027">
        <v>24</v>
      </c>
      <c r="T1027" t="s">
        <v>61</v>
      </c>
      <c r="V1027">
        <v>3</v>
      </c>
      <c r="W1027">
        <v>2</v>
      </c>
      <c r="X1027">
        <v>2</v>
      </c>
      <c r="Y1027" t="s">
        <v>62</v>
      </c>
      <c r="Z1027" t="s">
        <v>62</v>
      </c>
      <c r="AA1027" t="s">
        <v>62</v>
      </c>
      <c r="AB1027" t="s">
        <v>62</v>
      </c>
      <c r="AC1027" t="s">
        <v>77</v>
      </c>
      <c r="AD1027">
        <v>0</v>
      </c>
      <c r="AE1027">
        <v>1</v>
      </c>
      <c r="AF1027">
        <v>0</v>
      </c>
      <c r="AG1027">
        <v>0</v>
      </c>
      <c r="AH1027">
        <v>0</v>
      </c>
      <c r="AI1027">
        <v>0</v>
      </c>
      <c r="AJ1027">
        <v>0</v>
      </c>
      <c r="AK1027">
        <v>1</v>
      </c>
      <c r="AL1027">
        <v>0</v>
      </c>
      <c r="AM1027">
        <v>0</v>
      </c>
      <c r="AN1027">
        <v>0</v>
      </c>
      <c r="AO1027">
        <v>0</v>
      </c>
      <c r="AP1027">
        <v>0</v>
      </c>
      <c r="AQ1027">
        <v>0</v>
      </c>
      <c r="AR1027">
        <v>0</v>
      </c>
      <c r="AS1027">
        <v>0</v>
      </c>
      <c r="AT1027">
        <v>0</v>
      </c>
      <c r="AU1027">
        <v>0</v>
      </c>
      <c r="AV1027">
        <v>0</v>
      </c>
      <c r="AW1027">
        <v>8</v>
      </c>
      <c r="AX1027">
        <v>5</v>
      </c>
      <c r="AY1027">
        <v>0</v>
      </c>
      <c r="AZ1027">
        <v>0</v>
      </c>
      <c r="BA1027" t="s">
        <v>63</v>
      </c>
      <c r="BB1027" t="s">
        <v>63</v>
      </c>
    </row>
    <row r="1028" spans="1:55" x14ac:dyDescent="0.3">
      <c r="A1028" t="s">
        <v>55</v>
      </c>
      <c r="B1028" t="s">
        <v>55</v>
      </c>
      <c r="C1028" t="s">
        <v>778</v>
      </c>
      <c r="D1028">
        <v>22110415503</v>
      </c>
      <c r="E1028" t="s">
        <v>782</v>
      </c>
      <c r="F1028" t="s">
        <v>106</v>
      </c>
      <c r="G1028" t="s">
        <v>57</v>
      </c>
      <c r="H1028">
        <v>1</v>
      </c>
      <c r="I1028" t="s">
        <v>58</v>
      </c>
      <c r="J1028" t="s">
        <v>59</v>
      </c>
      <c r="L1028">
        <v>1</v>
      </c>
      <c r="N1028">
        <v>18</v>
      </c>
      <c r="O1028" t="s">
        <v>66</v>
      </c>
      <c r="P1028">
        <v>8</v>
      </c>
      <c r="Q1028" t="s">
        <v>82</v>
      </c>
      <c r="R1028">
        <v>25</v>
      </c>
      <c r="S1028">
        <v>20</v>
      </c>
      <c r="T1028" t="s">
        <v>61</v>
      </c>
      <c r="V1028">
        <v>3</v>
      </c>
      <c r="W1028">
        <v>2</v>
      </c>
      <c r="X1028">
        <v>2</v>
      </c>
      <c r="Y1028" t="s">
        <v>62</v>
      </c>
      <c r="Z1028" t="s">
        <v>62</v>
      </c>
      <c r="AA1028" t="s">
        <v>62</v>
      </c>
      <c r="AB1028" t="s">
        <v>62</v>
      </c>
      <c r="AC1028" t="s">
        <v>77</v>
      </c>
      <c r="AD1028">
        <v>0</v>
      </c>
      <c r="AE1028">
        <v>1</v>
      </c>
      <c r="AF1028">
        <v>0</v>
      </c>
      <c r="AG1028">
        <v>0</v>
      </c>
      <c r="AH1028">
        <v>0</v>
      </c>
      <c r="AI1028">
        <v>0</v>
      </c>
      <c r="AJ1028">
        <v>0</v>
      </c>
      <c r="AK1028">
        <v>1</v>
      </c>
      <c r="AL1028">
        <v>0</v>
      </c>
      <c r="AM1028">
        <v>0</v>
      </c>
      <c r="AN1028">
        <v>0</v>
      </c>
      <c r="AO1028">
        <v>0</v>
      </c>
      <c r="AP1028">
        <v>0</v>
      </c>
      <c r="AQ1028">
        <v>0</v>
      </c>
      <c r="AR1028">
        <v>0</v>
      </c>
      <c r="AS1028">
        <v>0</v>
      </c>
      <c r="AT1028">
        <v>0</v>
      </c>
      <c r="AU1028">
        <v>0</v>
      </c>
      <c r="AV1028">
        <v>0</v>
      </c>
      <c r="AW1028">
        <v>8</v>
      </c>
      <c r="AX1028">
        <v>5</v>
      </c>
      <c r="AY1028">
        <v>0</v>
      </c>
      <c r="AZ1028">
        <v>0</v>
      </c>
      <c r="BA1028" t="s">
        <v>63</v>
      </c>
      <c r="BB1028" t="s">
        <v>63</v>
      </c>
    </row>
    <row r="1029" spans="1:55" x14ac:dyDescent="0.3">
      <c r="A1029" t="s">
        <v>55</v>
      </c>
      <c r="B1029" t="s">
        <v>55</v>
      </c>
      <c r="C1029" t="s">
        <v>778</v>
      </c>
      <c r="D1029">
        <v>22110415503</v>
      </c>
      <c r="E1029" t="s">
        <v>782</v>
      </c>
      <c r="F1029" t="s">
        <v>106</v>
      </c>
      <c r="G1029" t="s">
        <v>57</v>
      </c>
      <c r="H1029">
        <v>1</v>
      </c>
      <c r="I1029" t="s">
        <v>58</v>
      </c>
      <c r="J1029" t="s">
        <v>59</v>
      </c>
      <c r="L1029">
        <v>1</v>
      </c>
      <c r="N1029">
        <v>19</v>
      </c>
      <c r="O1029" t="s">
        <v>66</v>
      </c>
      <c r="P1029">
        <v>9</v>
      </c>
      <c r="Q1029" t="s">
        <v>110</v>
      </c>
      <c r="R1029">
        <v>33</v>
      </c>
      <c r="S1029">
        <v>24</v>
      </c>
      <c r="T1029" t="s">
        <v>61</v>
      </c>
      <c r="V1029">
        <v>3</v>
      </c>
      <c r="W1029">
        <v>2</v>
      </c>
      <c r="X1029">
        <v>2</v>
      </c>
      <c r="Y1029" t="s">
        <v>62</v>
      </c>
      <c r="Z1029" t="s">
        <v>62</v>
      </c>
      <c r="AA1029" t="s">
        <v>62</v>
      </c>
      <c r="AB1029" t="s">
        <v>62</v>
      </c>
      <c r="AC1029" t="s">
        <v>77</v>
      </c>
      <c r="AD1029">
        <v>1</v>
      </c>
      <c r="AE1029">
        <v>1</v>
      </c>
      <c r="AF1029">
        <v>0</v>
      </c>
      <c r="AG1029">
        <v>0</v>
      </c>
      <c r="AH1029">
        <v>0</v>
      </c>
      <c r="AI1029">
        <v>0</v>
      </c>
      <c r="AJ1029">
        <v>0</v>
      </c>
      <c r="AK1029">
        <v>1</v>
      </c>
      <c r="AL1029">
        <v>0</v>
      </c>
      <c r="AM1029">
        <v>0</v>
      </c>
      <c r="AN1029">
        <v>0</v>
      </c>
      <c r="AO1029">
        <v>0</v>
      </c>
      <c r="AP1029">
        <v>0</v>
      </c>
      <c r="AQ1029">
        <v>0</v>
      </c>
      <c r="AR1029">
        <v>0</v>
      </c>
      <c r="AS1029">
        <v>0</v>
      </c>
      <c r="AT1029">
        <v>0</v>
      </c>
      <c r="AU1029">
        <v>0</v>
      </c>
      <c r="AV1029">
        <v>0</v>
      </c>
      <c r="AW1029">
        <v>8</v>
      </c>
      <c r="AX1029">
        <v>5</v>
      </c>
      <c r="AY1029">
        <v>0</v>
      </c>
      <c r="AZ1029">
        <v>0</v>
      </c>
      <c r="BA1029" t="s">
        <v>63</v>
      </c>
      <c r="BB1029" t="s">
        <v>63</v>
      </c>
    </row>
    <row r="1030" spans="1:55" x14ac:dyDescent="0.3">
      <c r="A1030" t="s">
        <v>55</v>
      </c>
      <c r="B1030" t="s">
        <v>55</v>
      </c>
      <c r="C1030" t="s">
        <v>778</v>
      </c>
      <c r="D1030">
        <v>22110415503</v>
      </c>
      <c r="E1030" t="s">
        <v>782</v>
      </c>
      <c r="F1030" t="s">
        <v>106</v>
      </c>
      <c r="G1030" t="s">
        <v>57</v>
      </c>
      <c r="H1030">
        <v>1</v>
      </c>
      <c r="I1030" t="s">
        <v>58</v>
      </c>
      <c r="J1030" t="s">
        <v>59</v>
      </c>
      <c r="L1030">
        <v>1</v>
      </c>
      <c r="N1030">
        <v>20</v>
      </c>
      <c r="O1030" t="s">
        <v>66</v>
      </c>
      <c r="P1030">
        <v>10</v>
      </c>
      <c r="Q1030" t="s">
        <v>112</v>
      </c>
      <c r="R1030">
        <v>45</v>
      </c>
      <c r="S1030">
        <v>15</v>
      </c>
      <c r="V1030">
        <v>3</v>
      </c>
      <c r="W1030">
        <v>2</v>
      </c>
      <c r="X1030">
        <v>2</v>
      </c>
      <c r="Y1030" t="s">
        <v>62</v>
      </c>
      <c r="Z1030" t="s">
        <v>62</v>
      </c>
      <c r="AA1030" t="s">
        <v>62</v>
      </c>
      <c r="AB1030" t="s">
        <v>62</v>
      </c>
      <c r="AC1030" t="s">
        <v>77</v>
      </c>
      <c r="AD1030">
        <v>1</v>
      </c>
      <c r="AE1030">
        <v>1</v>
      </c>
      <c r="AF1030">
        <v>0</v>
      </c>
      <c r="AG1030">
        <v>0</v>
      </c>
      <c r="AH1030">
        <v>0</v>
      </c>
      <c r="AI1030">
        <v>0</v>
      </c>
      <c r="AJ1030">
        <v>0</v>
      </c>
      <c r="AK1030">
        <v>1</v>
      </c>
      <c r="AL1030">
        <v>0</v>
      </c>
      <c r="AM1030">
        <v>0</v>
      </c>
      <c r="AN1030">
        <v>0</v>
      </c>
      <c r="AO1030">
        <v>0</v>
      </c>
      <c r="AP1030">
        <v>0</v>
      </c>
      <c r="AQ1030">
        <v>0</v>
      </c>
      <c r="AR1030">
        <v>0</v>
      </c>
      <c r="AS1030">
        <v>0</v>
      </c>
      <c r="AT1030">
        <v>0</v>
      </c>
      <c r="AU1030">
        <v>0</v>
      </c>
      <c r="AV1030">
        <v>0</v>
      </c>
      <c r="AW1030">
        <v>8</v>
      </c>
      <c r="AX1030">
        <v>5</v>
      </c>
      <c r="AY1030">
        <v>0</v>
      </c>
      <c r="AZ1030">
        <v>0</v>
      </c>
      <c r="BA1030" t="s">
        <v>63</v>
      </c>
      <c r="BB1030" t="s">
        <v>63</v>
      </c>
    </row>
    <row r="1031" spans="1:55" x14ac:dyDescent="0.3">
      <c r="A1031" t="s">
        <v>55</v>
      </c>
      <c r="B1031" t="s">
        <v>55</v>
      </c>
      <c r="C1031" t="s">
        <v>778</v>
      </c>
      <c r="D1031">
        <v>22110415503</v>
      </c>
      <c r="E1031" t="s">
        <v>782</v>
      </c>
      <c r="F1031" t="s">
        <v>106</v>
      </c>
      <c r="G1031" t="s">
        <v>57</v>
      </c>
      <c r="H1031">
        <v>1</v>
      </c>
      <c r="I1031" t="s">
        <v>58</v>
      </c>
      <c r="J1031" t="s">
        <v>59</v>
      </c>
      <c r="L1031">
        <v>1</v>
      </c>
      <c r="N1031">
        <v>21</v>
      </c>
      <c r="O1031" t="s">
        <v>66</v>
      </c>
      <c r="P1031">
        <v>11</v>
      </c>
      <c r="Q1031" t="s">
        <v>108</v>
      </c>
      <c r="R1031">
        <v>24</v>
      </c>
      <c r="S1031">
        <v>7</v>
      </c>
      <c r="T1031" t="s">
        <v>61</v>
      </c>
      <c r="V1031">
        <v>3</v>
      </c>
      <c r="W1031">
        <v>2</v>
      </c>
      <c r="X1031">
        <v>2</v>
      </c>
      <c r="Y1031" t="s">
        <v>62</v>
      </c>
      <c r="Z1031" t="s">
        <v>62</v>
      </c>
      <c r="AA1031" t="s">
        <v>62</v>
      </c>
      <c r="AB1031" t="s">
        <v>62</v>
      </c>
      <c r="AC1031" t="s">
        <v>77</v>
      </c>
      <c r="AD1031">
        <v>1</v>
      </c>
      <c r="AE1031">
        <v>1</v>
      </c>
      <c r="AF1031">
        <v>0</v>
      </c>
      <c r="AG1031">
        <v>0</v>
      </c>
      <c r="AH1031">
        <v>0</v>
      </c>
      <c r="AI1031">
        <v>0</v>
      </c>
      <c r="AJ1031">
        <v>0</v>
      </c>
      <c r="AK1031">
        <v>1</v>
      </c>
      <c r="AL1031">
        <v>0</v>
      </c>
      <c r="AM1031">
        <v>0</v>
      </c>
      <c r="AN1031">
        <v>0</v>
      </c>
      <c r="AO1031">
        <v>0</v>
      </c>
      <c r="AP1031">
        <v>0</v>
      </c>
      <c r="AQ1031">
        <v>0</v>
      </c>
      <c r="AR1031">
        <v>0</v>
      </c>
      <c r="AS1031">
        <v>0</v>
      </c>
      <c r="AT1031">
        <v>0</v>
      </c>
      <c r="AU1031">
        <v>0</v>
      </c>
      <c r="AV1031">
        <v>0</v>
      </c>
      <c r="AW1031">
        <v>8</v>
      </c>
      <c r="AX1031">
        <v>5</v>
      </c>
      <c r="AY1031">
        <v>0</v>
      </c>
      <c r="AZ1031">
        <v>0</v>
      </c>
      <c r="BA1031" t="s">
        <v>63</v>
      </c>
      <c r="BB1031" t="s">
        <v>63</v>
      </c>
    </row>
    <row r="1032" spans="1:55" x14ac:dyDescent="0.3">
      <c r="A1032" t="s">
        <v>55</v>
      </c>
      <c r="B1032" t="s">
        <v>55</v>
      </c>
      <c r="C1032" t="s">
        <v>778</v>
      </c>
      <c r="D1032">
        <v>22110415503</v>
      </c>
      <c r="E1032" t="s">
        <v>782</v>
      </c>
      <c r="F1032" t="s">
        <v>106</v>
      </c>
      <c r="G1032" t="s">
        <v>57</v>
      </c>
      <c r="H1032">
        <v>1</v>
      </c>
      <c r="I1032" t="s">
        <v>58</v>
      </c>
      <c r="J1032" t="s">
        <v>59</v>
      </c>
      <c r="L1032">
        <v>1</v>
      </c>
      <c r="N1032">
        <v>22</v>
      </c>
      <c r="O1032" t="s">
        <v>66</v>
      </c>
      <c r="P1032">
        <v>12</v>
      </c>
      <c r="Q1032" t="s">
        <v>116</v>
      </c>
      <c r="R1032">
        <v>16</v>
      </c>
      <c r="S1032">
        <v>4</v>
      </c>
      <c r="T1032" t="s">
        <v>61</v>
      </c>
      <c r="V1032">
        <v>3</v>
      </c>
      <c r="W1032">
        <v>2</v>
      </c>
      <c r="X1032">
        <v>2</v>
      </c>
      <c r="Y1032" t="s">
        <v>62</v>
      </c>
      <c r="Z1032" t="s">
        <v>62</v>
      </c>
      <c r="AA1032" t="s">
        <v>62</v>
      </c>
      <c r="AB1032" t="s">
        <v>62</v>
      </c>
      <c r="AC1032" t="s">
        <v>77</v>
      </c>
      <c r="AD1032">
        <v>1</v>
      </c>
      <c r="AE1032">
        <v>1</v>
      </c>
      <c r="AF1032">
        <v>0</v>
      </c>
      <c r="AG1032">
        <v>0</v>
      </c>
      <c r="AH1032">
        <v>0</v>
      </c>
      <c r="AI1032">
        <v>0</v>
      </c>
      <c r="AJ1032">
        <v>0</v>
      </c>
      <c r="AK1032">
        <v>1</v>
      </c>
      <c r="AL1032">
        <v>0</v>
      </c>
      <c r="AM1032">
        <v>0</v>
      </c>
      <c r="AN1032">
        <v>0</v>
      </c>
      <c r="AO1032">
        <v>0</v>
      </c>
      <c r="AP1032">
        <v>0</v>
      </c>
      <c r="AQ1032">
        <v>0</v>
      </c>
      <c r="AR1032">
        <v>0</v>
      </c>
      <c r="AS1032">
        <v>0</v>
      </c>
      <c r="AT1032">
        <v>0</v>
      </c>
      <c r="AU1032">
        <v>0</v>
      </c>
      <c r="AV1032">
        <v>0</v>
      </c>
      <c r="AW1032">
        <v>8</v>
      </c>
      <c r="AX1032">
        <v>5</v>
      </c>
      <c r="AY1032">
        <v>0</v>
      </c>
      <c r="AZ1032">
        <v>0</v>
      </c>
      <c r="BA1032" t="s">
        <v>63</v>
      </c>
      <c r="BB1032" t="s">
        <v>63</v>
      </c>
    </row>
    <row r="1033" spans="1:55" x14ac:dyDescent="0.3">
      <c r="A1033" t="s">
        <v>55</v>
      </c>
      <c r="B1033" t="s">
        <v>55</v>
      </c>
      <c r="C1033" t="s">
        <v>778</v>
      </c>
      <c r="D1033">
        <v>22110415503</v>
      </c>
      <c r="E1033" t="s">
        <v>782</v>
      </c>
      <c r="F1033" t="s">
        <v>106</v>
      </c>
      <c r="G1033" t="s">
        <v>57</v>
      </c>
      <c r="H1033">
        <v>1</v>
      </c>
      <c r="I1033" t="s">
        <v>58</v>
      </c>
      <c r="J1033" t="s">
        <v>59</v>
      </c>
      <c r="L1033">
        <v>1</v>
      </c>
      <c r="N1033">
        <v>12</v>
      </c>
      <c r="O1033" t="s">
        <v>60</v>
      </c>
      <c r="R1033">
        <v>0</v>
      </c>
      <c r="S1033">
        <v>0</v>
      </c>
      <c r="T1033" t="s">
        <v>61</v>
      </c>
      <c r="V1033">
        <v>3</v>
      </c>
      <c r="W1033">
        <v>2</v>
      </c>
      <c r="X1033">
        <v>2</v>
      </c>
      <c r="Y1033" t="s">
        <v>62</v>
      </c>
      <c r="Z1033" t="s">
        <v>62</v>
      </c>
      <c r="AA1033" t="s">
        <v>62</v>
      </c>
      <c r="AB1033" t="s">
        <v>62</v>
      </c>
      <c r="AD1033">
        <v>1</v>
      </c>
      <c r="AE1033">
        <v>0</v>
      </c>
      <c r="AF1033">
        <v>0</v>
      </c>
      <c r="AG1033">
        <v>0</v>
      </c>
      <c r="AH1033">
        <v>0</v>
      </c>
      <c r="AI1033">
        <v>3</v>
      </c>
      <c r="AJ1033">
        <v>0</v>
      </c>
      <c r="AK1033">
        <v>1</v>
      </c>
      <c r="AL1033">
        <v>0</v>
      </c>
      <c r="AM1033">
        <v>0</v>
      </c>
      <c r="AN1033">
        <v>0</v>
      </c>
      <c r="AO1033">
        <v>0</v>
      </c>
      <c r="AP1033">
        <v>0</v>
      </c>
      <c r="AQ1033">
        <v>0</v>
      </c>
      <c r="AR1033">
        <v>0</v>
      </c>
      <c r="AS1033">
        <v>0</v>
      </c>
      <c r="AT1033">
        <v>0</v>
      </c>
      <c r="AU1033">
        <v>0</v>
      </c>
      <c r="AV1033">
        <v>1</v>
      </c>
      <c r="AW1033">
        <v>4</v>
      </c>
      <c r="AX1033">
        <v>1</v>
      </c>
      <c r="AY1033">
        <v>1</v>
      </c>
      <c r="AZ1033">
        <v>0</v>
      </c>
      <c r="BA1033" t="s">
        <v>63</v>
      </c>
      <c r="BB1033" t="s">
        <v>63</v>
      </c>
      <c r="BC1033" t="s">
        <v>64</v>
      </c>
    </row>
    <row r="1034" spans="1:55" x14ac:dyDescent="0.3">
      <c r="A1034" t="s">
        <v>55</v>
      </c>
      <c r="B1034" t="s">
        <v>55</v>
      </c>
      <c r="C1034" t="s">
        <v>778</v>
      </c>
      <c r="D1034">
        <v>22110415503</v>
      </c>
      <c r="E1034" t="s">
        <v>782</v>
      </c>
      <c r="F1034" t="s">
        <v>106</v>
      </c>
      <c r="G1034" t="s">
        <v>57</v>
      </c>
      <c r="H1034">
        <v>1</v>
      </c>
      <c r="I1034" t="s">
        <v>58</v>
      </c>
      <c r="J1034" t="s">
        <v>59</v>
      </c>
      <c r="L1034">
        <v>1</v>
      </c>
      <c r="N1034">
        <v>23</v>
      </c>
      <c r="O1034" t="s">
        <v>95</v>
      </c>
      <c r="R1034">
        <v>0</v>
      </c>
      <c r="S1034">
        <v>0</v>
      </c>
      <c r="T1034" t="s">
        <v>61</v>
      </c>
      <c r="V1034">
        <v>3</v>
      </c>
      <c r="W1034">
        <v>2</v>
      </c>
      <c r="X1034">
        <v>2</v>
      </c>
      <c r="Y1034" t="s">
        <v>62</v>
      </c>
      <c r="Z1034" t="s">
        <v>62</v>
      </c>
      <c r="AA1034" t="s">
        <v>62</v>
      </c>
      <c r="AB1034" t="s">
        <v>62</v>
      </c>
      <c r="AD1034">
        <v>0</v>
      </c>
      <c r="AE1034">
        <v>0</v>
      </c>
      <c r="AF1034">
        <v>0</v>
      </c>
      <c r="AG1034">
        <v>0</v>
      </c>
      <c r="AH1034">
        <v>0</v>
      </c>
      <c r="AI1034">
        <v>0</v>
      </c>
      <c r="AJ1034">
        <v>0</v>
      </c>
      <c r="AK1034">
        <v>0</v>
      </c>
      <c r="AL1034">
        <v>0</v>
      </c>
      <c r="AM1034">
        <v>0</v>
      </c>
      <c r="AN1034">
        <v>0</v>
      </c>
      <c r="AO1034">
        <v>0</v>
      </c>
      <c r="AP1034">
        <v>0</v>
      </c>
      <c r="AQ1034">
        <v>0</v>
      </c>
      <c r="AR1034">
        <v>0</v>
      </c>
      <c r="AS1034">
        <v>0</v>
      </c>
      <c r="AT1034">
        <v>0</v>
      </c>
      <c r="AU1034">
        <v>0</v>
      </c>
      <c r="AV1034">
        <v>0</v>
      </c>
      <c r="AW1034">
        <v>0</v>
      </c>
      <c r="AX1034">
        <v>0</v>
      </c>
      <c r="AY1034">
        <v>0</v>
      </c>
      <c r="AZ1034">
        <v>0</v>
      </c>
      <c r="BA1034" t="s">
        <v>63</v>
      </c>
      <c r="BB1034" t="s">
        <v>63</v>
      </c>
      <c r="BC1034" t="s">
        <v>64</v>
      </c>
    </row>
    <row r="1035" spans="1:55" x14ac:dyDescent="0.3">
      <c r="A1035" t="s">
        <v>55</v>
      </c>
      <c r="B1035" t="s">
        <v>55</v>
      </c>
      <c r="C1035" t="s">
        <v>778</v>
      </c>
      <c r="D1035">
        <v>22110415503</v>
      </c>
      <c r="E1035" t="s">
        <v>782</v>
      </c>
      <c r="F1035" t="s">
        <v>106</v>
      </c>
      <c r="G1035" t="s">
        <v>57</v>
      </c>
      <c r="H1035">
        <v>1</v>
      </c>
      <c r="I1035" t="s">
        <v>58</v>
      </c>
      <c r="J1035" t="s">
        <v>59</v>
      </c>
      <c r="L1035">
        <v>1</v>
      </c>
      <c r="N1035">
        <v>24</v>
      </c>
      <c r="O1035" t="s">
        <v>70</v>
      </c>
      <c r="R1035">
        <v>0</v>
      </c>
      <c r="S1035">
        <v>0</v>
      </c>
      <c r="T1035" t="s">
        <v>61</v>
      </c>
      <c r="V1035">
        <v>3</v>
      </c>
      <c r="W1035">
        <v>2</v>
      </c>
      <c r="X1035">
        <v>2</v>
      </c>
      <c r="Y1035" t="s">
        <v>62</v>
      </c>
      <c r="Z1035" t="s">
        <v>62</v>
      </c>
      <c r="AA1035" t="s">
        <v>62</v>
      </c>
      <c r="AB1035" t="s">
        <v>62</v>
      </c>
      <c r="AD1035">
        <v>0</v>
      </c>
      <c r="AE1035">
        <v>0</v>
      </c>
      <c r="AF1035">
        <v>0</v>
      </c>
      <c r="AG1035">
        <v>0</v>
      </c>
      <c r="AH1035">
        <v>0</v>
      </c>
      <c r="AI1035">
        <v>5</v>
      </c>
      <c r="AJ1035">
        <v>0</v>
      </c>
      <c r="AK1035">
        <v>1</v>
      </c>
      <c r="AL1035">
        <v>0</v>
      </c>
      <c r="AM1035">
        <v>0</v>
      </c>
      <c r="AN1035">
        <v>0</v>
      </c>
      <c r="AO1035">
        <v>0</v>
      </c>
      <c r="AP1035">
        <v>0</v>
      </c>
      <c r="AQ1035">
        <v>0</v>
      </c>
      <c r="AR1035">
        <v>0</v>
      </c>
      <c r="AS1035">
        <v>0</v>
      </c>
      <c r="AT1035">
        <v>0</v>
      </c>
      <c r="AU1035">
        <v>0</v>
      </c>
      <c r="AV1035">
        <v>0</v>
      </c>
      <c r="AW1035">
        <v>6</v>
      </c>
      <c r="AX1035">
        <v>1</v>
      </c>
      <c r="AY1035">
        <v>0</v>
      </c>
      <c r="AZ1035">
        <v>0</v>
      </c>
      <c r="BA1035" t="s">
        <v>63</v>
      </c>
      <c r="BB1035" t="s">
        <v>63</v>
      </c>
    </row>
    <row r="1036" spans="1:55" x14ac:dyDescent="0.3">
      <c r="A1036" t="s">
        <v>55</v>
      </c>
      <c r="B1036" t="s">
        <v>55</v>
      </c>
      <c r="C1036" t="s">
        <v>778</v>
      </c>
      <c r="D1036">
        <v>22110415503</v>
      </c>
      <c r="E1036" t="s">
        <v>782</v>
      </c>
      <c r="F1036" t="s">
        <v>106</v>
      </c>
      <c r="G1036" t="s">
        <v>57</v>
      </c>
      <c r="H1036">
        <v>1</v>
      </c>
      <c r="I1036" t="s">
        <v>58</v>
      </c>
      <c r="J1036" t="s">
        <v>59</v>
      </c>
      <c r="L1036">
        <v>1</v>
      </c>
      <c r="N1036">
        <v>11</v>
      </c>
      <c r="O1036" t="s">
        <v>95</v>
      </c>
      <c r="R1036">
        <v>0</v>
      </c>
      <c r="S1036">
        <v>0</v>
      </c>
      <c r="T1036" t="s">
        <v>61</v>
      </c>
      <c r="V1036">
        <v>3</v>
      </c>
      <c r="W1036">
        <v>2</v>
      </c>
      <c r="X1036">
        <v>2</v>
      </c>
      <c r="Y1036" t="s">
        <v>62</v>
      </c>
      <c r="Z1036" t="s">
        <v>62</v>
      </c>
      <c r="AA1036" t="s">
        <v>62</v>
      </c>
      <c r="AB1036" t="s">
        <v>62</v>
      </c>
      <c r="AD1036">
        <v>1</v>
      </c>
      <c r="AE1036">
        <v>0</v>
      </c>
      <c r="AF1036">
        <v>0</v>
      </c>
      <c r="AG1036">
        <v>0</v>
      </c>
      <c r="AH1036">
        <v>0</v>
      </c>
      <c r="AI1036">
        <v>0</v>
      </c>
      <c r="AJ1036">
        <v>0</v>
      </c>
      <c r="AK1036">
        <v>0</v>
      </c>
      <c r="AL1036">
        <v>0</v>
      </c>
      <c r="AM1036">
        <v>0</v>
      </c>
      <c r="AN1036">
        <v>0</v>
      </c>
      <c r="AO1036">
        <v>0</v>
      </c>
      <c r="AP1036">
        <v>0</v>
      </c>
      <c r="AQ1036">
        <v>0</v>
      </c>
      <c r="AR1036">
        <v>0</v>
      </c>
      <c r="AS1036">
        <v>0</v>
      </c>
      <c r="AT1036">
        <v>0</v>
      </c>
      <c r="AU1036">
        <v>0</v>
      </c>
      <c r="AV1036">
        <v>0</v>
      </c>
      <c r="AW1036">
        <v>1</v>
      </c>
      <c r="AX1036">
        <v>0</v>
      </c>
      <c r="AY1036">
        <v>0</v>
      </c>
      <c r="AZ1036">
        <v>0</v>
      </c>
      <c r="BA1036" t="s">
        <v>63</v>
      </c>
      <c r="BB1036" t="s">
        <v>63</v>
      </c>
      <c r="BC1036" t="s">
        <v>64</v>
      </c>
    </row>
    <row r="1037" spans="1:55" x14ac:dyDescent="0.3">
      <c r="A1037" t="s">
        <v>55</v>
      </c>
      <c r="B1037" t="s">
        <v>55</v>
      </c>
      <c r="C1037" t="s">
        <v>298</v>
      </c>
      <c r="D1037">
        <v>22110405202</v>
      </c>
      <c r="E1037" t="s">
        <v>321</v>
      </c>
      <c r="F1037" t="s">
        <v>98</v>
      </c>
      <c r="G1037" t="s">
        <v>57</v>
      </c>
      <c r="H1037">
        <v>8</v>
      </c>
      <c r="I1037" t="s">
        <v>74</v>
      </c>
      <c r="J1037" t="s">
        <v>59</v>
      </c>
      <c r="K1037" t="s">
        <v>349</v>
      </c>
      <c r="L1037">
        <v>1</v>
      </c>
      <c r="M1037" t="s">
        <v>350</v>
      </c>
      <c r="N1037">
        <v>1</v>
      </c>
      <c r="O1037" t="s">
        <v>66</v>
      </c>
      <c r="R1037">
        <v>0</v>
      </c>
      <c r="S1037">
        <v>0</v>
      </c>
      <c r="T1037" t="s">
        <v>61</v>
      </c>
      <c r="U1037" t="s">
        <v>351</v>
      </c>
      <c r="V1037">
        <v>6</v>
      </c>
      <c r="W1037">
        <v>4</v>
      </c>
      <c r="X1037">
        <v>2</v>
      </c>
      <c r="Y1037" t="s">
        <v>71</v>
      </c>
      <c r="Z1037" t="s">
        <v>71</v>
      </c>
      <c r="AA1037" t="s">
        <v>90</v>
      </c>
      <c r="AB1037" t="s">
        <v>71</v>
      </c>
      <c r="AC1037" t="s">
        <v>77</v>
      </c>
      <c r="AD1037">
        <v>0</v>
      </c>
      <c r="AE1037">
        <v>1</v>
      </c>
      <c r="AF1037">
        <v>0</v>
      </c>
      <c r="AG1037">
        <v>0</v>
      </c>
      <c r="AH1037">
        <v>0</v>
      </c>
      <c r="AI1037">
        <v>2</v>
      </c>
      <c r="AJ1037">
        <v>0</v>
      </c>
      <c r="AK1037">
        <v>0</v>
      </c>
      <c r="AL1037">
        <v>0</v>
      </c>
      <c r="AM1037">
        <v>0</v>
      </c>
      <c r="AN1037">
        <v>0</v>
      </c>
      <c r="AO1037">
        <v>0</v>
      </c>
      <c r="AP1037">
        <v>0</v>
      </c>
      <c r="AQ1037">
        <v>0</v>
      </c>
      <c r="AR1037">
        <v>0</v>
      </c>
      <c r="AS1037">
        <v>0</v>
      </c>
      <c r="AT1037">
        <v>0</v>
      </c>
      <c r="AU1037">
        <v>0</v>
      </c>
      <c r="AV1037">
        <v>0</v>
      </c>
      <c r="AW1037">
        <v>1</v>
      </c>
      <c r="AX1037">
        <v>2</v>
      </c>
      <c r="AY1037">
        <v>0</v>
      </c>
      <c r="AZ1037">
        <v>0</v>
      </c>
      <c r="BA1037" t="s">
        <v>63</v>
      </c>
      <c r="BB1037" t="s">
        <v>63</v>
      </c>
      <c r="BC1037" t="s">
        <v>64</v>
      </c>
    </row>
    <row r="1038" spans="1:55" x14ac:dyDescent="0.3">
      <c r="A1038" t="s">
        <v>55</v>
      </c>
      <c r="B1038" t="s">
        <v>55</v>
      </c>
      <c r="C1038" t="s">
        <v>298</v>
      </c>
      <c r="D1038">
        <v>22110405202</v>
      </c>
      <c r="E1038" t="s">
        <v>321</v>
      </c>
      <c r="F1038" t="s">
        <v>98</v>
      </c>
      <c r="G1038" t="s">
        <v>57</v>
      </c>
      <c r="H1038">
        <v>9</v>
      </c>
      <c r="I1038" t="s">
        <v>94</v>
      </c>
      <c r="J1038" t="s">
        <v>59</v>
      </c>
      <c r="K1038" t="s">
        <v>352</v>
      </c>
      <c r="L1038">
        <v>1</v>
      </c>
      <c r="M1038" t="s">
        <v>353</v>
      </c>
      <c r="N1038">
        <v>1</v>
      </c>
      <c r="O1038" t="s">
        <v>95</v>
      </c>
      <c r="R1038">
        <v>0</v>
      </c>
      <c r="S1038">
        <v>0</v>
      </c>
      <c r="T1038" t="s">
        <v>61</v>
      </c>
      <c r="U1038" t="s">
        <v>354</v>
      </c>
      <c r="V1038">
        <v>2</v>
      </c>
      <c r="W1038">
        <v>5</v>
      </c>
      <c r="X1038">
        <v>1</v>
      </c>
      <c r="Y1038" t="s">
        <v>62</v>
      </c>
      <c r="Z1038" t="s">
        <v>83</v>
      </c>
      <c r="AA1038" t="s">
        <v>90</v>
      </c>
      <c r="AB1038" t="s">
        <v>62</v>
      </c>
      <c r="AD1038">
        <v>0</v>
      </c>
      <c r="AE1038">
        <v>0</v>
      </c>
      <c r="AF1038">
        <v>0</v>
      </c>
      <c r="AG1038">
        <v>0</v>
      </c>
      <c r="AH1038">
        <v>0</v>
      </c>
      <c r="AI1038">
        <v>0</v>
      </c>
      <c r="AJ1038">
        <v>0</v>
      </c>
      <c r="AK1038">
        <v>0</v>
      </c>
      <c r="AL1038">
        <v>0</v>
      </c>
      <c r="AM1038">
        <v>0</v>
      </c>
      <c r="AN1038">
        <v>0</v>
      </c>
      <c r="AO1038">
        <v>0</v>
      </c>
      <c r="AP1038">
        <v>0</v>
      </c>
      <c r="AQ1038">
        <v>0</v>
      </c>
      <c r="AR1038">
        <v>0</v>
      </c>
      <c r="AS1038">
        <v>0</v>
      </c>
      <c r="AT1038">
        <v>0</v>
      </c>
      <c r="AU1038">
        <v>0</v>
      </c>
      <c r="AV1038">
        <v>0</v>
      </c>
      <c r="AW1038">
        <v>0</v>
      </c>
      <c r="AX1038">
        <v>0</v>
      </c>
      <c r="AY1038">
        <v>0</v>
      </c>
      <c r="AZ1038">
        <v>0</v>
      </c>
      <c r="BA1038" t="s">
        <v>63</v>
      </c>
      <c r="BB1038" t="s">
        <v>63</v>
      </c>
      <c r="BC1038" t="s">
        <v>64</v>
      </c>
    </row>
    <row r="1039" spans="1:55" x14ac:dyDescent="0.3">
      <c r="A1039" t="s">
        <v>55</v>
      </c>
      <c r="B1039" t="s">
        <v>55</v>
      </c>
      <c r="C1039" t="s">
        <v>298</v>
      </c>
      <c r="D1039">
        <v>22110405202</v>
      </c>
      <c r="E1039" t="s">
        <v>321</v>
      </c>
      <c r="F1039" t="s">
        <v>98</v>
      </c>
      <c r="G1039" t="s">
        <v>57</v>
      </c>
      <c r="H1039">
        <v>9</v>
      </c>
      <c r="I1039" t="s">
        <v>94</v>
      </c>
      <c r="J1039" t="s">
        <v>59</v>
      </c>
      <c r="K1039" t="s">
        <v>352</v>
      </c>
      <c r="L1039">
        <v>1</v>
      </c>
      <c r="M1039" t="s">
        <v>353</v>
      </c>
      <c r="N1039">
        <v>2</v>
      </c>
      <c r="O1039" t="s">
        <v>95</v>
      </c>
      <c r="R1039">
        <v>0</v>
      </c>
      <c r="S1039">
        <v>0</v>
      </c>
      <c r="T1039" t="s">
        <v>61</v>
      </c>
      <c r="U1039" t="s">
        <v>355</v>
      </c>
      <c r="V1039">
        <v>2</v>
      </c>
      <c r="W1039">
        <v>5</v>
      </c>
      <c r="X1039">
        <v>1</v>
      </c>
      <c r="Y1039" t="s">
        <v>62</v>
      </c>
      <c r="Z1039" t="s">
        <v>83</v>
      </c>
      <c r="AA1039" t="s">
        <v>90</v>
      </c>
      <c r="AB1039" t="s">
        <v>62</v>
      </c>
      <c r="AD1039">
        <v>0</v>
      </c>
      <c r="AE1039">
        <v>0</v>
      </c>
      <c r="AF1039">
        <v>0</v>
      </c>
      <c r="AG1039">
        <v>0</v>
      </c>
      <c r="AH1039">
        <v>0</v>
      </c>
      <c r="AI1039">
        <v>0</v>
      </c>
      <c r="AJ1039">
        <v>0</v>
      </c>
      <c r="AK1039">
        <v>0</v>
      </c>
      <c r="AL1039">
        <v>0</v>
      </c>
      <c r="AM1039">
        <v>0</v>
      </c>
      <c r="AN1039">
        <v>0</v>
      </c>
      <c r="AO1039">
        <v>0</v>
      </c>
      <c r="AP1039">
        <v>0</v>
      </c>
      <c r="AQ1039">
        <v>0</v>
      </c>
      <c r="AR1039">
        <v>0</v>
      </c>
      <c r="AS1039">
        <v>0</v>
      </c>
      <c r="AT1039">
        <v>0</v>
      </c>
      <c r="AU1039">
        <v>0</v>
      </c>
      <c r="AV1039">
        <v>0</v>
      </c>
      <c r="AW1039">
        <v>0</v>
      </c>
      <c r="AX1039">
        <v>0</v>
      </c>
      <c r="AY1039">
        <v>0</v>
      </c>
      <c r="AZ1039">
        <v>0</v>
      </c>
      <c r="BA1039" t="s">
        <v>63</v>
      </c>
      <c r="BB1039" t="s">
        <v>63</v>
      </c>
      <c r="BC1039" t="s">
        <v>64</v>
      </c>
    </row>
    <row r="1040" spans="1:55" x14ac:dyDescent="0.3">
      <c r="A1040" t="s">
        <v>55</v>
      </c>
      <c r="B1040" t="s">
        <v>55</v>
      </c>
      <c r="C1040" t="s">
        <v>298</v>
      </c>
      <c r="D1040">
        <v>22110405202</v>
      </c>
      <c r="E1040" t="s">
        <v>321</v>
      </c>
      <c r="F1040" t="s">
        <v>98</v>
      </c>
      <c r="G1040" t="s">
        <v>57</v>
      </c>
      <c r="H1040">
        <v>10</v>
      </c>
      <c r="I1040" t="s">
        <v>94</v>
      </c>
      <c r="J1040" t="s">
        <v>59</v>
      </c>
      <c r="K1040" t="s">
        <v>356</v>
      </c>
      <c r="L1040">
        <v>1</v>
      </c>
      <c r="M1040" t="s">
        <v>357</v>
      </c>
      <c r="N1040">
        <v>1</v>
      </c>
      <c r="O1040" t="s">
        <v>95</v>
      </c>
      <c r="R1040">
        <v>0</v>
      </c>
      <c r="S1040">
        <v>0</v>
      </c>
      <c r="T1040" t="s">
        <v>61</v>
      </c>
      <c r="U1040" t="s">
        <v>358</v>
      </c>
      <c r="V1040">
        <v>0</v>
      </c>
      <c r="W1040">
        <v>2</v>
      </c>
      <c r="X1040">
        <v>1</v>
      </c>
      <c r="Y1040" t="s">
        <v>62</v>
      </c>
      <c r="AA1040" t="s">
        <v>90</v>
      </c>
      <c r="AB1040" t="s">
        <v>62</v>
      </c>
      <c r="AD1040">
        <v>0</v>
      </c>
      <c r="AE1040">
        <v>0</v>
      </c>
      <c r="AF1040">
        <v>0</v>
      </c>
      <c r="AG1040">
        <v>0</v>
      </c>
      <c r="AH1040">
        <v>0</v>
      </c>
      <c r="AI1040">
        <v>0</v>
      </c>
      <c r="AJ1040">
        <v>0</v>
      </c>
      <c r="AK1040">
        <v>0</v>
      </c>
      <c r="AL1040">
        <v>0</v>
      </c>
      <c r="AM1040">
        <v>0</v>
      </c>
      <c r="AN1040">
        <v>0</v>
      </c>
      <c r="AO1040">
        <v>0</v>
      </c>
      <c r="AP1040">
        <v>0</v>
      </c>
      <c r="AQ1040">
        <v>0</v>
      </c>
      <c r="AR1040">
        <v>0</v>
      </c>
      <c r="AS1040">
        <v>0</v>
      </c>
      <c r="AT1040">
        <v>0</v>
      </c>
      <c r="AU1040">
        <v>0</v>
      </c>
      <c r="AV1040">
        <v>0</v>
      </c>
      <c r="AW1040">
        <v>0</v>
      </c>
      <c r="AX1040">
        <v>0</v>
      </c>
      <c r="AY1040">
        <v>0</v>
      </c>
      <c r="AZ1040">
        <v>0</v>
      </c>
      <c r="BA1040" t="s">
        <v>63</v>
      </c>
      <c r="BB1040" t="s">
        <v>63</v>
      </c>
      <c r="BC1040" t="s">
        <v>64</v>
      </c>
    </row>
    <row r="1041" spans="1:55" x14ac:dyDescent="0.3">
      <c r="A1041" t="s">
        <v>55</v>
      </c>
      <c r="B1041" t="s">
        <v>55</v>
      </c>
      <c r="C1041" t="s">
        <v>298</v>
      </c>
      <c r="D1041">
        <v>22110405202</v>
      </c>
      <c r="E1041" t="s">
        <v>321</v>
      </c>
      <c r="F1041" t="s">
        <v>98</v>
      </c>
      <c r="G1041" t="s">
        <v>57</v>
      </c>
      <c r="H1041">
        <v>10</v>
      </c>
      <c r="I1041" t="s">
        <v>94</v>
      </c>
      <c r="J1041" t="s">
        <v>59</v>
      </c>
      <c r="K1041" t="s">
        <v>356</v>
      </c>
      <c r="L1041">
        <v>1</v>
      </c>
      <c r="M1041" t="s">
        <v>357</v>
      </c>
      <c r="N1041">
        <v>2</v>
      </c>
      <c r="O1041" t="s">
        <v>95</v>
      </c>
      <c r="R1041">
        <v>0</v>
      </c>
      <c r="S1041">
        <v>0</v>
      </c>
      <c r="T1041" t="s">
        <v>61</v>
      </c>
      <c r="U1041" t="s">
        <v>359</v>
      </c>
      <c r="V1041">
        <v>0</v>
      </c>
      <c r="W1041">
        <v>2</v>
      </c>
      <c r="X1041">
        <v>1</v>
      </c>
      <c r="Y1041" t="s">
        <v>62</v>
      </c>
      <c r="AA1041" t="s">
        <v>90</v>
      </c>
      <c r="AB1041" t="s">
        <v>62</v>
      </c>
      <c r="AD1041">
        <v>0</v>
      </c>
      <c r="AE1041">
        <v>0</v>
      </c>
      <c r="AF1041">
        <v>0</v>
      </c>
      <c r="AG1041">
        <v>0</v>
      </c>
      <c r="AH1041">
        <v>0</v>
      </c>
      <c r="AI1041">
        <v>0</v>
      </c>
      <c r="AJ1041">
        <v>0</v>
      </c>
      <c r="AK1041">
        <v>0</v>
      </c>
      <c r="AL1041">
        <v>0</v>
      </c>
      <c r="AM1041">
        <v>0</v>
      </c>
      <c r="AN1041">
        <v>0</v>
      </c>
      <c r="AO1041">
        <v>0</v>
      </c>
      <c r="AP1041">
        <v>0</v>
      </c>
      <c r="AQ1041">
        <v>0</v>
      </c>
      <c r="AR1041">
        <v>0</v>
      </c>
      <c r="AS1041">
        <v>0</v>
      </c>
      <c r="AT1041">
        <v>0</v>
      </c>
      <c r="AU1041">
        <v>0</v>
      </c>
      <c r="AV1041">
        <v>0</v>
      </c>
      <c r="AW1041">
        <v>0</v>
      </c>
      <c r="AX1041">
        <v>0</v>
      </c>
      <c r="AY1041">
        <v>0</v>
      </c>
      <c r="AZ1041">
        <v>0</v>
      </c>
      <c r="BA1041" t="s">
        <v>63</v>
      </c>
      <c r="BB1041" t="s">
        <v>63</v>
      </c>
      <c r="BC1041" t="s">
        <v>64</v>
      </c>
    </row>
    <row r="1042" spans="1:55" x14ac:dyDescent="0.3">
      <c r="A1042" t="s">
        <v>55</v>
      </c>
      <c r="B1042" t="s">
        <v>55</v>
      </c>
      <c r="C1042" t="s">
        <v>778</v>
      </c>
      <c r="D1042">
        <v>22110415503</v>
      </c>
      <c r="E1042" t="s">
        <v>782</v>
      </c>
      <c r="F1042" t="s">
        <v>106</v>
      </c>
      <c r="G1042" t="s">
        <v>57</v>
      </c>
      <c r="H1042">
        <v>2</v>
      </c>
      <c r="I1042" t="s">
        <v>58</v>
      </c>
      <c r="J1042" t="s">
        <v>59</v>
      </c>
      <c r="L1042">
        <v>1</v>
      </c>
      <c r="N1042">
        <v>1</v>
      </c>
      <c r="O1042" t="s">
        <v>136</v>
      </c>
      <c r="R1042">
        <v>0</v>
      </c>
      <c r="S1042">
        <v>0</v>
      </c>
      <c r="T1042" t="s">
        <v>61</v>
      </c>
      <c r="V1042">
        <v>3</v>
      </c>
      <c r="W1042">
        <v>0</v>
      </c>
      <c r="X1042">
        <v>2</v>
      </c>
      <c r="Y1042" t="s">
        <v>62</v>
      </c>
      <c r="Z1042" t="s">
        <v>83</v>
      </c>
      <c r="AB1042" t="s">
        <v>62</v>
      </c>
      <c r="AD1042">
        <v>0</v>
      </c>
      <c r="AE1042">
        <v>0</v>
      </c>
      <c r="AF1042">
        <v>0</v>
      </c>
      <c r="AG1042">
        <v>0</v>
      </c>
      <c r="AH1042">
        <v>0</v>
      </c>
      <c r="AI1042">
        <v>0</v>
      </c>
      <c r="AJ1042">
        <v>0</v>
      </c>
      <c r="AK1042">
        <v>0</v>
      </c>
      <c r="AL1042">
        <v>0</v>
      </c>
      <c r="AM1042">
        <v>0</v>
      </c>
      <c r="AN1042">
        <v>0</v>
      </c>
      <c r="AO1042">
        <v>0</v>
      </c>
      <c r="AP1042">
        <v>0</v>
      </c>
      <c r="AQ1042">
        <v>0</v>
      </c>
      <c r="AR1042">
        <v>0</v>
      </c>
      <c r="AS1042">
        <v>0</v>
      </c>
      <c r="AT1042">
        <v>0</v>
      </c>
      <c r="AU1042">
        <v>0</v>
      </c>
      <c r="AV1042">
        <v>1</v>
      </c>
      <c r="AW1042">
        <v>24</v>
      </c>
      <c r="AX1042">
        <v>30</v>
      </c>
      <c r="AY1042">
        <v>0</v>
      </c>
      <c r="AZ1042">
        <v>0</v>
      </c>
      <c r="BA1042" t="s">
        <v>63</v>
      </c>
      <c r="BB1042" t="s">
        <v>63</v>
      </c>
      <c r="BC1042" t="s">
        <v>64</v>
      </c>
    </row>
    <row r="1043" spans="1:55" x14ac:dyDescent="0.3">
      <c r="A1043" t="s">
        <v>55</v>
      </c>
      <c r="B1043" t="s">
        <v>55</v>
      </c>
      <c r="C1043" t="s">
        <v>778</v>
      </c>
      <c r="D1043">
        <v>22110415503</v>
      </c>
      <c r="E1043" t="s">
        <v>782</v>
      </c>
      <c r="F1043" t="s">
        <v>106</v>
      </c>
      <c r="G1043" t="s">
        <v>57</v>
      </c>
      <c r="H1043">
        <v>2</v>
      </c>
      <c r="I1043" t="s">
        <v>58</v>
      </c>
      <c r="J1043" t="s">
        <v>59</v>
      </c>
      <c r="L1043">
        <v>1</v>
      </c>
      <c r="N1043">
        <v>2</v>
      </c>
      <c r="O1043" t="s">
        <v>95</v>
      </c>
      <c r="R1043">
        <v>0</v>
      </c>
      <c r="S1043">
        <v>0</v>
      </c>
      <c r="T1043" t="s">
        <v>61</v>
      </c>
      <c r="V1043">
        <v>3</v>
      </c>
      <c r="W1043">
        <v>0</v>
      </c>
      <c r="X1043">
        <v>2</v>
      </c>
      <c r="Y1043" t="s">
        <v>62</v>
      </c>
      <c r="AA1043" t="s">
        <v>83</v>
      </c>
      <c r="AB1043" t="s">
        <v>62</v>
      </c>
      <c r="AD1043">
        <v>0</v>
      </c>
      <c r="AE1043">
        <v>0</v>
      </c>
      <c r="AF1043">
        <v>0</v>
      </c>
      <c r="AG1043">
        <v>0</v>
      </c>
      <c r="AH1043">
        <v>0</v>
      </c>
      <c r="AI1043">
        <v>0</v>
      </c>
      <c r="AJ1043">
        <v>0</v>
      </c>
      <c r="AK1043">
        <v>0</v>
      </c>
      <c r="AL1043">
        <v>0</v>
      </c>
      <c r="AM1043">
        <v>0</v>
      </c>
      <c r="AN1043">
        <v>0</v>
      </c>
      <c r="AO1043">
        <v>0</v>
      </c>
      <c r="AP1043">
        <v>0</v>
      </c>
      <c r="AQ1043">
        <v>0</v>
      </c>
      <c r="AR1043">
        <v>0</v>
      </c>
      <c r="AS1043">
        <v>0</v>
      </c>
      <c r="AT1043">
        <v>0</v>
      </c>
      <c r="AU1043">
        <v>0</v>
      </c>
      <c r="AV1043">
        <v>0</v>
      </c>
      <c r="AW1043">
        <v>2</v>
      </c>
      <c r="AX1043">
        <v>0</v>
      </c>
      <c r="AY1043">
        <v>0</v>
      </c>
      <c r="AZ1043">
        <v>0</v>
      </c>
      <c r="BA1043" t="s">
        <v>63</v>
      </c>
      <c r="BB1043" t="s">
        <v>63</v>
      </c>
      <c r="BC1043" t="s">
        <v>64</v>
      </c>
    </row>
    <row r="1044" spans="1:55" x14ac:dyDescent="0.3">
      <c r="A1044" t="s">
        <v>55</v>
      </c>
      <c r="B1044" t="s">
        <v>55</v>
      </c>
      <c r="C1044" t="s">
        <v>778</v>
      </c>
      <c r="D1044">
        <v>22110415503</v>
      </c>
      <c r="E1044" t="s">
        <v>782</v>
      </c>
      <c r="F1044" t="s">
        <v>106</v>
      </c>
      <c r="G1044" t="s">
        <v>57</v>
      </c>
      <c r="H1044">
        <v>2</v>
      </c>
      <c r="I1044" t="s">
        <v>58</v>
      </c>
      <c r="J1044" t="s">
        <v>59</v>
      </c>
      <c r="L1044">
        <v>1</v>
      </c>
      <c r="N1044">
        <v>3</v>
      </c>
      <c r="O1044" t="s">
        <v>95</v>
      </c>
      <c r="R1044">
        <v>0</v>
      </c>
      <c r="S1044">
        <v>0</v>
      </c>
      <c r="T1044" t="s">
        <v>61</v>
      </c>
      <c r="V1044">
        <v>3</v>
      </c>
      <c r="W1044">
        <v>0</v>
      </c>
      <c r="X1044">
        <v>2</v>
      </c>
      <c r="Y1044" t="s">
        <v>83</v>
      </c>
      <c r="Z1044" t="s">
        <v>83</v>
      </c>
      <c r="AA1044" t="s">
        <v>83</v>
      </c>
      <c r="AB1044" t="s">
        <v>83</v>
      </c>
      <c r="AD1044">
        <v>0</v>
      </c>
      <c r="AE1044">
        <v>0</v>
      </c>
      <c r="AF1044">
        <v>0</v>
      </c>
      <c r="AG1044">
        <v>0</v>
      </c>
      <c r="AH1044">
        <v>0</v>
      </c>
      <c r="AI1044">
        <v>0</v>
      </c>
      <c r="AJ1044">
        <v>0</v>
      </c>
      <c r="AK1044">
        <v>0</v>
      </c>
      <c r="AL1044">
        <v>0</v>
      </c>
      <c r="AM1044">
        <v>0</v>
      </c>
      <c r="AN1044">
        <v>0</v>
      </c>
      <c r="AO1044">
        <v>0</v>
      </c>
      <c r="AP1044">
        <v>0</v>
      </c>
      <c r="AQ1044">
        <v>0</v>
      </c>
      <c r="AR1044">
        <v>0</v>
      </c>
      <c r="AS1044">
        <v>0</v>
      </c>
      <c r="AT1044">
        <v>0</v>
      </c>
      <c r="AU1044">
        <v>0</v>
      </c>
      <c r="AV1044">
        <v>0</v>
      </c>
      <c r="AW1044">
        <v>4</v>
      </c>
      <c r="AX1044">
        <v>0</v>
      </c>
      <c r="AY1044">
        <v>0</v>
      </c>
      <c r="AZ1044">
        <v>0</v>
      </c>
      <c r="BA1044" t="s">
        <v>63</v>
      </c>
      <c r="BB1044" t="s">
        <v>63</v>
      </c>
      <c r="BC1044" t="s">
        <v>64</v>
      </c>
    </row>
    <row r="1045" spans="1:55" x14ac:dyDescent="0.3">
      <c r="A1045" t="s">
        <v>55</v>
      </c>
      <c r="B1045" t="s">
        <v>55</v>
      </c>
      <c r="C1045" t="s">
        <v>778</v>
      </c>
      <c r="D1045">
        <v>22110415503</v>
      </c>
      <c r="E1045" t="s">
        <v>782</v>
      </c>
      <c r="F1045" t="s">
        <v>106</v>
      </c>
      <c r="G1045" t="s">
        <v>57</v>
      </c>
      <c r="H1045">
        <v>2</v>
      </c>
      <c r="I1045" t="s">
        <v>58</v>
      </c>
      <c r="J1045" t="s">
        <v>59</v>
      </c>
      <c r="L1045">
        <v>2</v>
      </c>
      <c r="N1045">
        <v>1</v>
      </c>
      <c r="O1045" t="s">
        <v>216</v>
      </c>
      <c r="R1045">
        <v>0</v>
      </c>
      <c r="S1045">
        <v>0</v>
      </c>
      <c r="T1045" t="s">
        <v>61</v>
      </c>
      <c r="V1045">
        <v>4</v>
      </c>
      <c r="W1045">
        <v>1</v>
      </c>
      <c r="X1045">
        <v>2</v>
      </c>
      <c r="Y1045" t="s">
        <v>62</v>
      </c>
      <c r="Z1045" t="s">
        <v>83</v>
      </c>
      <c r="AB1045" t="s">
        <v>83</v>
      </c>
      <c r="AD1045">
        <v>0</v>
      </c>
      <c r="AE1045">
        <v>0</v>
      </c>
      <c r="AF1045">
        <v>0</v>
      </c>
      <c r="AG1045">
        <v>0</v>
      </c>
      <c r="AH1045">
        <v>0</v>
      </c>
      <c r="AI1045">
        <v>1</v>
      </c>
      <c r="AJ1045">
        <v>0</v>
      </c>
      <c r="AK1045">
        <v>0</v>
      </c>
      <c r="AL1045">
        <v>0</v>
      </c>
      <c r="AM1045">
        <v>0</v>
      </c>
      <c r="AN1045">
        <v>0</v>
      </c>
      <c r="AO1045">
        <v>0</v>
      </c>
      <c r="AP1045">
        <v>0</v>
      </c>
      <c r="AQ1045">
        <v>0</v>
      </c>
      <c r="AR1045">
        <v>0</v>
      </c>
      <c r="AS1045">
        <v>0</v>
      </c>
      <c r="AT1045">
        <v>0</v>
      </c>
      <c r="AU1045">
        <v>0</v>
      </c>
      <c r="AV1045">
        <v>0</v>
      </c>
      <c r="AW1045">
        <v>8</v>
      </c>
      <c r="AX1045">
        <v>10</v>
      </c>
      <c r="AY1045">
        <v>0</v>
      </c>
      <c r="AZ1045">
        <v>0</v>
      </c>
      <c r="BA1045" t="s">
        <v>63</v>
      </c>
      <c r="BB1045" t="s">
        <v>63</v>
      </c>
      <c r="BC1045" t="s">
        <v>64</v>
      </c>
    </row>
    <row r="1046" spans="1:55" x14ac:dyDescent="0.3">
      <c r="A1046" t="s">
        <v>55</v>
      </c>
      <c r="B1046" t="s">
        <v>55</v>
      </c>
      <c r="C1046" t="s">
        <v>778</v>
      </c>
      <c r="D1046">
        <v>22110415503</v>
      </c>
      <c r="E1046" t="s">
        <v>782</v>
      </c>
      <c r="F1046" t="s">
        <v>106</v>
      </c>
      <c r="G1046" t="s">
        <v>57</v>
      </c>
      <c r="H1046">
        <v>2</v>
      </c>
      <c r="I1046" t="s">
        <v>58</v>
      </c>
      <c r="J1046" t="s">
        <v>59</v>
      </c>
      <c r="L1046">
        <v>2</v>
      </c>
      <c r="N1046">
        <v>2</v>
      </c>
      <c r="O1046" t="s">
        <v>118</v>
      </c>
      <c r="R1046">
        <v>0</v>
      </c>
      <c r="S1046">
        <v>0</v>
      </c>
      <c r="T1046" t="s">
        <v>61</v>
      </c>
      <c r="V1046">
        <v>4</v>
      </c>
      <c r="W1046">
        <v>1</v>
      </c>
      <c r="X1046">
        <v>2</v>
      </c>
      <c r="Y1046" t="s">
        <v>83</v>
      </c>
      <c r="Z1046" t="s">
        <v>83</v>
      </c>
      <c r="AB1046" t="s">
        <v>83</v>
      </c>
      <c r="AD1046">
        <v>0</v>
      </c>
      <c r="AE1046">
        <v>0</v>
      </c>
      <c r="AF1046">
        <v>0</v>
      </c>
      <c r="AG1046">
        <v>0</v>
      </c>
      <c r="AH1046">
        <v>0</v>
      </c>
      <c r="AI1046">
        <v>1</v>
      </c>
      <c r="AJ1046">
        <v>0</v>
      </c>
      <c r="AK1046">
        <v>0</v>
      </c>
      <c r="AL1046">
        <v>0</v>
      </c>
      <c r="AM1046">
        <v>0</v>
      </c>
      <c r="AN1046">
        <v>0</v>
      </c>
      <c r="AO1046">
        <v>0</v>
      </c>
      <c r="AP1046">
        <v>0</v>
      </c>
      <c r="AQ1046">
        <v>0</v>
      </c>
      <c r="AR1046">
        <v>0</v>
      </c>
      <c r="AS1046">
        <v>0</v>
      </c>
      <c r="AT1046">
        <v>0</v>
      </c>
      <c r="AU1046">
        <v>0</v>
      </c>
      <c r="AV1046">
        <v>0</v>
      </c>
      <c r="AW1046">
        <v>8</v>
      </c>
      <c r="AX1046">
        <v>10</v>
      </c>
      <c r="AY1046">
        <v>0</v>
      </c>
      <c r="AZ1046">
        <v>0</v>
      </c>
      <c r="BA1046" t="s">
        <v>63</v>
      </c>
      <c r="BB1046" t="s">
        <v>63</v>
      </c>
      <c r="BC1046" t="s">
        <v>64</v>
      </c>
    </row>
    <row r="1047" spans="1:55" x14ac:dyDescent="0.3">
      <c r="A1047" t="s">
        <v>55</v>
      </c>
      <c r="B1047" t="s">
        <v>55</v>
      </c>
      <c r="C1047" t="s">
        <v>778</v>
      </c>
      <c r="D1047">
        <v>22110415503</v>
      </c>
      <c r="E1047" t="s">
        <v>782</v>
      </c>
      <c r="F1047" t="s">
        <v>106</v>
      </c>
      <c r="G1047" t="s">
        <v>57</v>
      </c>
      <c r="H1047">
        <v>2</v>
      </c>
      <c r="I1047" t="s">
        <v>58</v>
      </c>
      <c r="J1047" t="s">
        <v>59</v>
      </c>
      <c r="L1047">
        <v>2</v>
      </c>
      <c r="N1047">
        <v>3</v>
      </c>
      <c r="O1047" t="s">
        <v>122</v>
      </c>
      <c r="R1047">
        <v>0</v>
      </c>
      <c r="S1047">
        <v>0</v>
      </c>
      <c r="T1047" t="s">
        <v>61</v>
      </c>
      <c r="V1047">
        <v>4</v>
      </c>
      <c r="W1047">
        <v>1</v>
      </c>
      <c r="X1047">
        <v>2</v>
      </c>
      <c r="Y1047" t="s">
        <v>83</v>
      </c>
      <c r="Z1047" t="s">
        <v>83</v>
      </c>
      <c r="AB1047" t="s">
        <v>83</v>
      </c>
      <c r="AD1047">
        <v>0</v>
      </c>
      <c r="AE1047">
        <v>0</v>
      </c>
      <c r="AF1047">
        <v>0</v>
      </c>
      <c r="AG1047">
        <v>0</v>
      </c>
      <c r="AH1047">
        <v>0</v>
      </c>
      <c r="AI1047">
        <v>1</v>
      </c>
      <c r="AJ1047">
        <v>0</v>
      </c>
      <c r="AK1047">
        <v>0</v>
      </c>
      <c r="AL1047">
        <v>0</v>
      </c>
      <c r="AM1047">
        <v>0</v>
      </c>
      <c r="AN1047">
        <v>0</v>
      </c>
      <c r="AO1047">
        <v>0</v>
      </c>
      <c r="AP1047">
        <v>0</v>
      </c>
      <c r="AQ1047">
        <v>0</v>
      </c>
      <c r="AR1047">
        <v>0</v>
      </c>
      <c r="AS1047">
        <v>0</v>
      </c>
      <c r="AT1047">
        <v>0</v>
      </c>
      <c r="AU1047">
        <v>0</v>
      </c>
      <c r="AV1047">
        <v>0</v>
      </c>
      <c r="AW1047">
        <v>8</v>
      </c>
      <c r="AX1047">
        <v>10</v>
      </c>
      <c r="AY1047">
        <v>0</v>
      </c>
      <c r="AZ1047">
        <v>0</v>
      </c>
      <c r="BA1047" t="s">
        <v>63</v>
      </c>
      <c r="BB1047" t="s">
        <v>63</v>
      </c>
    </row>
    <row r="1048" spans="1:55" x14ac:dyDescent="0.3">
      <c r="A1048" t="s">
        <v>55</v>
      </c>
      <c r="B1048" t="s">
        <v>55</v>
      </c>
      <c r="C1048" t="s">
        <v>778</v>
      </c>
      <c r="D1048">
        <v>22110415503</v>
      </c>
      <c r="E1048" t="s">
        <v>782</v>
      </c>
      <c r="F1048" t="s">
        <v>106</v>
      </c>
      <c r="G1048" t="s">
        <v>57</v>
      </c>
      <c r="H1048">
        <v>2</v>
      </c>
      <c r="I1048" t="s">
        <v>58</v>
      </c>
      <c r="J1048" t="s">
        <v>59</v>
      </c>
      <c r="L1048">
        <v>2</v>
      </c>
      <c r="N1048">
        <v>4</v>
      </c>
      <c r="O1048" t="s">
        <v>95</v>
      </c>
      <c r="R1048">
        <v>0</v>
      </c>
      <c r="S1048">
        <v>0</v>
      </c>
      <c r="T1048" t="s">
        <v>61</v>
      </c>
      <c r="V1048">
        <v>4</v>
      </c>
      <c r="W1048">
        <v>1</v>
      </c>
      <c r="X1048">
        <v>2</v>
      </c>
      <c r="Y1048" t="s">
        <v>83</v>
      </c>
      <c r="AA1048" t="s">
        <v>83</v>
      </c>
      <c r="AB1048" t="s">
        <v>83</v>
      </c>
      <c r="AD1048">
        <v>0</v>
      </c>
      <c r="AE1048">
        <v>0</v>
      </c>
      <c r="AF1048">
        <v>0</v>
      </c>
      <c r="AG1048">
        <v>0</v>
      </c>
      <c r="AH1048">
        <v>0</v>
      </c>
      <c r="AI1048">
        <v>0</v>
      </c>
      <c r="AJ1048">
        <v>0</v>
      </c>
      <c r="AK1048">
        <v>0</v>
      </c>
      <c r="AL1048">
        <v>0</v>
      </c>
      <c r="AM1048">
        <v>0</v>
      </c>
      <c r="AN1048">
        <v>0</v>
      </c>
      <c r="AO1048">
        <v>0</v>
      </c>
      <c r="AP1048">
        <v>0</v>
      </c>
      <c r="AQ1048">
        <v>0</v>
      </c>
      <c r="AR1048">
        <v>0</v>
      </c>
      <c r="AS1048">
        <v>0</v>
      </c>
      <c r="AT1048">
        <v>0</v>
      </c>
      <c r="AU1048">
        <v>0</v>
      </c>
      <c r="AV1048">
        <v>0</v>
      </c>
      <c r="AW1048">
        <v>2</v>
      </c>
      <c r="AX1048">
        <v>0</v>
      </c>
      <c r="AY1048">
        <v>0</v>
      </c>
      <c r="AZ1048">
        <v>0</v>
      </c>
      <c r="BA1048" t="s">
        <v>63</v>
      </c>
      <c r="BB1048" t="s">
        <v>63</v>
      </c>
      <c r="BC1048" t="s">
        <v>64</v>
      </c>
    </row>
    <row r="1049" spans="1:55" x14ac:dyDescent="0.3">
      <c r="A1049" t="s">
        <v>55</v>
      </c>
      <c r="B1049" t="s">
        <v>55</v>
      </c>
      <c r="C1049" t="s">
        <v>778</v>
      </c>
      <c r="D1049">
        <v>22110415503</v>
      </c>
      <c r="E1049" t="s">
        <v>782</v>
      </c>
      <c r="F1049" t="s">
        <v>106</v>
      </c>
      <c r="G1049" t="s">
        <v>57</v>
      </c>
      <c r="H1049">
        <v>2</v>
      </c>
      <c r="I1049" t="s">
        <v>58</v>
      </c>
      <c r="J1049" t="s">
        <v>59</v>
      </c>
      <c r="L1049">
        <v>2</v>
      </c>
      <c r="N1049">
        <v>5</v>
      </c>
      <c r="O1049" t="s">
        <v>95</v>
      </c>
      <c r="R1049">
        <v>0</v>
      </c>
      <c r="S1049">
        <v>0</v>
      </c>
      <c r="T1049" t="s">
        <v>61</v>
      </c>
      <c r="V1049">
        <v>4</v>
      </c>
      <c r="W1049">
        <v>1</v>
      </c>
      <c r="X1049">
        <v>2</v>
      </c>
      <c r="Y1049" t="s">
        <v>83</v>
      </c>
      <c r="AA1049" t="s">
        <v>83</v>
      </c>
      <c r="AB1049" t="s">
        <v>83</v>
      </c>
      <c r="AD1049">
        <v>0</v>
      </c>
      <c r="AE1049">
        <v>0</v>
      </c>
      <c r="AF1049">
        <v>0</v>
      </c>
      <c r="AG1049">
        <v>0</v>
      </c>
      <c r="AH1049">
        <v>0</v>
      </c>
      <c r="AI1049">
        <v>0</v>
      </c>
      <c r="AJ1049">
        <v>0</v>
      </c>
      <c r="AK1049">
        <v>0</v>
      </c>
      <c r="AL1049">
        <v>0</v>
      </c>
      <c r="AM1049">
        <v>0</v>
      </c>
      <c r="AN1049">
        <v>0</v>
      </c>
      <c r="AO1049">
        <v>0</v>
      </c>
      <c r="AP1049">
        <v>0</v>
      </c>
      <c r="AQ1049">
        <v>0</v>
      </c>
      <c r="AR1049">
        <v>0</v>
      </c>
      <c r="AS1049">
        <v>0</v>
      </c>
      <c r="AT1049">
        <v>0</v>
      </c>
      <c r="AU1049">
        <v>0</v>
      </c>
      <c r="AV1049">
        <v>0</v>
      </c>
      <c r="AW1049">
        <v>4</v>
      </c>
      <c r="AX1049">
        <v>0</v>
      </c>
      <c r="AY1049">
        <v>0</v>
      </c>
      <c r="AZ1049">
        <v>0</v>
      </c>
      <c r="BA1049" t="s">
        <v>63</v>
      </c>
      <c r="BB1049" t="s">
        <v>63</v>
      </c>
      <c r="BC1049" t="s">
        <v>64</v>
      </c>
    </row>
    <row r="1050" spans="1:55" x14ac:dyDescent="0.3">
      <c r="A1050" t="s">
        <v>55</v>
      </c>
      <c r="B1050" t="s">
        <v>55</v>
      </c>
      <c r="C1050" t="s">
        <v>934</v>
      </c>
      <c r="D1050">
        <v>22110437302</v>
      </c>
      <c r="E1050" t="s">
        <v>1367</v>
      </c>
      <c r="F1050" t="s">
        <v>106</v>
      </c>
      <c r="G1050" t="s">
        <v>57</v>
      </c>
      <c r="H1050">
        <v>3</v>
      </c>
      <c r="I1050" t="s">
        <v>72</v>
      </c>
      <c r="J1050" t="s">
        <v>59</v>
      </c>
      <c r="L1050">
        <v>1</v>
      </c>
      <c r="M1050" t="s">
        <v>1377</v>
      </c>
      <c r="N1050">
        <v>1</v>
      </c>
      <c r="O1050" t="s">
        <v>101</v>
      </c>
      <c r="R1050">
        <v>0</v>
      </c>
      <c r="S1050">
        <v>0</v>
      </c>
      <c r="T1050" t="s">
        <v>61</v>
      </c>
      <c r="U1050" t="s">
        <v>1378</v>
      </c>
      <c r="V1050">
        <v>3</v>
      </c>
      <c r="W1050">
        <v>0</v>
      </c>
      <c r="X1050">
        <v>2</v>
      </c>
      <c r="Y1050" t="s">
        <v>62</v>
      </c>
      <c r="Z1050" t="s">
        <v>62</v>
      </c>
      <c r="AA1050" t="s">
        <v>62</v>
      </c>
      <c r="AB1050" t="s">
        <v>71</v>
      </c>
      <c r="AD1050">
        <v>1</v>
      </c>
      <c r="AE1050">
        <v>0</v>
      </c>
      <c r="AF1050">
        <v>0</v>
      </c>
      <c r="AG1050">
        <v>0</v>
      </c>
      <c r="AH1050">
        <v>0</v>
      </c>
      <c r="AI1050">
        <v>2</v>
      </c>
      <c r="AJ1050">
        <v>0</v>
      </c>
      <c r="AK1050">
        <v>0</v>
      </c>
      <c r="AL1050">
        <v>0</v>
      </c>
      <c r="AM1050">
        <v>0</v>
      </c>
      <c r="AN1050">
        <v>0</v>
      </c>
      <c r="AO1050">
        <v>0</v>
      </c>
      <c r="AP1050">
        <v>0</v>
      </c>
      <c r="AQ1050">
        <v>0</v>
      </c>
      <c r="AR1050">
        <v>0</v>
      </c>
      <c r="AS1050">
        <v>0</v>
      </c>
      <c r="AT1050">
        <v>0</v>
      </c>
      <c r="AU1050">
        <v>0</v>
      </c>
      <c r="AV1050">
        <v>0</v>
      </c>
      <c r="AW1050">
        <v>3</v>
      </c>
      <c r="AX1050">
        <v>2</v>
      </c>
      <c r="AY1050">
        <v>0</v>
      </c>
      <c r="AZ1050">
        <v>0</v>
      </c>
      <c r="BA1050" t="s">
        <v>63</v>
      </c>
      <c r="BB1050" t="s">
        <v>63</v>
      </c>
      <c r="BC1050" t="s">
        <v>64</v>
      </c>
    </row>
    <row r="1051" spans="1:55" x14ac:dyDescent="0.3">
      <c r="A1051" t="s">
        <v>55</v>
      </c>
      <c r="B1051" t="s">
        <v>55</v>
      </c>
      <c r="C1051" t="s">
        <v>766</v>
      </c>
      <c r="D1051">
        <v>22110415001</v>
      </c>
      <c r="E1051" t="s">
        <v>767</v>
      </c>
      <c r="F1051" t="s">
        <v>56</v>
      </c>
      <c r="G1051" t="s">
        <v>57</v>
      </c>
      <c r="H1051">
        <v>1</v>
      </c>
      <c r="I1051" t="s">
        <v>96</v>
      </c>
      <c r="J1051" t="s">
        <v>59</v>
      </c>
      <c r="L1051">
        <v>1</v>
      </c>
      <c r="M1051" t="s">
        <v>768</v>
      </c>
      <c r="N1051">
        <v>1</v>
      </c>
      <c r="O1051" t="s">
        <v>70</v>
      </c>
      <c r="R1051">
        <v>0</v>
      </c>
      <c r="S1051">
        <v>0</v>
      </c>
      <c r="T1051" t="s">
        <v>61</v>
      </c>
      <c r="V1051">
        <v>0</v>
      </c>
      <c r="W1051">
        <v>0</v>
      </c>
      <c r="X1051">
        <v>0</v>
      </c>
      <c r="Y1051" t="s">
        <v>83</v>
      </c>
      <c r="Z1051" t="s">
        <v>83</v>
      </c>
      <c r="AA1051" t="s">
        <v>83</v>
      </c>
      <c r="AB1051" t="s">
        <v>83</v>
      </c>
      <c r="AD1051">
        <v>0</v>
      </c>
      <c r="AE1051">
        <v>0</v>
      </c>
      <c r="AF1051">
        <v>0</v>
      </c>
      <c r="AG1051">
        <v>0</v>
      </c>
      <c r="AH1051">
        <v>0</v>
      </c>
      <c r="AI1051">
        <v>1</v>
      </c>
      <c r="AJ1051">
        <v>2</v>
      </c>
      <c r="AK1051">
        <v>0</v>
      </c>
      <c r="AL1051">
        <v>0</v>
      </c>
      <c r="AM1051">
        <v>0</v>
      </c>
      <c r="AN1051">
        <v>0</v>
      </c>
      <c r="AO1051">
        <v>0</v>
      </c>
      <c r="AP1051">
        <v>0</v>
      </c>
      <c r="AQ1051">
        <v>0</v>
      </c>
      <c r="AR1051">
        <v>0</v>
      </c>
      <c r="AS1051">
        <v>0</v>
      </c>
      <c r="AT1051">
        <v>0</v>
      </c>
      <c r="AU1051">
        <v>0</v>
      </c>
      <c r="AV1051">
        <v>0</v>
      </c>
      <c r="AW1051">
        <v>1</v>
      </c>
      <c r="AX1051">
        <v>1</v>
      </c>
      <c r="AY1051">
        <v>0</v>
      </c>
      <c r="AZ1051">
        <v>0</v>
      </c>
      <c r="BA1051" t="s">
        <v>63</v>
      </c>
      <c r="BB1051" t="s">
        <v>63</v>
      </c>
      <c r="BC1051" t="s">
        <v>64</v>
      </c>
    </row>
    <row r="1052" spans="1:55" x14ac:dyDescent="0.3">
      <c r="A1052" t="s">
        <v>55</v>
      </c>
      <c r="B1052" t="s">
        <v>55</v>
      </c>
      <c r="C1052" t="s">
        <v>766</v>
      </c>
      <c r="D1052">
        <v>22110415001</v>
      </c>
      <c r="E1052" t="s">
        <v>767</v>
      </c>
      <c r="F1052" t="s">
        <v>56</v>
      </c>
      <c r="G1052" t="s">
        <v>57</v>
      </c>
      <c r="H1052">
        <v>1</v>
      </c>
      <c r="I1052" t="s">
        <v>96</v>
      </c>
      <c r="J1052" t="s">
        <v>59</v>
      </c>
      <c r="L1052">
        <v>1</v>
      </c>
      <c r="M1052" t="s">
        <v>768</v>
      </c>
      <c r="N1052">
        <v>2</v>
      </c>
      <c r="O1052" t="s">
        <v>60</v>
      </c>
      <c r="R1052">
        <v>0</v>
      </c>
      <c r="S1052">
        <v>0</v>
      </c>
      <c r="T1052" t="s">
        <v>61</v>
      </c>
      <c r="U1052" t="s">
        <v>769</v>
      </c>
      <c r="V1052">
        <v>0</v>
      </c>
      <c r="W1052">
        <v>0</v>
      </c>
      <c r="X1052">
        <v>0</v>
      </c>
      <c r="Y1052" t="s">
        <v>62</v>
      </c>
      <c r="Z1052" t="s">
        <v>62</v>
      </c>
      <c r="AA1052" t="s">
        <v>62</v>
      </c>
      <c r="AB1052" t="s">
        <v>62</v>
      </c>
      <c r="AD1052">
        <v>2</v>
      </c>
      <c r="AE1052">
        <v>0</v>
      </c>
      <c r="AF1052">
        <v>0</v>
      </c>
      <c r="AG1052">
        <v>0</v>
      </c>
      <c r="AH1052">
        <v>0</v>
      </c>
      <c r="AI1052">
        <v>5</v>
      </c>
      <c r="AJ1052">
        <v>1</v>
      </c>
      <c r="AK1052">
        <v>0</v>
      </c>
      <c r="AL1052">
        <v>0</v>
      </c>
      <c r="AM1052">
        <v>0</v>
      </c>
      <c r="AN1052">
        <v>0</v>
      </c>
      <c r="AO1052">
        <v>0</v>
      </c>
      <c r="AP1052">
        <v>0</v>
      </c>
      <c r="AQ1052">
        <v>0</v>
      </c>
      <c r="AR1052">
        <v>0</v>
      </c>
      <c r="AS1052">
        <v>0</v>
      </c>
      <c r="AT1052">
        <v>0</v>
      </c>
      <c r="AU1052">
        <v>0</v>
      </c>
      <c r="AV1052">
        <v>1</v>
      </c>
      <c r="AW1052">
        <v>4</v>
      </c>
      <c r="AX1052">
        <v>3</v>
      </c>
      <c r="AY1052">
        <v>0</v>
      </c>
      <c r="AZ1052">
        <v>0</v>
      </c>
      <c r="BA1052" t="s">
        <v>63</v>
      </c>
      <c r="BB1052" t="s">
        <v>63</v>
      </c>
      <c r="BC1052" t="s">
        <v>64</v>
      </c>
    </row>
    <row r="1053" spans="1:55" x14ac:dyDescent="0.3">
      <c r="A1053" t="s">
        <v>55</v>
      </c>
      <c r="B1053" t="s">
        <v>55</v>
      </c>
      <c r="C1053" t="s">
        <v>766</v>
      </c>
      <c r="D1053">
        <v>22110415001</v>
      </c>
      <c r="E1053" t="s">
        <v>767</v>
      </c>
      <c r="F1053" t="s">
        <v>56</v>
      </c>
      <c r="G1053" t="s">
        <v>57</v>
      </c>
      <c r="H1053">
        <v>1</v>
      </c>
      <c r="I1053" t="s">
        <v>96</v>
      </c>
      <c r="J1053" t="s">
        <v>59</v>
      </c>
      <c r="L1053">
        <v>1</v>
      </c>
      <c r="M1053" t="s">
        <v>768</v>
      </c>
      <c r="N1053">
        <v>3</v>
      </c>
      <c r="O1053" t="s">
        <v>95</v>
      </c>
      <c r="R1053">
        <v>0</v>
      </c>
      <c r="S1053">
        <v>0</v>
      </c>
      <c r="T1053" t="s">
        <v>61</v>
      </c>
      <c r="V1053">
        <v>0</v>
      </c>
      <c r="W1053">
        <v>0</v>
      </c>
      <c r="X1053">
        <v>0</v>
      </c>
      <c r="Y1053" t="s">
        <v>71</v>
      </c>
      <c r="AA1053" t="s">
        <v>83</v>
      </c>
      <c r="AB1053" t="s">
        <v>71</v>
      </c>
      <c r="AD1053">
        <v>0</v>
      </c>
      <c r="AE1053">
        <v>0</v>
      </c>
      <c r="AF1053">
        <v>0</v>
      </c>
      <c r="AG1053">
        <v>0</v>
      </c>
      <c r="AH1053">
        <v>0</v>
      </c>
      <c r="AI1053">
        <v>0</v>
      </c>
      <c r="AJ1053">
        <v>0</v>
      </c>
      <c r="AK1053">
        <v>0</v>
      </c>
      <c r="AL1053">
        <v>0</v>
      </c>
      <c r="AM1053">
        <v>0</v>
      </c>
      <c r="AN1053">
        <v>0</v>
      </c>
      <c r="AO1053">
        <v>0</v>
      </c>
      <c r="AP1053">
        <v>0</v>
      </c>
      <c r="AQ1053">
        <v>0</v>
      </c>
      <c r="AR1053">
        <v>0</v>
      </c>
      <c r="AS1053">
        <v>0</v>
      </c>
      <c r="AT1053">
        <v>0</v>
      </c>
      <c r="AU1053">
        <v>0</v>
      </c>
      <c r="AV1053">
        <v>0</v>
      </c>
      <c r="AW1053">
        <v>1</v>
      </c>
      <c r="AX1053">
        <v>0</v>
      </c>
      <c r="AY1053">
        <v>0</v>
      </c>
      <c r="AZ1053">
        <v>0</v>
      </c>
      <c r="BA1053" t="s">
        <v>63</v>
      </c>
      <c r="BB1053" t="s">
        <v>63</v>
      </c>
      <c r="BC1053" t="s">
        <v>64</v>
      </c>
    </row>
    <row r="1054" spans="1:55" x14ac:dyDescent="0.3">
      <c r="A1054" t="s">
        <v>55</v>
      </c>
      <c r="B1054" t="s">
        <v>55</v>
      </c>
      <c r="C1054" t="s">
        <v>934</v>
      </c>
      <c r="D1054">
        <v>22110437302</v>
      </c>
      <c r="E1054" t="s">
        <v>1367</v>
      </c>
      <c r="F1054" t="s">
        <v>106</v>
      </c>
      <c r="G1054" t="s">
        <v>57</v>
      </c>
      <c r="H1054">
        <v>4</v>
      </c>
      <c r="I1054" t="s">
        <v>74</v>
      </c>
      <c r="J1054" t="s">
        <v>59</v>
      </c>
      <c r="K1054" t="s">
        <v>1379</v>
      </c>
      <c r="L1054">
        <v>1</v>
      </c>
      <c r="M1054" t="s">
        <v>1380</v>
      </c>
      <c r="N1054">
        <v>1</v>
      </c>
      <c r="O1054" t="s">
        <v>104</v>
      </c>
      <c r="R1054">
        <v>0</v>
      </c>
      <c r="S1054">
        <v>0</v>
      </c>
      <c r="T1054" t="s">
        <v>61</v>
      </c>
      <c r="U1054" t="s">
        <v>1381</v>
      </c>
      <c r="V1054">
        <v>0</v>
      </c>
      <c r="W1054">
        <v>0</v>
      </c>
      <c r="X1054">
        <v>0</v>
      </c>
      <c r="Y1054" t="s">
        <v>62</v>
      </c>
      <c r="Z1054" t="s">
        <v>62</v>
      </c>
      <c r="AB1054" t="s">
        <v>62</v>
      </c>
      <c r="AD1054">
        <v>0</v>
      </c>
      <c r="AE1054">
        <v>0</v>
      </c>
      <c r="AF1054">
        <v>4</v>
      </c>
      <c r="AG1054">
        <v>4</v>
      </c>
      <c r="AH1054">
        <v>2</v>
      </c>
      <c r="AI1054">
        <v>1</v>
      </c>
      <c r="AJ1054">
        <v>0</v>
      </c>
      <c r="AK1054">
        <v>0</v>
      </c>
      <c r="AL1054">
        <v>0</v>
      </c>
      <c r="AM1054">
        <v>0</v>
      </c>
      <c r="AN1054">
        <v>0</v>
      </c>
      <c r="AO1054">
        <v>0</v>
      </c>
      <c r="AP1054">
        <v>0</v>
      </c>
      <c r="AQ1054">
        <v>0</v>
      </c>
      <c r="AR1054">
        <v>0</v>
      </c>
      <c r="AS1054">
        <v>0</v>
      </c>
      <c r="AT1054">
        <v>0</v>
      </c>
      <c r="AU1054">
        <v>0</v>
      </c>
      <c r="AV1054">
        <v>0</v>
      </c>
      <c r="AW1054">
        <v>8</v>
      </c>
      <c r="AX1054">
        <v>3</v>
      </c>
      <c r="AY1054">
        <v>0</v>
      </c>
      <c r="AZ1054">
        <v>0</v>
      </c>
      <c r="BA1054" t="s">
        <v>85</v>
      </c>
      <c r="BB1054" t="s">
        <v>1382</v>
      </c>
      <c r="BC1054" t="s">
        <v>64</v>
      </c>
    </row>
    <row r="1055" spans="1:55" x14ac:dyDescent="0.3">
      <c r="A1055" t="s">
        <v>55</v>
      </c>
      <c r="B1055" t="s">
        <v>55</v>
      </c>
      <c r="C1055" t="s">
        <v>766</v>
      </c>
      <c r="D1055">
        <v>22110415001</v>
      </c>
      <c r="E1055" t="s">
        <v>767</v>
      </c>
      <c r="F1055" t="s">
        <v>56</v>
      </c>
      <c r="G1055" t="s">
        <v>57</v>
      </c>
      <c r="H1055">
        <v>3</v>
      </c>
      <c r="I1055" t="s">
        <v>94</v>
      </c>
      <c r="J1055" t="s">
        <v>73</v>
      </c>
      <c r="L1055">
        <v>1</v>
      </c>
      <c r="N1055">
        <v>1</v>
      </c>
      <c r="O1055" t="s">
        <v>95</v>
      </c>
      <c r="R1055">
        <v>0</v>
      </c>
      <c r="S1055">
        <v>0</v>
      </c>
      <c r="T1055" t="s">
        <v>1772</v>
      </c>
      <c r="V1055">
        <v>5</v>
      </c>
      <c r="W1055">
        <v>8</v>
      </c>
      <c r="X1055">
        <v>2</v>
      </c>
      <c r="Y1055" t="s">
        <v>71</v>
      </c>
      <c r="AA1055" t="s">
        <v>71</v>
      </c>
      <c r="AB1055" t="s">
        <v>71</v>
      </c>
      <c r="AD1055">
        <v>0</v>
      </c>
      <c r="AE1055">
        <v>0</v>
      </c>
      <c r="AF1055">
        <v>0</v>
      </c>
      <c r="AG1055">
        <v>0</v>
      </c>
      <c r="AH1055">
        <v>0</v>
      </c>
      <c r="AI1055">
        <v>0</v>
      </c>
      <c r="AJ1055">
        <v>0</v>
      </c>
      <c r="AK1055">
        <v>0</v>
      </c>
      <c r="AL1055">
        <v>0</v>
      </c>
      <c r="AM1055">
        <v>0</v>
      </c>
      <c r="AN1055">
        <v>0</v>
      </c>
      <c r="AO1055">
        <v>0</v>
      </c>
      <c r="AP1055">
        <v>0</v>
      </c>
      <c r="AQ1055">
        <v>0</v>
      </c>
      <c r="AR1055">
        <v>0</v>
      </c>
      <c r="AS1055">
        <v>0</v>
      </c>
      <c r="AT1055">
        <v>0</v>
      </c>
      <c r="AU1055">
        <v>0</v>
      </c>
      <c r="AV1055">
        <v>0</v>
      </c>
      <c r="AW1055">
        <v>0</v>
      </c>
      <c r="AX1055">
        <v>0</v>
      </c>
      <c r="AY1055">
        <v>0</v>
      </c>
      <c r="AZ1055">
        <v>0</v>
      </c>
      <c r="BA1055" t="s">
        <v>63</v>
      </c>
      <c r="BB1055" t="s">
        <v>63</v>
      </c>
      <c r="BC1055" t="s">
        <v>64</v>
      </c>
    </row>
    <row r="1056" spans="1:55" x14ac:dyDescent="0.3">
      <c r="A1056" t="s">
        <v>55</v>
      </c>
      <c r="B1056" t="s">
        <v>55</v>
      </c>
      <c r="C1056" t="s">
        <v>766</v>
      </c>
      <c r="D1056">
        <v>22110415001</v>
      </c>
      <c r="E1056" t="s">
        <v>767</v>
      </c>
      <c r="F1056" t="s">
        <v>56</v>
      </c>
      <c r="G1056" t="s">
        <v>57</v>
      </c>
      <c r="H1056">
        <v>4</v>
      </c>
      <c r="I1056" t="s">
        <v>74</v>
      </c>
      <c r="J1056" t="s">
        <v>59</v>
      </c>
      <c r="L1056">
        <v>1</v>
      </c>
      <c r="N1056">
        <v>1</v>
      </c>
      <c r="O1056" t="s">
        <v>66</v>
      </c>
      <c r="P1056">
        <v>1</v>
      </c>
      <c r="Q1056" t="s">
        <v>67</v>
      </c>
      <c r="R1056">
        <v>16</v>
      </c>
      <c r="S1056">
        <v>23</v>
      </c>
      <c r="T1056" t="s">
        <v>1773</v>
      </c>
      <c r="V1056">
        <v>2</v>
      </c>
      <c r="W1056">
        <v>0</v>
      </c>
      <c r="X1056">
        <v>1</v>
      </c>
      <c r="Y1056" t="s">
        <v>71</v>
      </c>
      <c r="Z1056" t="s">
        <v>83</v>
      </c>
      <c r="AA1056" t="s">
        <v>83</v>
      </c>
      <c r="AB1056" t="s">
        <v>83</v>
      </c>
      <c r="AC1056" t="s">
        <v>68</v>
      </c>
      <c r="AD1056">
        <v>0</v>
      </c>
      <c r="AE1056">
        <v>1</v>
      </c>
      <c r="AF1056">
        <v>0</v>
      </c>
      <c r="AG1056">
        <v>0</v>
      </c>
      <c r="AH1056">
        <v>0</v>
      </c>
      <c r="AI1056">
        <v>1</v>
      </c>
      <c r="AJ1056">
        <v>0</v>
      </c>
      <c r="AK1056">
        <v>0</v>
      </c>
      <c r="AL1056">
        <v>0</v>
      </c>
      <c r="AM1056">
        <v>0</v>
      </c>
      <c r="AN1056">
        <v>0</v>
      </c>
      <c r="AO1056">
        <v>0</v>
      </c>
      <c r="AP1056">
        <v>0</v>
      </c>
      <c r="AQ1056">
        <v>0</v>
      </c>
      <c r="AR1056">
        <v>0</v>
      </c>
      <c r="AS1056">
        <v>0</v>
      </c>
      <c r="AT1056">
        <v>0</v>
      </c>
      <c r="AU1056">
        <v>0</v>
      </c>
      <c r="AV1056">
        <v>0</v>
      </c>
      <c r="AW1056">
        <v>2</v>
      </c>
      <c r="AX1056">
        <v>2</v>
      </c>
      <c r="AY1056">
        <v>0</v>
      </c>
      <c r="AZ1056">
        <v>0</v>
      </c>
      <c r="BA1056" t="s">
        <v>63</v>
      </c>
      <c r="BB1056" t="s">
        <v>63</v>
      </c>
      <c r="BC1056" t="s">
        <v>64</v>
      </c>
    </row>
    <row r="1057" spans="1:55" x14ac:dyDescent="0.3">
      <c r="A1057" t="s">
        <v>55</v>
      </c>
      <c r="B1057" t="s">
        <v>55</v>
      </c>
      <c r="C1057" t="s">
        <v>766</v>
      </c>
      <c r="D1057">
        <v>22110415001</v>
      </c>
      <c r="E1057" t="s">
        <v>767</v>
      </c>
      <c r="F1057" t="s">
        <v>56</v>
      </c>
      <c r="G1057" t="s">
        <v>57</v>
      </c>
      <c r="H1057">
        <v>4</v>
      </c>
      <c r="I1057" t="s">
        <v>74</v>
      </c>
      <c r="J1057" t="s">
        <v>59</v>
      </c>
      <c r="L1057">
        <v>1</v>
      </c>
      <c r="N1057">
        <v>2</v>
      </c>
      <c r="O1057" t="s">
        <v>66</v>
      </c>
      <c r="P1057">
        <v>2</v>
      </c>
      <c r="Q1057" t="s">
        <v>69</v>
      </c>
      <c r="R1057">
        <v>15</v>
      </c>
      <c r="S1057">
        <v>27</v>
      </c>
      <c r="T1057" t="s">
        <v>1773</v>
      </c>
      <c r="V1057">
        <v>2</v>
      </c>
      <c r="W1057">
        <v>0</v>
      </c>
      <c r="X1057">
        <v>1</v>
      </c>
      <c r="Y1057" t="s">
        <v>71</v>
      </c>
      <c r="Z1057" t="s">
        <v>71</v>
      </c>
      <c r="AA1057" t="s">
        <v>71</v>
      </c>
      <c r="AB1057" t="s">
        <v>71</v>
      </c>
      <c r="AC1057" t="s">
        <v>68</v>
      </c>
      <c r="AD1057">
        <v>0</v>
      </c>
      <c r="AE1057">
        <v>1</v>
      </c>
      <c r="AF1057">
        <v>0</v>
      </c>
      <c r="AG1057">
        <v>0</v>
      </c>
      <c r="AH1057">
        <v>0</v>
      </c>
      <c r="AI1057">
        <v>0</v>
      </c>
      <c r="AJ1057">
        <v>0</v>
      </c>
      <c r="AK1057">
        <v>0</v>
      </c>
      <c r="AL1057">
        <v>0</v>
      </c>
      <c r="AM1057">
        <v>0</v>
      </c>
      <c r="AN1057">
        <v>0</v>
      </c>
      <c r="AO1057">
        <v>0</v>
      </c>
      <c r="AP1057">
        <v>0</v>
      </c>
      <c r="AQ1057">
        <v>0</v>
      </c>
      <c r="AR1057">
        <v>0</v>
      </c>
      <c r="AS1057">
        <v>0</v>
      </c>
      <c r="AT1057">
        <v>0</v>
      </c>
      <c r="AU1057">
        <v>0</v>
      </c>
      <c r="AV1057">
        <v>0</v>
      </c>
      <c r="AW1057">
        <v>2</v>
      </c>
      <c r="AX1057">
        <v>2</v>
      </c>
      <c r="AY1057">
        <v>0</v>
      </c>
      <c r="AZ1057">
        <v>0</v>
      </c>
      <c r="BA1057" t="s">
        <v>63</v>
      </c>
      <c r="BB1057" t="s">
        <v>63</v>
      </c>
      <c r="BC1057" t="s">
        <v>64</v>
      </c>
    </row>
    <row r="1058" spans="1:55" x14ac:dyDescent="0.3">
      <c r="A1058" t="s">
        <v>55</v>
      </c>
      <c r="B1058" t="s">
        <v>55</v>
      </c>
      <c r="C1058" t="s">
        <v>766</v>
      </c>
      <c r="D1058">
        <v>22110415001</v>
      </c>
      <c r="E1058" t="s">
        <v>767</v>
      </c>
      <c r="F1058" t="s">
        <v>56</v>
      </c>
      <c r="G1058" t="s">
        <v>57</v>
      </c>
      <c r="H1058">
        <v>4</v>
      </c>
      <c r="I1058" t="s">
        <v>74</v>
      </c>
      <c r="J1058" t="s">
        <v>59</v>
      </c>
      <c r="L1058">
        <v>1</v>
      </c>
      <c r="N1058">
        <v>3</v>
      </c>
      <c r="O1058" t="s">
        <v>66</v>
      </c>
      <c r="P1058">
        <v>3</v>
      </c>
      <c r="Q1058" t="s">
        <v>78</v>
      </c>
      <c r="R1058">
        <v>0</v>
      </c>
      <c r="S1058">
        <v>27</v>
      </c>
      <c r="T1058" t="s">
        <v>1773</v>
      </c>
      <c r="V1058">
        <v>2</v>
      </c>
      <c r="W1058">
        <v>0</v>
      </c>
      <c r="X1058">
        <v>1</v>
      </c>
      <c r="Y1058" t="s">
        <v>71</v>
      </c>
      <c r="Z1058" t="s">
        <v>71</v>
      </c>
      <c r="AA1058" t="s">
        <v>83</v>
      </c>
      <c r="AB1058" t="s">
        <v>71</v>
      </c>
      <c r="AC1058" t="s">
        <v>77</v>
      </c>
      <c r="AD1058">
        <v>0</v>
      </c>
      <c r="AE1058">
        <v>0</v>
      </c>
      <c r="AF1058">
        <v>0</v>
      </c>
      <c r="AG1058">
        <v>0</v>
      </c>
      <c r="AH1058">
        <v>0</v>
      </c>
      <c r="AI1058">
        <v>0</v>
      </c>
      <c r="AJ1058">
        <v>1</v>
      </c>
      <c r="AK1058">
        <v>0</v>
      </c>
      <c r="AL1058">
        <v>0</v>
      </c>
      <c r="AM1058">
        <v>0</v>
      </c>
      <c r="AN1058">
        <v>0</v>
      </c>
      <c r="AO1058">
        <v>0</v>
      </c>
      <c r="AP1058">
        <v>0</v>
      </c>
      <c r="AQ1058">
        <v>0</v>
      </c>
      <c r="AR1058">
        <v>0</v>
      </c>
      <c r="AS1058">
        <v>0</v>
      </c>
      <c r="AT1058">
        <v>0</v>
      </c>
      <c r="AU1058">
        <v>0</v>
      </c>
      <c r="AV1058">
        <v>0</v>
      </c>
      <c r="AW1058">
        <v>3</v>
      </c>
      <c r="AX1058">
        <v>2</v>
      </c>
      <c r="AY1058">
        <v>0</v>
      </c>
      <c r="AZ1058">
        <v>0</v>
      </c>
      <c r="BA1058" t="s">
        <v>63</v>
      </c>
      <c r="BB1058" t="s">
        <v>63</v>
      </c>
      <c r="BC1058" t="s">
        <v>64</v>
      </c>
    </row>
    <row r="1059" spans="1:55" x14ac:dyDescent="0.3">
      <c r="A1059" t="s">
        <v>55</v>
      </c>
      <c r="B1059" t="s">
        <v>55</v>
      </c>
      <c r="C1059" t="s">
        <v>766</v>
      </c>
      <c r="D1059">
        <v>22110415001</v>
      </c>
      <c r="E1059" t="s">
        <v>767</v>
      </c>
      <c r="F1059" t="s">
        <v>56</v>
      </c>
      <c r="G1059" t="s">
        <v>57</v>
      </c>
      <c r="H1059">
        <v>4</v>
      </c>
      <c r="I1059" t="s">
        <v>74</v>
      </c>
      <c r="J1059" t="s">
        <v>59</v>
      </c>
      <c r="L1059">
        <v>1</v>
      </c>
      <c r="N1059">
        <v>5</v>
      </c>
      <c r="O1059" t="s">
        <v>66</v>
      </c>
      <c r="P1059">
        <v>4</v>
      </c>
      <c r="Q1059" t="s">
        <v>76</v>
      </c>
      <c r="R1059">
        <v>32</v>
      </c>
      <c r="S1059">
        <v>0</v>
      </c>
      <c r="T1059" t="s">
        <v>1773</v>
      </c>
      <c r="V1059">
        <v>2</v>
      </c>
      <c r="W1059">
        <v>0</v>
      </c>
      <c r="X1059">
        <v>1</v>
      </c>
      <c r="Y1059" t="s">
        <v>71</v>
      </c>
      <c r="Z1059" t="s">
        <v>83</v>
      </c>
      <c r="AA1059" t="s">
        <v>83</v>
      </c>
      <c r="AB1059" t="s">
        <v>83</v>
      </c>
      <c r="AC1059" t="s">
        <v>68</v>
      </c>
      <c r="AD1059">
        <v>0</v>
      </c>
      <c r="AE1059">
        <v>1</v>
      </c>
      <c r="AF1059">
        <v>0</v>
      </c>
      <c r="AG1059">
        <v>0</v>
      </c>
      <c r="AH1059">
        <v>0</v>
      </c>
      <c r="AI1059">
        <v>0</v>
      </c>
      <c r="AJ1059">
        <v>0</v>
      </c>
      <c r="AK1059">
        <v>0</v>
      </c>
      <c r="AL1059">
        <v>0</v>
      </c>
      <c r="AM1059">
        <v>0</v>
      </c>
      <c r="AN1059">
        <v>0</v>
      </c>
      <c r="AO1059">
        <v>0</v>
      </c>
      <c r="AP1059">
        <v>0</v>
      </c>
      <c r="AQ1059">
        <v>0</v>
      </c>
      <c r="AR1059">
        <v>0</v>
      </c>
      <c r="AS1059">
        <v>0</v>
      </c>
      <c r="AT1059">
        <v>0</v>
      </c>
      <c r="AU1059">
        <v>0</v>
      </c>
      <c r="AV1059">
        <v>0</v>
      </c>
      <c r="AW1059">
        <v>3</v>
      </c>
      <c r="AX1059">
        <v>2</v>
      </c>
      <c r="AY1059">
        <v>0</v>
      </c>
      <c r="AZ1059">
        <v>0</v>
      </c>
      <c r="BA1059" t="s">
        <v>63</v>
      </c>
      <c r="BB1059" t="s">
        <v>63</v>
      </c>
      <c r="BC1059" t="s">
        <v>64</v>
      </c>
    </row>
    <row r="1060" spans="1:55" x14ac:dyDescent="0.3">
      <c r="A1060" t="s">
        <v>55</v>
      </c>
      <c r="B1060" t="s">
        <v>55</v>
      </c>
      <c r="C1060" t="s">
        <v>766</v>
      </c>
      <c r="D1060">
        <v>22110415001</v>
      </c>
      <c r="E1060" t="s">
        <v>767</v>
      </c>
      <c r="F1060" t="s">
        <v>56</v>
      </c>
      <c r="G1060" t="s">
        <v>57</v>
      </c>
      <c r="H1060">
        <v>4</v>
      </c>
      <c r="I1060" t="s">
        <v>74</v>
      </c>
      <c r="J1060" t="s">
        <v>59</v>
      </c>
      <c r="L1060">
        <v>1</v>
      </c>
      <c r="N1060">
        <v>4</v>
      </c>
      <c r="O1060" t="s">
        <v>66</v>
      </c>
      <c r="P1060">
        <v>3</v>
      </c>
      <c r="Q1060" t="s">
        <v>89</v>
      </c>
      <c r="R1060">
        <v>34</v>
      </c>
      <c r="S1060">
        <v>0</v>
      </c>
      <c r="T1060" t="s">
        <v>1773</v>
      </c>
      <c r="V1060">
        <v>2</v>
      </c>
      <c r="W1060">
        <v>0</v>
      </c>
      <c r="X1060">
        <v>1</v>
      </c>
      <c r="Y1060" t="s">
        <v>71</v>
      </c>
      <c r="Z1060" t="s">
        <v>83</v>
      </c>
      <c r="AA1060" t="s">
        <v>83</v>
      </c>
      <c r="AB1060" t="s">
        <v>83</v>
      </c>
      <c r="AC1060" t="s">
        <v>68</v>
      </c>
      <c r="AD1060">
        <v>0</v>
      </c>
      <c r="AE1060">
        <v>1</v>
      </c>
      <c r="AF1060">
        <v>0</v>
      </c>
      <c r="AG1060">
        <v>0</v>
      </c>
      <c r="AH1060">
        <v>0</v>
      </c>
      <c r="AI1060">
        <v>0</v>
      </c>
      <c r="AJ1060">
        <v>0</v>
      </c>
      <c r="AK1060">
        <v>0</v>
      </c>
      <c r="AL1060">
        <v>0</v>
      </c>
      <c r="AM1060">
        <v>0</v>
      </c>
      <c r="AN1060">
        <v>0</v>
      </c>
      <c r="AO1060">
        <v>0</v>
      </c>
      <c r="AP1060">
        <v>0</v>
      </c>
      <c r="AQ1060">
        <v>0</v>
      </c>
      <c r="AR1060">
        <v>0</v>
      </c>
      <c r="AS1060">
        <v>0</v>
      </c>
      <c r="AT1060">
        <v>0</v>
      </c>
      <c r="AU1060">
        <v>0</v>
      </c>
      <c r="AV1060">
        <v>0</v>
      </c>
      <c r="AW1060">
        <v>3</v>
      </c>
      <c r="AX1060">
        <v>2</v>
      </c>
      <c r="AY1060">
        <v>0</v>
      </c>
      <c r="AZ1060">
        <v>0</v>
      </c>
      <c r="BA1060" t="s">
        <v>63</v>
      </c>
      <c r="BB1060" t="s">
        <v>63</v>
      </c>
      <c r="BC1060" t="s">
        <v>64</v>
      </c>
    </row>
    <row r="1061" spans="1:55" x14ac:dyDescent="0.3">
      <c r="A1061" t="s">
        <v>55</v>
      </c>
      <c r="B1061" t="s">
        <v>55</v>
      </c>
      <c r="C1061" t="s">
        <v>766</v>
      </c>
      <c r="D1061">
        <v>22110427907</v>
      </c>
      <c r="E1061" t="s">
        <v>1092</v>
      </c>
      <c r="F1061" t="s">
        <v>98</v>
      </c>
      <c r="G1061" t="s">
        <v>57</v>
      </c>
      <c r="H1061">
        <v>1</v>
      </c>
      <c r="I1061" t="s">
        <v>58</v>
      </c>
      <c r="J1061" t="s">
        <v>59</v>
      </c>
      <c r="L1061">
        <v>1</v>
      </c>
      <c r="N1061">
        <v>1</v>
      </c>
      <c r="O1061" t="s">
        <v>60</v>
      </c>
      <c r="R1061">
        <v>0</v>
      </c>
      <c r="S1061">
        <v>0</v>
      </c>
      <c r="T1061" t="s">
        <v>61</v>
      </c>
      <c r="U1061" t="s">
        <v>1093</v>
      </c>
      <c r="V1061">
        <v>3</v>
      </c>
      <c r="W1061">
        <v>4</v>
      </c>
      <c r="X1061">
        <v>1</v>
      </c>
      <c r="Y1061" t="s">
        <v>71</v>
      </c>
      <c r="Z1061" t="s">
        <v>71</v>
      </c>
      <c r="AA1061" t="s">
        <v>71</v>
      </c>
      <c r="AB1061" t="s">
        <v>71</v>
      </c>
      <c r="AD1061">
        <v>0</v>
      </c>
      <c r="AE1061">
        <v>0</v>
      </c>
      <c r="AF1061">
        <v>0</v>
      </c>
      <c r="AG1061">
        <v>0</v>
      </c>
      <c r="AH1061">
        <v>0</v>
      </c>
      <c r="AI1061">
        <v>3</v>
      </c>
      <c r="AJ1061">
        <v>0</v>
      </c>
      <c r="AK1061">
        <v>0</v>
      </c>
      <c r="AL1061">
        <v>0</v>
      </c>
      <c r="AM1061">
        <v>0</v>
      </c>
      <c r="AN1061">
        <v>0</v>
      </c>
      <c r="AO1061">
        <v>0</v>
      </c>
      <c r="AP1061">
        <v>0</v>
      </c>
      <c r="AQ1061">
        <v>0</v>
      </c>
      <c r="AR1061">
        <v>0</v>
      </c>
      <c r="AS1061">
        <v>0</v>
      </c>
      <c r="AT1061">
        <v>0</v>
      </c>
      <c r="AU1061">
        <v>0</v>
      </c>
      <c r="AV1061">
        <v>0</v>
      </c>
      <c r="AW1061">
        <v>3</v>
      </c>
      <c r="AX1061">
        <v>2</v>
      </c>
      <c r="AY1061">
        <v>0</v>
      </c>
      <c r="AZ1061">
        <v>0</v>
      </c>
      <c r="BA1061" t="s">
        <v>63</v>
      </c>
      <c r="BB1061" t="s">
        <v>63</v>
      </c>
      <c r="BC1061" t="s">
        <v>64</v>
      </c>
    </row>
    <row r="1062" spans="1:55" x14ac:dyDescent="0.3">
      <c r="A1062" t="s">
        <v>55</v>
      </c>
      <c r="B1062" t="s">
        <v>55</v>
      </c>
      <c r="C1062" t="s">
        <v>766</v>
      </c>
      <c r="D1062">
        <v>22110427907</v>
      </c>
      <c r="E1062" t="s">
        <v>1092</v>
      </c>
      <c r="F1062" t="s">
        <v>98</v>
      </c>
      <c r="G1062" t="s">
        <v>57</v>
      </c>
      <c r="H1062">
        <v>1</v>
      </c>
      <c r="I1062" t="s">
        <v>58</v>
      </c>
      <c r="J1062" t="s">
        <v>59</v>
      </c>
      <c r="L1062">
        <v>1</v>
      </c>
      <c r="N1062">
        <v>2</v>
      </c>
      <c r="O1062" t="s">
        <v>167</v>
      </c>
      <c r="R1062">
        <v>0</v>
      </c>
      <c r="S1062">
        <v>0</v>
      </c>
      <c r="T1062" t="s">
        <v>1773</v>
      </c>
      <c r="V1062">
        <v>3</v>
      </c>
      <c r="W1062">
        <v>4</v>
      </c>
      <c r="X1062">
        <v>1</v>
      </c>
      <c r="Y1062" t="s">
        <v>71</v>
      </c>
      <c r="Z1062" t="s">
        <v>71</v>
      </c>
      <c r="AA1062" t="s">
        <v>71</v>
      </c>
      <c r="AB1062" t="s">
        <v>71</v>
      </c>
      <c r="AD1062">
        <v>0</v>
      </c>
      <c r="AE1062">
        <v>0</v>
      </c>
      <c r="AF1062">
        <v>0</v>
      </c>
      <c r="AG1062">
        <v>0</v>
      </c>
      <c r="AH1062">
        <v>0</v>
      </c>
      <c r="AI1062">
        <v>4</v>
      </c>
      <c r="AJ1062">
        <v>0</v>
      </c>
      <c r="AK1062">
        <v>1</v>
      </c>
      <c r="AL1062">
        <v>0</v>
      </c>
      <c r="AM1062">
        <v>0</v>
      </c>
      <c r="AN1062">
        <v>0</v>
      </c>
      <c r="AO1062">
        <v>0</v>
      </c>
      <c r="AP1062">
        <v>0</v>
      </c>
      <c r="AQ1062">
        <v>0</v>
      </c>
      <c r="AR1062">
        <v>0</v>
      </c>
      <c r="AS1062">
        <v>0</v>
      </c>
      <c r="AT1062">
        <v>0</v>
      </c>
      <c r="AU1062">
        <v>0</v>
      </c>
      <c r="AV1062">
        <v>0</v>
      </c>
      <c r="AW1062">
        <v>1</v>
      </c>
      <c r="AX1062">
        <v>0</v>
      </c>
      <c r="AY1062">
        <v>0</v>
      </c>
      <c r="AZ1062">
        <v>0</v>
      </c>
      <c r="BA1062" t="s">
        <v>63</v>
      </c>
      <c r="BB1062" t="s">
        <v>63</v>
      </c>
      <c r="BC1062" t="s">
        <v>64</v>
      </c>
    </row>
    <row r="1063" spans="1:55" ht="43.2" x14ac:dyDescent="0.3">
      <c r="A1063" t="s">
        <v>55</v>
      </c>
      <c r="B1063" t="s">
        <v>55</v>
      </c>
      <c r="C1063" t="s">
        <v>766</v>
      </c>
      <c r="D1063">
        <v>22110427907</v>
      </c>
      <c r="E1063" t="s">
        <v>1092</v>
      </c>
      <c r="F1063" t="s">
        <v>98</v>
      </c>
      <c r="G1063" t="s">
        <v>57</v>
      </c>
      <c r="H1063">
        <v>1</v>
      </c>
      <c r="I1063" t="s">
        <v>58</v>
      </c>
      <c r="J1063" t="s">
        <v>59</v>
      </c>
      <c r="L1063">
        <v>1</v>
      </c>
      <c r="N1063">
        <v>3</v>
      </c>
      <c r="O1063" t="s">
        <v>65</v>
      </c>
      <c r="R1063">
        <v>0</v>
      </c>
      <c r="S1063">
        <v>0</v>
      </c>
      <c r="T1063" t="s">
        <v>61</v>
      </c>
      <c r="U1063" s="40" t="s">
        <v>1094</v>
      </c>
      <c r="V1063">
        <v>3</v>
      </c>
      <c r="W1063">
        <v>4</v>
      </c>
      <c r="X1063">
        <v>1</v>
      </c>
      <c r="Y1063" t="s">
        <v>62</v>
      </c>
      <c r="Z1063" t="s">
        <v>62</v>
      </c>
      <c r="AA1063" t="s">
        <v>62</v>
      </c>
      <c r="AB1063" t="s">
        <v>62</v>
      </c>
      <c r="AD1063">
        <v>1</v>
      </c>
      <c r="AE1063">
        <v>0</v>
      </c>
      <c r="AF1063">
        <v>0</v>
      </c>
      <c r="AG1063">
        <v>0</v>
      </c>
      <c r="AH1063">
        <v>0</v>
      </c>
      <c r="AI1063">
        <v>7</v>
      </c>
      <c r="AJ1063">
        <v>0</v>
      </c>
      <c r="AK1063">
        <v>2</v>
      </c>
      <c r="AL1063">
        <v>0</v>
      </c>
      <c r="AM1063">
        <v>0</v>
      </c>
      <c r="AN1063">
        <v>0</v>
      </c>
      <c r="AO1063">
        <v>0</v>
      </c>
      <c r="AP1063">
        <v>0</v>
      </c>
      <c r="AQ1063">
        <v>0</v>
      </c>
      <c r="AR1063">
        <v>0</v>
      </c>
      <c r="AS1063">
        <v>0</v>
      </c>
      <c r="AT1063">
        <v>0</v>
      </c>
      <c r="AU1063">
        <v>0</v>
      </c>
      <c r="AV1063">
        <v>0</v>
      </c>
      <c r="AW1063">
        <v>2</v>
      </c>
      <c r="AX1063">
        <v>3</v>
      </c>
      <c r="AY1063">
        <v>0</v>
      </c>
      <c r="AZ1063">
        <v>0</v>
      </c>
      <c r="BA1063" t="s">
        <v>63</v>
      </c>
      <c r="BB1063" t="s">
        <v>63</v>
      </c>
      <c r="BC1063" t="s">
        <v>64</v>
      </c>
    </row>
    <row r="1064" spans="1:55" x14ac:dyDescent="0.3">
      <c r="A1064" t="s">
        <v>55</v>
      </c>
      <c r="B1064" t="s">
        <v>55</v>
      </c>
      <c r="C1064" t="s">
        <v>766</v>
      </c>
      <c r="D1064">
        <v>22110427907</v>
      </c>
      <c r="E1064" t="s">
        <v>1092</v>
      </c>
      <c r="F1064" t="s">
        <v>98</v>
      </c>
      <c r="G1064" t="s">
        <v>57</v>
      </c>
      <c r="H1064">
        <v>3</v>
      </c>
      <c r="J1064" t="s">
        <v>93</v>
      </c>
      <c r="K1064" t="s">
        <v>1095</v>
      </c>
      <c r="L1064">
        <v>1</v>
      </c>
      <c r="N1064">
        <v>1</v>
      </c>
      <c r="O1064" t="s">
        <v>95</v>
      </c>
      <c r="R1064">
        <v>0</v>
      </c>
      <c r="S1064">
        <v>0</v>
      </c>
      <c r="T1064" t="s">
        <v>93</v>
      </c>
      <c r="U1064" t="s">
        <v>1096</v>
      </c>
      <c r="V1064">
        <v>0</v>
      </c>
      <c r="W1064">
        <v>1</v>
      </c>
      <c r="X1064">
        <v>0</v>
      </c>
      <c r="AD1064">
        <v>0</v>
      </c>
      <c r="AE1064">
        <v>0</v>
      </c>
      <c r="AF1064">
        <v>0</v>
      </c>
      <c r="AG1064">
        <v>0</v>
      </c>
      <c r="AH1064">
        <v>0</v>
      </c>
      <c r="AI1064">
        <v>0</v>
      </c>
      <c r="AJ1064">
        <v>0</v>
      </c>
      <c r="AK1064">
        <v>0</v>
      </c>
      <c r="AL1064">
        <v>0</v>
      </c>
      <c r="AM1064">
        <v>0</v>
      </c>
      <c r="AN1064">
        <v>0</v>
      </c>
      <c r="AO1064">
        <v>0</v>
      </c>
      <c r="AP1064">
        <v>0</v>
      </c>
      <c r="AQ1064">
        <v>0</v>
      </c>
      <c r="AR1064">
        <v>0</v>
      </c>
      <c r="AS1064">
        <v>0</v>
      </c>
      <c r="AT1064">
        <v>0</v>
      </c>
      <c r="AU1064">
        <v>0</v>
      </c>
      <c r="AV1064">
        <v>0</v>
      </c>
      <c r="AW1064">
        <v>0</v>
      </c>
      <c r="AX1064">
        <v>0</v>
      </c>
      <c r="AY1064">
        <v>0</v>
      </c>
      <c r="AZ1064">
        <v>0</v>
      </c>
      <c r="BC1064" t="s">
        <v>64</v>
      </c>
    </row>
    <row r="1065" spans="1:55" ht="28.8" x14ac:dyDescent="0.3">
      <c r="A1065" t="s">
        <v>55</v>
      </c>
      <c r="B1065" t="s">
        <v>55</v>
      </c>
      <c r="C1065" t="s">
        <v>766</v>
      </c>
      <c r="D1065">
        <v>22110427907</v>
      </c>
      <c r="E1065" t="s">
        <v>1092</v>
      </c>
      <c r="F1065" t="s">
        <v>98</v>
      </c>
      <c r="G1065" t="s">
        <v>57</v>
      </c>
      <c r="H1065">
        <v>3</v>
      </c>
      <c r="J1065" t="s">
        <v>93</v>
      </c>
      <c r="K1065" t="s">
        <v>1095</v>
      </c>
      <c r="L1065">
        <v>1</v>
      </c>
      <c r="N1065">
        <v>2</v>
      </c>
      <c r="O1065" t="s">
        <v>95</v>
      </c>
      <c r="R1065">
        <v>0</v>
      </c>
      <c r="S1065">
        <v>0</v>
      </c>
      <c r="T1065" t="s">
        <v>1772</v>
      </c>
      <c r="U1065" s="40" t="s">
        <v>1097</v>
      </c>
      <c r="V1065">
        <v>0</v>
      </c>
      <c r="W1065">
        <v>1</v>
      </c>
      <c r="X1065">
        <v>0</v>
      </c>
      <c r="Y1065" t="s">
        <v>71</v>
      </c>
      <c r="Z1065" t="s">
        <v>71</v>
      </c>
      <c r="AA1065" t="s">
        <v>71</v>
      </c>
      <c r="AB1065" t="s">
        <v>71</v>
      </c>
      <c r="AD1065">
        <v>0</v>
      </c>
      <c r="AE1065">
        <v>0</v>
      </c>
      <c r="AF1065">
        <v>0</v>
      </c>
      <c r="AG1065">
        <v>0</v>
      </c>
      <c r="AH1065">
        <v>0</v>
      </c>
      <c r="AI1065">
        <v>0</v>
      </c>
      <c r="AJ1065">
        <v>0</v>
      </c>
      <c r="AK1065">
        <v>0</v>
      </c>
      <c r="AL1065">
        <v>0</v>
      </c>
      <c r="AM1065">
        <v>0</v>
      </c>
      <c r="AN1065">
        <v>0</v>
      </c>
      <c r="AO1065">
        <v>0</v>
      </c>
      <c r="AP1065">
        <v>0</v>
      </c>
      <c r="AQ1065">
        <v>0</v>
      </c>
      <c r="AR1065">
        <v>0</v>
      </c>
      <c r="AS1065">
        <v>0</v>
      </c>
      <c r="AT1065">
        <v>0</v>
      </c>
      <c r="AU1065">
        <v>0</v>
      </c>
      <c r="AV1065">
        <v>0</v>
      </c>
      <c r="AW1065">
        <v>0</v>
      </c>
      <c r="AX1065">
        <v>0</v>
      </c>
      <c r="AY1065">
        <v>0</v>
      </c>
      <c r="AZ1065">
        <v>0</v>
      </c>
      <c r="BA1065" t="s">
        <v>63</v>
      </c>
      <c r="BB1065" t="s">
        <v>63</v>
      </c>
      <c r="BC1065" t="s">
        <v>64</v>
      </c>
    </row>
    <row r="1066" spans="1:55" x14ac:dyDescent="0.3">
      <c r="A1066" t="s">
        <v>55</v>
      </c>
      <c r="B1066" t="s">
        <v>55</v>
      </c>
      <c r="C1066" t="s">
        <v>766</v>
      </c>
      <c r="D1066">
        <v>22110415001</v>
      </c>
      <c r="E1066" t="s">
        <v>767</v>
      </c>
      <c r="F1066" t="s">
        <v>56</v>
      </c>
      <c r="G1066" t="s">
        <v>57</v>
      </c>
      <c r="H1066">
        <v>5</v>
      </c>
      <c r="I1066" t="s">
        <v>74</v>
      </c>
      <c r="J1066" t="s">
        <v>59</v>
      </c>
      <c r="L1066">
        <v>1</v>
      </c>
      <c r="N1066">
        <v>1</v>
      </c>
      <c r="O1066" t="s">
        <v>66</v>
      </c>
      <c r="P1066">
        <v>4</v>
      </c>
      <c r="Q1066" t="s">
        <v>86</v>
      </c>
      <c r="R1066">
        <v>0</v>
      </c>
      <c r="S1066">
        <v>36</v>
      </c>
      <c r="T1066" t="s">
        <v>61</v>
      </c>
      <c r="V1066">
        <v>0</v>
      </c>
      <c r="W1066">
        <v>0</v>
      </c>
      <c r="X1066">
        <v>1</v>
      </c>
      <c r="Y1066" t="s">
        <v>83</v>
      </c>
      <c r="Z1066" t="s">
        <v>83</v>
      </c>
      <c r="AA1066" t="s">
        <v>83</v>
      </c>
      <c r="AB1066" t="s">
        <v>83</v>
      </c>
      <c r="AC1066" t="s">
        <v>68</v>
      </c>
      <c r="AD1066">
        <v>0</v>
      </c>
      <c r="AE1066">
        <v>0</v>
      </c>
      <c r="AF1066">
        <v>0</v>
      </c>
      <c r="AG1066">
        <v>0</v>
      </c>
      <c r="AH1066">
        <v>0</v>
      </c>
      <c r="AI1066">
        <v>0</v>
      </c>
      <c r="AJ1066">
        <v>0</v>
      </c>
      <c r="AK1066">
        <v>0</v>
      </c>
      <c r="AL1066">
        <v>0</v>
      </c>
      <c r="AM1066">
        <v>0</v>
      </c>
      <c r="AN1066">
        <v>0</v>
      </c>
      <c r="AO1066">
        <v>0</v>
      </c>
      <c r="AP1066">
        <v>0</v>
      </c>
      <c r="AQ1066">
        <v>0</v>
      </c>
      <c r="AR1066">
        <v>0</v>
      </c>
      <c r="AS1066">
        <v>0</v>
      </c>
      <c r="AT1066">
        <v>0</v>
      </c>
      <c r="AU1066">
        <v>0</v>
      </c>
      <c r="AV1066">
        <v>0</v>
      </c>
      <c r="AW1066">
        <v>4</v>
      </c>
      <c r="AX1066">
        <v>2</v>
      </c>
      <c r="AY1066">
        <v>0</v>
      </c>
      <c r="AZ1066">
        <v>0</v>
      </c>
      <c r="BA1066" t="s">
        <v>63</v>
      </c>
      <c r="BB1066" t="s">
        <v>63</v>
      </c>
    </row>
    <row r="1067" spans="1:55" x14ac:dyDescent="0.3">
      <c r="A1067" t="s">
        <v>55</v>
      </c>
      <c r="B1067" t="s">
        <v>55</v>
      </c>
      <c r="C1067" t="s">
        <v>766</v>
      </c>
      <c r="D1067">
        <v>22110415001</v>
      </c>
      <c r="E1067" t="s">
        <v>767</v>
      </c>
      <c r="F1067" t="s">
        <v>56</v>
      </c>
      <c r="G1067" t="s">
        <v>57</v>
      </c>
      <c r="H1067">
        <v>5</v>
      </c>
      <c r="I1067" t="s">
        <v>74</v>
      </c>
      <c r="J1067" t="s">
        <v>59</v>
      </c>
      <c r="L1067">
        <v>1</v>
      </c>
      <c r="N1067">
        <v>2</v>
      </c>
      <c r="O1067" t="s">
        <v>66</v>
      </c>
      <c r="P1067">
        <v>5</v>
      </c>
      <c r="Q1067" t="s">
        <v>75</v>
      </c>
      <c r="R1067">
        <v>0</v>
      </c>
      <c r="S1067">
        <v>27</v>
      </c>
      <c r="T1067" t="s">
        <v>61</v>
      </c>
      <c r="V1067">
        <v>0</v>
      </c>
      <c r="W1067">
        <v>0</v>
      </c>
      <c r="X1067">
        <v>1</v>
      </c>
      <c r="Y1067" t="s">
        <v>62</v>
      </c>
      <c r="Z1067" t="s">
        <v>83</v>
      </c>
      <c r="AA1067" t="s">
        <v>83</v>
      </c>
      <c r="AB1067" t="s">
        <v>83</v>
      </c>
      <c r="AC1067" t="s">
        <v>77</v>
      </c>
      <c r="AD1067">
        <v>0</v>
      </c>
      <c r="AE1067">
        <v>1</v>
      </c>
      <c r="AF1067">
        <v>0</v>
      </c>
      <c r="AG1067">
        <v>0</v>
      </c>
      <c r="AH1067">
        <v>0</v>
      </c>
      <c r="AI1067">
        <v>0</v>
      </c>
      <c r="AJ1067">
        <v>0</v>
      </c>
      <c r="AK1067">
        <v>0</v>
      </c>
      <c r="AL1067">
        <v>0</v>
      </c>
      <c r="AM1067">
        <v>0</v>
      </c>
      <c r="AN1067">
        <v>0</v>
      </c>
      <c r="AO1067">
        <v>0</v>
      </c>
      <c r="AP1067">
        <v>0</v>
      </c>
      <c r="AQ1067">
        <v>0</v>
      </c>
      <c r="AR1067">
        <v>0</v>
      </c>
      <c r="AS1067">
        <v>0</v>
      </c>
      <c r="AT1067">
        <v>0</v>
      </c>
      <c r="AU1067">
        <v>0</v>
      </c>
      <c r="AV1067">
        <v>0</v>
      </c>
      <c r="AW1067">
        <v>4</v>
      </c>
      <c r="AX1067">
        <v>3</v>
      </c>
      <c r="AY1067">
        <v>0</v>
      </c>
      <c r="AZ1067">
        <v>0</v>
      </c>
      <c r="BA1067" t="s">
        <v>63</v>
      </c>
      <c r="BB1067" t="s">
        <v>63</v>
      </c>
      <c r="BC1067" t="s">
        <v>64</v>
      </c>
    </row>
    <row r="1068" spans="1:55" x14ac:dyDescent="0.3">
      <c r="A1068" t="s">
        <v>55</v>
      </c>
      <c r="B1068" t="s">
        <v>55</v>
      </c>
      <c r="C1068" t="s">
        <v>766</v>
      </c>
      <c r="D1068">
        <v>22110415001</v>
      </c>
      <c r="E1068" t="s">
        <v>767</v>
      </c>
      <c r="F1068" t="s">
        <v>56</v>
      </c>
      <c r="G1068" t="s">
        <v>57</v>
      </c>
      <c r="H1068">
        <v>5</v>
      </c>
      <c r="I1068" t="s">
        <v>74</v>
      </c>
      <c r="J1068" t="s">
        <v>59</v>
      </c>
      <c r="L1068">
        <v>1</v>
      </c>
      <c r="N1068">
        <v>3</v>
      </c>
      <c r="O1068" t="s">
        <v>66</v>
      </c>
      <c r="P1068">
        <v>5</v>
      </c>
      <c r="Q1068" t="s">
        <v>91</v>
      </c>
      <c r="R1068">
        <v>36</v>
      </c>
      <c r="S1068">
        <v>0</v>
      </c>
      <c r="T1068" t="s">
        <v>61</v>
      </c>
      <c r="V1068">
        <v>0</v>
      </c>
      <c r="W1068">
        <v>0</v>
      </c>
      <c r="X1068">
        <v>1</v>
      </c>
      <c r="Y1068" t="s">
        <v>83</v>
      </c>
      <c r="Z1068" t="s">
        <v>83</v>
      </c>
      <c r="AA1068" t="s">
        <v>83</v>
      </c>
      <c r="AB1068" t="s">
        <v>83</v>
      </c>
      <c r="AC1068" t="s">
        <v>68</v>
      </c>
      <c r="AD1068">
        <v>0</v>
      </c>
      <c r="AE1068">
        <v>0</v>
      </c>
      <c r="AF1068">
        <v>0</v>
      </c>
      <c r="AG1068">
        <v>0</v>
      </c>
      <c r="AH1068">
        <v>0</v>
      </c>
      <c r="AI1068">
        <v>0</v>
      </c>
      <c r="AJ1068">
        <v>0</v>
      </c>
      <c r="AK1068">
        <v>0</v>
      </c>
      <c r="AL1068">
        <v>0</v>
      </c>
      <c r="AM1068">
        <v>0</v>
      </c>
      <c r="AN1068">
        <v>0</v>
      </c>
      <c r="AO1068">
        <v>0</v>
      </c>
      <c r="AP1068">
        <v>0</v>
      </c>
      <c r="AQ1068">
        <v>0</v>
      </c>
      <c r="AR1068">
        <v>0</v>
      </c>
      <c r="AS1068">
        <v>0</v>
      </c>
      <c r="AT1068">
        <v>0</v>
      </c>
      <c r="AU1068">
        <v>0</v>
      </c>
      <c r="AV1068">
        <v>0</v>
      </c>
      <c r="AW1068">
        <v>2</v>
      </c>
      <c r="AX1068">
        <v>3</v>
      </c>
      <c r="AY1068">
        <v>0</v>
      </c>
      <c r="AZ1068">
        <v>0</v>
      </c>
      <c r="BA1068" t="s">
        <v>63</v>
      </c>
      <c r="BB1068" t="s">
        <v>63</v>
      </c>
      <c r="BC1068" t="s">
        <v>64</v>
      </c>
    </row>
    <row r="1069" spans="1:55" x14ac:dyDescent="0.3">
      <c r="A1069" t="s">
        <v>55</v>
      </c>
      <c r="B1069" t="s">
        <v>55</v>
      </c>
      <c r="C1069" t="s">
        <v>766</v>
      </c>
      <c r="D1069">
        <v>22110415001</v>
      </c>
      <c r="E1069" t="s">
        <v>767</v>
      </c>
      <c r="F1069" t="s">
        <v>56</v>
      </c>
      <c r="G1069" t="s">
        <v>57</v>
      </c>
      <c r="H1069">
        <v>5</v>
      </c>
      <c r="I1069" t="s">
        <v>74</v>
      </c>
      <c r="J1069" t="s">
        <v>59</v>
      </c>
      <c r="L1069">
        <v>1</v>
      </c>
      <c r="N1069">
        <v>4</v>
      </c>
      <c r="O1069" t="s">
        <v>70</v>
      </c>
      <c r="R1069">
        <v>0</v>
      </c>
      <c r="S1069">
        <v>0</v>
      </c>
      <c r="T1069" t="s">
        <v>61</v>
      </c>
      <c r="V1069">
        <v>0</v>
      </c>
      <c r="W1069">
        <v>0</v>
      </c>
      <c r="X1069">
        <v>1</v>
      </c>
      <c r="Y1069" t="s">
        <v>71</v>
      </c>
      <c r="Z1069" t="s">
        <v>83</v>
      </c>
      <c r="AA1069" t="s">
        <v>83</v>
      </c>
      <c r="AB1069" t="s">
        <v>83</v>
      </c>
      <c r="AD1069">
        <v>0</v>
      </c>
      <c r="AE1069">
        <v>0</v>
      </c>
      <c r="AF1069">
        <v>0</v>
      </c>
      <c r="AG1069">
        <v>0</v>
      </c>
      <c r="AH1069">
        <v>0</v>
      </c>
      <c r="AI1069">
        <v>0</v>
      </c>
      <c r="AJ1069">
        <v>0</v>
      </c>
      <c r="AK1069">
        <v>0</v>
      </c>
      <c r="AL1069">
        <v>0</v>
      </c>
      <c r="AM1069">
        <v>0</v>
      </c>
      <c r="AN1069">
        <v>0</v>
      </c>
      <c r="AO1069">
        <v>0</v>
      </c>
      <c r="AP1069">
        <v>0</v>
      </c>
      <c r="AQ1069">
        <v>0</v>
      </c>
      <c r="AR1069">
        <v>0</v>
      </c>
      <c r="AS1069">
        <v>0</v>
      </c>
      <c r="AT1069">
        <v>0</v>
      </c>
      <c r="AU1069">
        <v>0</v>
      </c>
      <c r="AV1069">
        <v>0</v>
      </c>
      <c r="AW1069">
        <v>1</v>
      </c>
      <c r="AX1069">
        <v>0</v>
      </c>
      <c r="AY1069">
        <v>0</v>
      </c>
      <c r="AZ1069">
        <v>0</v>
      </c>
      <c r="BA1069" t="s">
        <v>63</v>
      </c>
      <c r="BB1069" t="s">
        <v>63</v>
      </c>
      <c r="BC1069" t="s">
        <v>64</v>
      </c>
    </row>
    <row r="1070" spans="1:55" x14ac:dyDescent="0.3">
      <c r="A1070" t="s">
        <v>55</v>
      </c>
      <c r="B1070" t="s">
        <v>55</v>
      </c>
      <c r="C1070" t="s">
        <v>766</v>
      </c>
      <c r="D1070">
        <v>22110427907</v>
      </c>
      <c r="E1070" t="s">
        <v>1092</v>
      </c>
      <c r="F1070" t="s">
        <v>98</v>
      </c>
      <c r="G1070" t="s">
        <v>57</v>
      </c>
      <c r="H1070">
        <v>4</v>
      </c>
      <c r="I1070" t="s">
        <v>74</v>
      </c>
      <c r="J1070" t="s">
        <v>59</v>
      </c>
      <c r="L1070">
        <v>1</v>
      </c>
      <c r="M1070" t="s">
        <v>1098</v>
      </c>
      <c r="N1070">
        <v>1</v>
      </c>
      <c r="O1070" t="s">
        <v>66</v>
      </c>
      <c r="P1070">
        <v>6</v>
      </c>
      <c r="Q1070" t="s">
        <v>100</v>
      </c>
      <c r="R1070">
        <v>0</v>
      </c>
      <c r="S1070">
        <v>0</v>
      </c>
      <c r="T1070" t="s">
        <v>61</v>
      </c>
      <c r="U1070" t="s">
        <v>1099</v>
      </c>
      <c r="V1070">
        <v>3</v>
      </c>
      <c r="W1070">
        <v>4</v>
      </c>
      <c r="X1070">
        <v>1</v>
      </c>
      <c r="Y1070" t="s">
        <v>71</v>
      </c>
      <c r="Z1070" t="s">
        <v>71</v>
      </c>
      <c r="AA1070" t="s">
        <v>71</v>
      </c>
      <c r="AB1070" t="s">
        <v>71</v>
      </c>
      <c r="AC1070" t="s">
        <v>77</v>
      </c>
      <c r="AD1070">
        <v>0</v>
      </c>
      <c r="AE1070">
        <v>1</v>
      </c>
      <c r="AF1070">
        <v>0</v>
      </c>
      <c r="AG1070">
        <v>0</v>
      </c>
      <c r="AH1070">
        <v>0</v>
      </c>
      <c r="AI1070">
        <v>0</v>
      </c>
      <c r="AJ1070">
        <v>0</v>
      </c>
      <c r="AK1070">
        <v>0</v>
      </c>
      <c r="AL1070">
        <v>0</v>
      </c>
      <c r="AM1070">
        <v>0</v>
      </c>
      <c r="AN1070">
        <v>0</v>
      </c>
      <c r="AO1070">
        <v>0</v>
      </c>
      <c r="AP1070">
        <v>0</v>
      </c>
      <c r="AQ1070">
        <v>0</v>
      </c>
      <c r="AR1070">
        <v>0</v>
      </c>
      <c r="AS1070">
        <v>0</v>
      </c>
      <c r="AT1070">
        <v>0</v>
      </c>
      <c r="AU1070">
        <v>0</v>
      </c>
      <c r="AV1070">
        <v>0</v>
      </c>
      <c r="AW1070">
        <v>3</v>
      </c>
      <c r="AX1070">
        <v>3</v>
      </c>
      <c r="AY1070">
        <v>0</v>
      </c>
      <c r="AZ1070">
        <v>0</v>
      </c>
      <c r="BA1070" t="s">
        <v>63</v>
      </c>
      <c r="BB1070" t="s">
        <v>63</v>
      </c>
      <c r="BC1070" t="s">
        <v>64</v>
      </c>
    </row>
    <row r="1071" spans="1:55" x14ac:dyDescent="0.3">
      <c r="A1071" t="s">
        <v>55</v>
      </c>
      <c r="B1071" t="s">
        <v>55</v>
      </c>
      <c r="C1071" t="s">
        <v>766</v>
      </c>
      <c r="D1071">
        <v>22110427907</v>
      </c>
      <c r="E1071" t="s">
        <v>1092</v>
      </c>
      <c r="F1071" t="s">
        <v>98</v>
      </c>
      <c r="G1071" t="s">
        <v>57</v>
      </c>
      <c r="H1071">
        <v>4</v>
      </c>
      <c r="I1071" t="s">
        <v>74</v>
      </c>
      <c r="J1071" t="s">
        <v>59</v>
      </c>
      <c r="L1071">
        <v>1</v>
      </c>
      <c r="M1071" t="s">
        <v>1098</v>
      </c>
      <c r="N1071">
        <v>2</v>
      </c>
      <c r="O1071" t="s">
        <v>66</v>
      </c>
      <c r="P1071">
        <v>7</v>
      </c>
      <c r="Q1071" t="s">
        <v>102</v>
      </c>
      <c r="R1071">
        <v>0</v>
      </c>
      <c r="S1071">
        <v>0</v>
      </c>
      <c r="U1071" t="s">
        <v>1100</v>
      </c>
      <c r="V1071">
        <v>3</v>
      </c>
      <c r="W1071">
        <v>4</v>
      </c>
      <c r="X1071">
        <v>1</v>
      </c>
      <c r="Y1071" t="s">
        <v>71</v>
      </c>
      <c r="Z1071" t="s">
        <v>71</v>
      </c>
      <c r="AA1071" t="s">
        <v>71</v>
      </c>
      <c r="AB1071" t="s">
        <v>71</v>
      </c>
      <c r="AD1071">
        <v>0</v>
      </c>
      <c r="AE1071">
        <v>0</v>
      </c>
      <c r="AF1071">
        <v>0</v>
      </c>
      <c r="AG1071">
        <v>0</v>
      </c>
      <c r="AH1071">
        <v>0</v>
      </c>
      <c r="AI1071">
        <v>0</v>
      </c>
      <c r="AJ1071">
        <v>0</v>
      </c>
      <c r="AK1071">
        <v>0</v>
      </c>
      <c r="AL1071">
        <v>0</v>
      </c>
      <c r="AM1071">
        <v>0</v>
      </c>
      <c r="AN1071">
        <v>0</v>
      </c>
      <c r="AO1071">
        <v>0</v>
      </c>
      <c r="AP1071">
        <v>0</v>
      </c>
      <c r="AQ1071">
        <v>0</v>
      </c>
      <c r="AR1071">
        <v>0</v>
      </c>
      <c r="AS1071">
        <v>0</v>
      </c>
      <c r="AT1071">
        <v>0</v>
      </c>
      <c r="AU1071">
        <v>0</v>
      </c>
      <c r="AV1071">
        <v>0</v>
      </c>
      <c r="AW1071">
        <v>2</v>
      </c>
      <c r="AX1071">
        <v>3</v>
      </c>
      <c r="AY1071">
        <v>0</v>
      </c>
      <c r="AZ1071">
        <v>0</v>
      </c>
      <c r="BA1071" t="s">
        <v>63</v>
      </c>
      <c r="BB1071" t="s">
        <v>63</v>
      </c>
    </row>
    <row r="1072" spans="1:55" x14ac:dyDescent="0.3">
      <c r="A1072" t="s">
        <v>55</v>
      </c>
      <c r="B1072" t="s">
        <v>55</v>
      </c>
      <c r="C1072" t="s">
        <v>766</v>
      </c>
      <c r="D1072">
        <v>22110427907</v>
      </c>
      <c r="E1072" t="s">
        <v>1092</v>
      </c>
      <c r="F1072" t="s">
        <v>98</v>
      </c>
      <c r="G1072" t="s">
        <v>57</v>
      </c>
      <c r="H1072">
        <v>4</v>
      </c>
      <c r="I1072" t="s">
        <v>74</v>
      </c>
      <c r="J1072" t="s">
        <v>59</v>
      </c>
      <c r="L1072">
        <v>1</v>
      </c>
      <c r="M1072" t="s">
        <v>1098</v>
      </c>
      <c r="N1072">
        <v>3</v>
      </c>
      <c r="O1072" t="s">
        <v>66</v>
      </c>
      <c r="P1072">
        <v>8</v>
      </c>
      <c r="Q1072" t="s">
        <v>82</v>
      </c>
      <c r="R1072">
        <v>38</v>
      </c>
      <c r="S1072">
        <v>42</v>
      </c>
      <c r="T1072" t="s">
        <v>1772</v>
      </c>
      <c r="U1072" t="s">
        <v>1101</v>
      </c>
      <c r="V1072">
        <v>3</v>
      </c>
      <c r="W1072">
        <v>4</v>
      </c>
      <c r="X1072">
        <v>1</v>
      </c>
      <c r="Y1072" t="s">
        <v>71</v>
      </c>
      <c r="Z1072" t="s">
        <v>71</v>
      </c>
      <c r="AA1072" t="s">
        <v>71</v>
      </c>
      <c r="AB1072" t="s">
        <v>71</v>
      </c>
      <c r="AC1072" t="s">
        <v>77</v>
      </c>
      <c r="AD1072">
        <v>0</v>
      </c>
      <c r="AE1072">
        <v>1</v>
      </c>
      <c r="AF1072">
        <v>0</v>
      </c>
      <c r="AG1072">
        <v>0</v>
      </c>
      <c r="AH1072">
        <v>0</v>
      </c>
      <c r="AI1072">
        <v>0</v>
      </c>
      <c r="AJ1072">
        <v>0</v>
      </c>
      <c r="AK1072">
        <v>0</v>
      </c>
      <c r="AL1072">
        <v>0</v>
      </c>
      <c r="AM1072">
        <v>0</v>
      </c>
      <c r="AN1072">
        <v>0</v>
      </c>
      <c r="AO1072">
        <v>0</v>
      </c>
      <c r="AP1072">
        <v>0</v>
      </c>
      <c r="AQ1072">
        <v>0</v>
      </c>
      <c r="AR1072">
        <v>0</v>
      </c>
      <c r="AS1072">
        <v>0</v>
      </c>
      <c r="AT1072">
        <v>0</v>
      </c>
      <c r="AU1072">
        <v>0</v>
      </c>
      <c r="AV1072">
        <v>0</v>
      </c>
      <c r="AW1072">
        <v>4</v>
      </c>
      <c r="AX1072">
        <v>3</v>
      </c>
      <c r="AY1072">
        <v>0</v>
      </c>
      <c r="AZ1072">
        <v>0</v>
      </c>
      <c r="BA1072" t="s">
        <v>63</v>
      </c>
      <c r="BB1072" t="s">
        <v>63</v>
      </c>
      <c r="BC1072" t="s">
        <v>64</v>
      </c>
    </row>
    <row r="1073" spans="1:55" x14ac:dyDescent="0.3">
      <c r="A1073" t="s">
        <v>55</v>
      </c>
      <c r="B1073" t="s">
        <v>55</v>
      </c>
      <c r="C1073" t="s">
        <v>758</v>
      </c>
      <c r="D1073">
        <v>22110414101</v>
      </c>
      <c r="E1073" t="s">
        <v>759</v>
      </c>
      <c r="F1073" t="s">
        <v>56</v>
      </c>
      <c r="G1073" t="s">
        <v>57</v>
      </c>
      <c r="H1073">
        <v>1</v>
      </c>
      <c r="I1073" t="s">
        <v>96</v>
      </c>
      <c r="J1073" t="s">
        <v>59</v>
      </c>
      <c r="L1073">
        <v>1</v>
      </c>
      <c r="M1073" t="s">
        <v>760</v>
      </c>
      <c r="N1073">
        <v>1</v>
      </c>
      <c r="O1073" t="s">
        <v>60</v>
      </c>
      <c r="R1073">
        <v>0</v>
      </c>
      <c r="S1073">
        <v>0</v>
      </c>
      <c r="T1073" t="s">
        <v>61</v>
      </c>
      <c r="V1073">
        <v>2</v>
      </c>
      <c r="W1073">
        <v>2</v>
      </c>
      <c r="X1073">
        <v>2</v>
      </c>
      <c r="Y1073" t="s">
        <v>62</v>
      </c>
      <c r="Z1073" t="s">
        <v>62</v>
      </c>
      <c r="AA1073" t="s">
        <v>62</v>
      </c>
      <c r="AB1073" t="s">
        <v>62</v>
      </c>
      <c r="AD1073">
        <v>1</v>
      </c>
      <c r="AE1073">
        <v>0</v>
      </c>
      <c r="AF1073">
        <v>0</v>
      </c>
      <c r="AG1073">
        <v>0</v>
      </c>
      <c r="AH1073">
        <v>4</v>
      </c>
      <c r="AI1073">
        <v>2</v>
      </c>
      <c r="AJ1073">
        <v>1</v>
      </c>
      <c r="AK1073">
        <v>0</v>
      </c>
      <c r="AL1073">
        <v>0</v>
      </c>
      <c r="AM1073">
        <v>0</v>
      </c>
      <c r="AN1073">
        <v>0</v>
      </c>
      <c r="AO1073">
        <v>0</v>
      </c>
      <c r="AP1073">
        <v>0</v>
      </c>
      <c r="AQ1073">
        <v>0</v>
      </c>
      <c r="AR1073">
        <v>0</v>
      </c>
      <c r="AS1073">
        <v>0</v>
      </c>
      <c r="AT1073">
        <v>0</v>
      </c>
      <c r="AU1073">
        <v>0</v>
      </c>
      <c r="AV1073">
        <v>0</v>
      </c>
      <c r="AW1073">
        <v>2</v>
      </c>
      <c r="AX1073">
        <v>2</v>
      </c>
      <c r="AY1073">
        <v>0</v>
      </c>
      <c r="AZ1073">
        <v>0</v>
      </c>
      <c r="BA1073" t="s">
        <v>63</v>
      </c>
      <c r="BB1073" t="s">
        <v>63</v>
      </c>
      <c r="BC1073" t="s">
        <v>64</v>
      </c>
    </row>
    <row r="1074" spans="1:55" x14ac:dyDescent="0.3">
      <c r="A1074" t="s">
        <v>55</v>
      </c>
      <c r="B1074" t="s">
        <v>55</v>
      </c>
      <c r="C1074" t="s">
        <v>758</v>
      </c>
      <c r="D1074">
        <v>22110414101</v>
      </c>
      <c r="E1074" t="s">
        <v>759</v>
      </c>
      <c r="F1074" t="s">
        <v>56</v>
      </c>
      <c r="G1074" t="s">
        <v>57</v>
      </c>
      <c r="H1074">
        <v>1</v>
      </c>
      <c r="I1074" t="s">
        <v>96</v>
      </c>
      <c r="J1074" t="s">
        <v>59</v>
      </c>
      <c r="L1074">
        <v>1</v>
      </c>
      <c r="M1074" t="s">
        <v>760</v>
      </c>
      <c r="N1074">
        <v>2</v>
      </c>
      <c r="O1074" t="s">
        <v>65</v>
      </c>
      <c r="R1074">
        <v>0</v>
      </c>
      <c r="S1074">
        <v>0</v>
      </c>
      <c r="T1074" t="s">
        <v>61</v>
      </c>
      <c r="V1074">
        <v>2</v>
      </c>
      <c r="W1074">
        <v>2</v>
      </c>
      <c r="X1074">
        <v>2</v>
      </c>
      <c r="Y1074" t="s">
        <v>62</v>
      </c>
      <c r="Z1074" t="s">
        <v>62</v>
      </c>
      <c r="AA1074" t="s">
        <v>62</v>
      </c>
      <c r="AB1074" t="s">
        <v>62</v>
      </c>
      <c r="AD1074">
        <v>1</v>
      </c>
      <c r="AE1074">
        <v>0</v>
      </c>
      <c r="AF1074">
        <v>0</v>
      </c>
      <c r="AG1074">
        <v>0</v>
      </c>
      <c r="AH1074">
        <v>0</v>
      </c>
      <c r="AI1074">
        <v>2</v>
      </c>
      <c r="AJ1074">
        <v>1</v>
      </c>
      <c r="AK1074">
        <v>0</v>
      </c>
      <c r="AL1074">
        <v>0</v>
      </c>
      <c r="AM1074">
        <v>0</v>
      </c>
      <c r="AN1074">
        <v>0</v>
      </c>
      <c r="AO1074">
        <v>0</v>
      </c>
      <c r="AP1074">
        <v>0</v>
      </c>
      <c r="AQ1074">
        <v>0</v>
      </c>
      <c r="AR1074">
        <v>0</v>
      </c>
      <c r="AS1074">
        <v>0</v>
      </c>
      <c r="AT1074">
        <v>0</v>
      </c>
      <c r="AU1074">
        <v>0</v>
      </c>
      <c r="AV1074">
        <v>0</v>
      </c>
      <c r="AW1074">
        <v>2</v>
      </c>
      <c r="AX1074">
        <v>2</v>
      </c>
      <c r="AY1074">
        <v>0</v>
      </c>
      <c r="AZ1074">
        <v>0</v>
      </c>
      <c r="BA1074" t="s">
        <v>63</v>
      </c>
      <c r="BB1074" t="s">
        <v>63</v>
      </c>
      <c r="BC1074" t="s">
        <v>64</v>
      </c>
    </row>
    <row r="1075" spans="1:55" x14ac:dyDescent="0.3">
      <c r="A1075" t="s">
        <v>55</v>
      </c>
      <c r="B1075" t="s">
        <v>55</v>
      </c>
      <c r="C1075" t="s">
        <v>766</v>
      </c>
      <c r="D1075">
        <v>22110427907</v>
      </c>
      <c r="E1075" t="s">
        <v>1092</v>
      </c>
      <c r="F1075" t="s">
        <v>98</v>
      </c>
      <c r="G1075" t="s">
        <v>57</v>
      </c>
      <c r="H1075">
        <v>5</v>
      </c>
      <c r="I1075" t="s">
        <v>58</v>
      </c>
      <c r="J1075" t="s">
        <v>59</v>
      </c>
      <c r="K1075" t="s">
        <v>1102</v>
      </c>
      <c r="L1075">
        <v>1</v>
      </c>
      <c r="M1075" t="s">
        <v>1103</v>
      </c>
      <c r="N1075">
        <v>1</v>
      </c>
      <c r="O1075" t="s">
        <v>104</v>
      </c>
      <c r="R1075">
        <v>0</v>
      </c>
      <c r="S1075">
        <v>0</v>
      </c>
      <c r="T1075" t="s">
        <v>61</v>
      </c>
      <c r="V1075">
        <v>2</v>
      </c>
      <c r="W1075">
        <v>0</v>
      </c>
      <c r="X1075">
        <v>1</v>
      </c>
      <c r="Y1075" t="s">
        <v>62</v>
      </c>
      <c r="Z1075" t="s">
        <v>71</v>
      </c>
      <c r="AB1075" t="s">
        <v>71</v>
      </c>
      <c r="AC1075" t="s">
        <v>77</v>
      </c>
      <c r="AD1075">
        <v>0</v>
      </c>
      <c r="AE1075">
        <v>0</v>
      </c>
      <c r="AF1075">
        <v>11</v>
      </c>
      <c r="AG1075">
        <v>11</v>
      </c>
      <c r="AH1075">
        <v>0</v>
      </c>
      <c r="AI1075">
        <v>1</v>
      </c>
      <c r="AJ1075">
        <v>1</v>
      </c>
      <c r="AK1075">
        <v>0</v>
      </c>
      <c r="AL1075">
        <v>0</v>
      </c>
      <c r="AM1075">
        <v>0</v>
      </c>
      <c r="AN1075">
        <v>0</v>
      </c>
      <c r="AO1075">
        <v>0</v>
      </c>
      <c r="AP1075">
        <v>0</v>
      </c>
      <c r="AQ1075">
        <v>0</v>
      </c>
      <c r="AR1075">
        <v>0</v>
      </c>
      <c r="AS1075">
        <v>0</v>
      </c>
      <c r="AT1075">
        <v>0</v>
      </c>
      <c r="AU1075">
        <v>0</v>
      </c>
      <c r="AV1075">
        <v>0</v>
      </c>
      <c r="AW1075">
        <v>4</v>
      </c>
      <c r="AX1075">
        <v>2</v>
      </c>
      <c r="AY1075">
        <v>0</v>
      </c>
      <c r="AZ1075">
        <v>0</v>
      </c>
      <c r="BA1075" t="s">
        <v>63</v>
      </c>
      <c r="BB1075" t="s">
        <v>120</v>
      </c>
      <c r="BC1075" t="s">
        <v>64</v>
      </c>
    </row>
    <row r="1076" spans="1:55" x14ac:dyDescent="0.3">
      <c r="A1076" t="s">
        <v>55</v>
      </c>
      <c r="B1076" t="s">
        <v>55</v>
      </c>
      <c r="C1076" t="s">
        <v>766</v>
      </c>
      <c r="D1076">
        <v>22110427907</v>
      </c>
      <c r="E1076" t="s">
        <v>1092</v>
      </c>
      <c r="F1076" t="s">
        <v>98</v>
      </c>
      <c r="G1076" t="s">
        <v>57</v>
      </c>
      <c r="H1076">
        <v>5</v>
      </c>
      <c r="I1076" t="s">
        <v>58</v>
      </c>
      <c r="J1076" t="s">
        <v>59</v>
      </c>
      <c r="K1076" t="s">
        <v>1102</v>
      </c>
      <c r="L1076">
        <v>1</v>
      </c>
      <c r="M1076" t="s">
        <v>1103</v>
      </c>
      <c r="N1076">
        <v>2</v>
      </c>
      <c r="R1076">
        <v>0</v>
      </c>
      <c r="S1076">
        <v>0</v>
      </c>
      <c r="T1076" t="s">
        <v>61</v>
      </c>
      <c r="U1076" t="s">
        <v>1104</v>
      </c>
      <c r="V1076">
        <v>2</v>
      </c>
      <c r="W1076">
        <v>0</v>
      </c>
      <c r="X1076">
        <v>1</v>
      </c>
      <c r="Y1076" t="s">
        <v>62</v>
      </c>
      <c r="Z1076" t="s">
        <v>71</v>
      </c>
      <c r="AB1076" t="s">
        <v>71</v>
      </c>
      <c r="AD1076">
        <v>0</v>
      </c>
      <c r="AE1076">
        <v>0</v>
      </c>
      <c r="AF1076">
        <v>0</v>
      </c>
      <c r="AG1076">
        <v>0</v>
      </c>
      <c r="AH1076">
        <v>0</v>
      </c>
      <c r="AI1076">
        <v>1</v>
      </c>
      <c r="AJ1076">
        <v>6</v>
      </c>
      <c r="AK1076">
        <v>0</v>
      </c>
      <c r="AL1076">
        <v>0</v>
      </c>
      <c r="AM1076">
        <v>0</v>
      </c>
      <c r="AN1076">
        <v>0</v>
      </c>
      <c r="AO1076">
        <v>0</v>
      </c>
      <c r="AP1076">
        <v>0</v>
      </c>
      <c r="AQ1076">
        <v>0</v>
      </c>
      <c r="AR1076">
        <v>0</v>
      </c>
      <c r="AS1076">
        <v>0</v>
      </c>
      <c r="AT1076">
        <v>0</v>
      </c>
      <c r="AU1076">
        <v>0</v>
      </c>
      <c r="AV1076">
        <v>0</v>
      </c>
      <c r="AW1076">
        <v>4</v>
      </c>
      <c r="AX1076">
        <v>2</v>
      </c>
      <c r="AY1076">
        <v>0</v>
      </c>
      <c r="AZ1076">
        <v>0</v>
      </c>
      <c r="BA1076" t="s">
        <v>63</v>
      </c>
      <c r="BB1076" t="s">
        <v>63</v>
      </c>
      <c r="BC1076" t="s">
        <v>64</v>
      </c>
    </row>
    <row r="1077" spans="1:55" x14ac:dyDescent="0.3">
      <c r="A1077" t="s">
        <v>55</v>
      </c>
      <c r="B1077" t="s">
        <v>55</v>
      </c>
      <c r="C1077" t="s">
        <v>766</v>
      </c>
      <c r="D1077">
        <v>22110427907</v>
      </c>
      <c r="E1077" t="s">
        <v>1092</v>
      </c>
      <c r="F1077" t="s">
        <v>98</v>
      </c>
      <c r="G1077" t="s">
        <v>57</v>
      </c>
      <c r="H1077">
        <v>5</v>
      </c>
      <c r="I1077" t="s">
        <v>58</v>
      </c>
      <c r="J1077" t="s">
        <v>59</v>
      </c>
      <c r="K1077" t="s">
        <v>1102</v>
      </c>
      <c r="L1077">
        <v>2</v>
      </c>
      <c r="M1077" t="s">
        <v>1105</v>
      </c>
      <c r="N1077">
        <v>1</v>
      </c>
      <c r="O1077" t="s">
        <v>66</v>
      </c>
      <c r="R1077">
        <v>0</v>
      </c>
      <c r="S1077">
        <v>0</v>
      </c>
      <c r="T1077" t="s">
        <v>1772</v>
      </c>
      <c r="U1077" t="s">
        <v>1106</v>
      </c>
      <c r="V1077">
        <v>2</v>
      </c>
      <c r="W1077">
        <v>6</v>
      </c>
      <c r="X1077">
        <v>1</v>
      </c>
      <c r="Y1077" t="s">
        <v>71</v>
      </c>
      <c r="Z1077" t="s">
        <v>71</v>
      </c>
      <c r="AA1077" t="s">
        <v>71</v>
      </c>
      <c r="AB1077" t="s">
        <v>71</v>
      </c>
      <c r="AC1077" t="s">
        <v>77</v>
      </c>
      <c r="AD1077">
        <v>0</v>
      </c>
      <c r="AE1077">
        <v>1</v>
      </c>
      <c r="AF1077">
        <v>0</v>
      </c>
      <c r="AG1077">
        <v>0</v>
      </c>
      <c r="AH1077">
        <v>0</v>
      </c>
      <c r="AI1077">
        <v>0</v>
      </c>
      <c r="AJ1077">
        <v>0</v>
      </c>
      <c r="AK1077">
        <v>0</v>
      </c>
      <c r="AL1077">
        <v>0</v>
      </c>
      <c r="AM1077">
        <v>0</v>
      </c>
      <c r="AN1077">
        <v>0</v>
      </c>
      <c r="AO1077">
        <v>0</v>
      </c>
      <c r="AP1077">
        <v>0</v>
      </c>
      <c r="AQ1077">
        <v>0</v>
      </c>
      <c r="AR1077">
        <v>0</v>
      </c>
      <c r="AS1077">
        <v>0</v>
      </c>
      <c r="AT1077">
        <v>0</v>
      </c>
      <c r="AU1077">
        <v>0</v>
      </c>
      <c r="AV1077">
        <v>0</v>
      </c>
      <c r="AW1077">
        <v>7</v>
      </c>
      <c r="AX1077">
        <v>7</v>
      </c>
      <c r="AY1077">
        <v>0</v>
      </c>
      <c r="AZ1077">
        <v>0</v>
      </c>
      <c r="BA1077" t="s">
        <v>63</v>
      </c>
      <c r="BB1077" t="s">
        <v>63</v>
      </c>
      <c r="BC1077" t="s">
        <v>64</v>
      </c>
    </row>
    <row r="1078" spans="1:55" x14ac:dyDescent="0.3">
      <c r="A1078" t="s">
        <v>55</v>
      </c>
      <c r="B1078" t="s">
        <v>55</v>
      </c>
      <c r="C1078" t="s">
        <v>758</v>
      </c>
      <c r="D1078">
        <v>22110414101</v>
      </c>
      <c r="E1078" t="s">
        <v>759</v>
      </c>
      <c r="F1078" t="s">
        <v>56</v>
      </c>
      <c r="G1078" t="s">
        <v>57</v>
      </c>
      <c r="H1078">
        <v>2</v>
      </c>
      <c r="I1078" t="s">
        <v>58</v>
      </c>
      <c r="J1078" t="s">
        <v>59</v>
      </c>
      <c r="L1078">
        <v>1</v>
      </c>
      <c r="M1078" t="s">
        <v>761</v>
      </c>
      <c r="N1078">
        <v>1</v>
      </c>
      <c r="O1078" t="s">
        <v>66</v>
      </c>
      <c r="P1078">
        <v>3</v>
      </c>
      <c r="Q1078" t="s">
        <v>78</v>
      </c>
      <c r="R1078">
        <v>20</v>
      </c>
      <c r="S1078">
        <v>18</v>
      </c>
      <c r="T1078" t="s">
        <v>61</v>
      </c>
      <c r="V1078">
        <v>2</v>
      </c>
      <c r="W1078">
        <v>2</v>
      </c>
      <c r="X1078">
        <v>1</v>
      </c>
      <c r="Y1078" t="s">
        <v>71</v>
      </c>
      <c r="Z1078" t="s">
        <v>71</v>
      </c>
      <c r="AA1078" t="s">
        <v>71</v>
      </c>
      <c r="AB1078" t="s">
        <v>71</v>
      </c>
      <c r="AC1078" t="s">
        <v>68</v>
      </c>
      <c r="AD1078">
        <v>0</v>
      </c>
      <c r="AE1078">
        <v>1</v>
      </c>
      <c r="AF1078">
        <v>0</v>
      </c>
      <c r="AG1078">
        <v>0</v>
      </c>
      <c r="AH1078">
        <v>0</v>
      </c>
      <c r="AI1078">
        <v>0</v>
      </c>
      <c r="AJ1078">
        <v>0</v>
      </c>
      <c r="AK1078">
        <v>0</v>
      </c>
      <c r="AL1078">
        <v>0</v>
      </c>
      <c r="AM1078">
        <v>0</v>
      </c>
      <c r="AN1078">
        <v>0</v>
      </c>
      <c r="AO1078">
        <v>0</v>
      </c>
      <c r="AP1078">
        <v>0</v>
      </c>
      <c r="AQ1078">
        <v>0</v>
      </c>
      <c r="AR1078">
        <v>0</v>
      </c>
      <c r="AS1078">
        <v>0</v>
      </c>
      <c r="AT1078">
        <v>0</v>
      </c>
      <c r="AU1078">
        <v>0</v>
      </c>
      <c r="AV1078">
        <v>0</v>
      </c>
      <c r="AW1078">
        <v>2</v>
      </c>
      <c r="AX1078">
        <v>2</v>
      </c>
      <c r="AY1078">
        <v>0</v>
      </c>
      <c r="AZ1078">
        <v>0</v>
      </c>
      <c r="BA1078" t="s">
        <v>63</v>
      </c>
      <c r="BB1078" t="s">
        <v>63</v>
      </c>
      <c r="BC1078" t="s">
        <v>64</v>
      </c>
    </row>
    <row r="1079" spans="1:55" x14ac:dyDescent="0.3">
      <c r="A1079" t="s">
        <v>55</v>
      </c>
      <c r="B1079" t="s">
        <v>55</v>
      </c>
      <c r="C1079" t="s">
        <v>758</v>
      </c>
      <c r="D1079">
        <v>22110414101</v>
      </c>
      <c r="E1079" t="s">
        <v>759</v>
      </c>
      <c r="F1079" t="s">
        <v>56</v>
      </c>
      <c r="G1079" t="s">
        <v>57</v>
      </c>
      <c r="H1079">
        <v>3</v>
      </c>
      <c r="I1079" t="s">
        <v>74</v>
      </c>
      <c r="J1079" t="s">
        <v>59</v>
      </c>
      <c r="L1079">
        <v>1</v>
      </c>
      <c r="M1079" t="s">
        <v>762</v>
      </c>
      <c r="N1079">
        <v>1</v>
      </c>
      <c r="O1079" t="s">
        <v>66</v>
      </c>
      <c r="P1079">
        <v>3</v>
      </c>
      <c r="Q1079" t="s">
        <v>89</v>
      </c>
      <c r="R1079">
        <v>19</v>
      </c>
      <c r="S1079">
        <v>22</v>
      </c>
      <c r="T1079" t="s">
        <v>61</v>
      </c>
      <c r="V1079">
        <v>1</v>
      </c>
      <c r="W1079">
        <v>2</v>
      </c>
      <c r="X1079">
        <v>1</v>
      </c>
      <c r="Y1079" t="s">
        <v>71</v>
      </c>
      <c r="Z1079" t="s">
        <v>71</v>
      </c>
      <c r="AA1079" t="s">
        <v>71</v>
      </c>
      <c r="AB1079" t="s">
        <v>71</v>
      </c>
      <c r="AC1079" t="s">
        <v>68</v>
      </c>
      <c r="AD1079">
        <v>0</v>
      </c>
      <c r="AE1079">
        <v>1</v>
      </c>
      <c r="AF1079">
        <v>0</v>
      </c>
      <c r="AG1079">
        <v>0</v>
      </c>
      <c r="AH1079">
        <v>0</v>
      </c>
      <c r="AI1079">
        <v>0</v>
      </c>
      <c r="AJ1079">
        <v>0</v>
      </c>
      <c r="AK1079">
        <v>0</v>
      </c>
      <c r="AL1079">
        <v>0</v>
      </c>
      <c r="AM1079">
        <v>0</v>
      </c>
      <c r="AN1079">
        <v>0</v>
      </c>
      <c r="AO1079">
        <v>0</v>
      </c>
      <c r="AP1079">
        <v>0</v>
      </c>
      <c r="AQ1079">
        <v>0</v>
      </c>
      <c r="AR1079">
        <v>0</v>
      </c>
      <c r="AS1079">
        <v>0</v>
      </c>
      <c r="AT1079">
        <v>0</v>
      </c>
      <c r="AU1079">
        <v>0</v>
      </c>
      <c r="AV1079">
        <v>0</v>
      </c>
      <c r="AW1079">
        <v>4</v>
      </c>
      <c r="AX1079">
        <v>3</v>
      </c>
      <c r="AY1079">
        <v>0</v>
      </c>
      <c r="AZ1079">
        <v>0</v>
      </c>
      <c r="BA1079" t="s">
        <v>63</v>
      </c>
      <c r="BB1079" t="s">
        <v>63</v>
      </c>
      <c r="BC1079" t="s">
        <v>64</v>
      </c>
    </row>
    <row r="1080" spans="1:55" x14ac:dyDescent="0.3">
      <c r="A1080" t="s">
        <v>55</v>
      </c>
      <c r="B1080" t="s">
        <v>55</v>
      </c>
      <c r="C1080" t="s">
        <v>1195</v>
      </c>
      <c r="D1080">
        <v>22110431411</v>
      </c>
      <c r="E1080" t="s">
        <v>1196</v>
      </c>
      <c r="F1080" t="s">
        <v>106</v>
      </c>
      <c r="G1080" t="s">
        <v>57</v>
      </c>
      <c r="H1080">
        <v>1</v>
      </c>
      <c r="I1080" t="s">
        <v>94</v>
      </c>
      <c r="J1080" t="s">
        <v>59</v>
      </c>
      <c r="K1080" t="s">
        <v>1197</v>
      </c>
      <c r="L1080">
        <v>1</v>
      </c>
      <c r="M1080" t="s">
        <v>1198</v>
      </c>
      <c r="N1080">
        <v>1</v>
      </c>
      <c r="O1080" t="s">
        <v>95</v>
      </c>
      <c r="R1080">
        <v>0</v>
      </c>
      <c r="S1080">
        <v>0</v>
      </c>
      <c r="T1080" t="s">
        <v>61</v>
      </c>
      <c r="U1080" t="s">
        <v>1199</v>
      </c>
      <c r="V1080">
        <v>1</v>
      </c>
      <c r="W1080">
        <v>3</v>
      </c>
      <c r="X1080">
        <v>1</v>
      </c>
      <c r="Y1080" t="s">
        <v>62</v>
      </c>
      <c r="Z1080" t="s">
        <v>83</v>
      </c>
      <c r="AA1080" t="s">
        <v>83</v>
      </c>
      <c r="AB1080" t="s">
        <v>62</v>
      </c>
      <c r="AD1080">
        <v>0</v>
      </c>
      <c r="AE1080">
        <v>0</v>
      </c>
      <c r="AF1080">
        <v>0</v>
      </c>
      <c r="AG1080">
        <v>0</v>
      </c>
      <c r="AH1080">
        <v>0</v>
      </c>
      <c r="AI1080">
        <v>0</v>
      </c>
      <c r="AJ1080">
        <v>0</v>
      </c>
      <c r="AK1080">
        <v>0</v>
      </c>
      <c r="AL1080">
        <v>0</v>
      </c>
      <c r="AM1080">
        <v>0</v>
      </c>
      <c r="AN1080">
        <v>0</v>
      </c>
      <c r="AO1080">
        <v>0</v>
      </c>
      <c r="AP1080">
        <v>0</v>
      </c>
      <c r="AQ1080">
        <v>0</v>
      </c>
      <c r="AR1080">
        <v>0</v>
      </c>
      <c r="AS1080">
        <v>0</v>
      </c>
      <c r="AT1080">
        <v>0</v>
      </c>
      <c r="AU1080">
        <v>0</v>
      </c>
      <c r="AV1080">
        <v>0</v>
      </c>
      <c r="AW1080">
        <v>0</v>
      </c>
      <c r="AX1080">
        <v>0</v>
      </c>
      <c r="AY1080">
        <v>0</v>
      </c>
      <c r="AZ1080">
        <v>0</v>
      </c>
      <c r="BA1080" t="s">
        <v>63</v>
      </c>
      <c r="BB1080" t="s">
        <v>63</v>
      </c>
      <c r="BC1080" t="s">
        <v>64</v>
      </c>
    </row>
    <row r="1081" spans="1:55" x14ac:dyDescent="0.3">
      <c r="A1081" t="s">
        <v>55</v>
      </c>
      <c r="B1081" t="s">
        <v>55</v>
      </c>
      <c r="C1081" t="s">
        <v>1195</v>
      </c>
      <c r="D1081">
        <v>22110431411</v>
      </c>
      <c r="E1081" t="s">
        <v>1196</v>
      </c>
      <c r="F1081" t="s">
        <v>106</v>
      </c>
      <c r="G1081" t="s">
        <v>57</v>
      </c>
      <c r="H1081">
        <v>1</v>
      </c>
      <c r="I1081" t="s">
        <v>94</v>
      </c>
      <c r="J1081" t="s">
        <v>59</v>
      </c>
      <c r="K1081" t="s">
        <v>1197</v>
      </c>
      <c r="L1081">
        <v>1</v>
      </c>
      <c r="M1081" t="s">
        <v>1198</v>
      </c>
      <c r="N1081">
        <v>2</v>
      </c>
      <c r="O1081" t="s">
        <v>95</v>
      </c>
      <c r="R1081">
        <v>0</v>
      </c>
      <c r="S1081">
        <v>0</v>
      </c>
      <c r="T1081" t="s">
        <v>61</v>
      </c>
      <c r="U1081" t="s">
        <v>1200</v>
      </c>
      <c r="V1081">
        <v>1</v>
      </c>
      <c r="W1081">
        <v>3</v>
      </c>
      <c r="X1081">
        <v>1</v>
      </c>
      <c r="Y1081" t="s">
        <v>62</v>
      </c>
      <c r="Z1081" t="s">
        <v>83</v>
      </c>
      <c r="AA1081" t="s">
        <v>83</v>
      </c>
      <c r="AB1081" t="s">
        <v>62</v>
      </c>
      <c r="AD1081">
        <v>0</v>
      </c>
      <c r="AE1081">
        <v>0</v>
      </c>
      <c r="AF1081">
        <v>0</v>
      </c>
      <c r="AG1081">
        <v>0</v>
      </c>
      <c r="AH1081">
        <v>0</v>
      </c>
      <c r="AI1081">
        <v>0</v>
      </c>
      <c r="AJ1081">
        <v>0</v>
      </c>
      <c r="AK1081">
        <v>0</v>
      </c>
      <c r="AL1081">
        <v>0</v>
      </c>
      <c r="AM1081">
        <v>0</v>
      </c>
      <c r="AN1081">
        <v>0</v>
      </c>
      <c r="AO1081">
        <v>0</v>
      </c>
      <c r="AP1081">
        <v>0</v>
      </c>
      <c r="AQ1081">
        <v>0</v>
      </c>
      <c r="AR1081">
        <v>0</v>
      </c>
      <c r="AS1081">
        <v>0</v>
      </c>
      <c r="AT1081">
        <v>0</v>
      </c>
      <c r="AU1081">
        <v>0</v>
      </c>
      <c r="AV1081">
        <v>0</v>
      </c>
      <c r="AW1081">
        <v>0</v>
      </c>
      <c r="AX1081">
        <v>0</v>
      </c>
      <c r="AY1081">
        <v>0</v>
      </c>
      <c r="AZ1081">
        <v>0</v>
      </c>
      <c r="BA1081" t="s">
        <v>63</v>
      </c>
      <c r="BB1081" t="s">
        <v>63</v>
      </c>
      <c r="BC1081" t="s">
        <v>64</v>
      </c>
    </row>
    <row r="1082" spans="1:55" x14ac:dyDescent="0.3">
      <c r="A1082" t="s">
        <v>55</v>
      </c>
      <c r="B1082" t="s">
        <v>55</v>
      </c>
      <c r="C1082" t="s">
        <v>1195</v>
      </c>
      <c r="D1082">
        <v>22110431411</v>
      </c>
      <c r="E1082" t="s">
        <v>1196</v>
      </c>
      <c r="F1082" t="s">
        <v>106</v>
      </c>
      <c r="G1082" t="s">
        <v>57</v>
      </c>
      <c r="H1082">
        <v>1</v>
      </c>
      <c r="I1082" t="s">
        <v>94</v>
      </c>
      <c r="J1082" t="s">
        <v>59</v>
      </c>
      <c r="K1082" t="s">
        <v>1197</v>
      </c>
      <c r="L1082">
        <v>1</v>
      </c>
      <c r="M1082" t="s">
        <v>1198</v>
      </c>
      <c r="N1082">
        <v>3</v>
      </c>
      <c r="O1082" t="s">
        <v>95</v>
      </c>
      <c r="R1082">
        <v>0</v>
      </c>
      <c r="S1082">
        <v>0</v>
      </c>
      <c r="T1082" t="s">
        <v>61</v>
      </c>
      <c r="U1082" t="s">
        <v>1201</v>
      </c>
      <c r="V1082">
        <v>1</v>
      </c>
      <c r="W1082">
        <v>3</v>
      </c>
      <c r="X1082">
        <v>1</v>
      </c>
      <c r="Y1082" t="s">
        <v>62</v>
      </c>
      <c r="Z1082" t="s">
        <v>83</v>
      </c>
      <c r="AA1082" t="s">
        <v>83</v>
      </c>
      <c r="AB1082" t="s">
        <v>62</v>
      </c>
      <c r="AD1082">
        <v>0</v>
      </c>
      <c r="AE1082">
        <v>0</v>
      </c>
      <c r="AF1082">
        <v>0</v>
      </c>
      <c r="AG1082">
        <v>0</v>
      </c>
      <c r="AH1082">
        <v>0</v>
      </c>
      <c r="AI1082">
        <v>0</v>
      </c>
      <c r="AJ1082">
        <v>0</v>
      </c>
      <c r="AK1082">
        <v>0</v>
      </c>
      <c r="AL1082">
        <v>0</v>
      </c>
      <c r="AM1082">
        <v>0</v>
      </c>
      <c r="AN1082">
        <v>0</v>
      </c>
      <c r="AO1082">
        <v>0</v>
      </c>
      <c r="AP1082">
        <v>0</v>
      </c>
      <c r="AQ1082">
        <v>0</v>
      </c>
      <c r="AR1082">
        <v>0</v>
      </c>
      <c r="AS1082">
        <v>0</v>
      </c>
      <c r="AT1082">
        <v>0</v>
      </c>
      <c r="AU1082">
        <v>0</v>
      </c>
      <c r="AV1082">
        <v>0</v>
      </c>
      <c r="AW1082">
        <v>0</v>
      </c>
      <c r="AX1082">
        <v>0</v>
      </c>
      <c r="AY1082">
        <v>0</v>
      </c>
      <c r="AZ1082">
        <v>0</v>
      </c>
      <c r="BA1082" t="s">
        <v>63</v>
      </c>
      <c r="BB1082" t="s">
        <v>63</v>
      </c>
      <c r="BC1082" t="s">
        <v>64</v>
      </c>
    </row>
    <row r="1083" spans="1:55" x14ac:dyDescent="0.3">
      <c r="A1083" t="s">
        <v>55</v>
      </c>
      <c r="B1083" t="s">
        <v>55</v>
      </c>
      <c r="C1083" t="s">
        <v>1195</v>
      </c>
      <c r="D1083">
        <v>22110431411</v>
      </c>
      <c r="E1083" t="s">
        <v>1196</v>
      </c>
      <c r="F1083" t="s">
        <v>106</v>
      </c>
      <c r="G1083" t="s">
        <v>57</v>
      </c>
      <c r="H1083">
        <v>1</v>
      </c>
      <c r="I1083" t="s">
        <v>94</v>
      </c>
      <c r="J1083" t="s">
        <v>59</v>
      </c>
      <c r="K1083" t="s">
        <v>1197</v>
      </c>
      <c r="L1083">
        <v>1</v>
      </c>
      <c r="M1083" t="s">
        <v>1198</v>
      </c>
      <c r="N1083">
        <v>4</v>
      </c>
      <c r="O1083" t="s">
        <v>95</v>
      </c>
      <c r="R1083">
        <v>0</v>
      </c>
      <c r="S1083">
        <v>0</v>
      </c>
      <c r="T1083" t="s">
        <v>61</v>
      </c>
      <c r="U1083" t="s">
        <v>1202</v>
      </c>
      <c r="V1083">
        <v>1</v>
      </c>
      <c r="W1083">
        <v>3</v>
      </c>
      <c r="X1083">
        <v>1</v>
      </c>
      <c r="Y1083" t="s">
        <v>62</v>
      </c>
      <c r="Z1083" t="s">
        <v>83</v>
      </c>
      <c r="AA1083" t="s">
        <v>83</v>
      </c>
      <c r="AB1083" t="s">
        <v>62</v>
      </c>
      <c r="AD1083">
        <v>0</v>
      </c>
      <c r="AE1083">
        <v>0</v>
      </c>
      <c r="AF1083">
        <v>0</v>
      </c>
      <c r="AG1083">
        <v>0</v>
      </c>
      <c r="AH1083">
        <v>0</v>
      </c>
      <c r="AI1083">
        <v>0</v>
      </c>
      <c r="AJ1083">
        <v>0</v>
      </c>
      <c r="AK1083">
        <v>0</v>
      </c>
      <c r="AL1083">
        <v>0</v>
      </c>
      <c r="AM1083">
        <v>0</v>
      </c>
      <c r="AN1083">
        <v>0</v>
      </c>
      <c r="AO1083">
        <v>0</v>
      </c>
      <c r="AP1083">
        <v>0</v>
      </c>
      <c r="AQ1083">
        <v>0</v>
      </c>
      <c r="AR1083">
        <v>0</v>
      </c>
      <c r="AS1083">
        <v>0</v>
      </c>
      <c r="AT1083">
        <v>0</v>
      </c>
      <c r="AU1083">
        <v>0</v>
      </c>
      <c r="AV1083">
        <v>0</v>
      </c>
      <c r="AW1083">
        <v>0</v>
      </c>
      <c r="AX1083">
        <v>0</v>
      </c>
      <c r="AY1083">
        <v>0</v>
      </c>
      <c r="AZ1083">
        <v>0</v>
      </c>
      <c r="BA1083" t="s">
        <v>63</v>
      </c>
      <c r="BB1083" t="s">
        <v>63</v>
      </c>
      <c r="BC1083" t="s">
        <v>64</v>
      </c>
    </row>
    <row r="1084" spans="1:55" x14ac:dyDescent="0.3">
      <c r="A1084" t="s">
        <v>55</v>
      </c>
      <c r="B1084" t="s">
        <v>55</v>
      </c>
      <c r="C1084" t="s">
        <v>1195</v>
      </c>
      <c r="D1084">
        <v>22110431411</v>
      </c>
      <c r="E1084" t="s">
        <v>1196</v>
      </c>
      <c r="F1084" t="s">
        <v>106</v>
      </c>
      <c r="G1084" t="s">
        <v>57</v>
      </c>
      <c r="H1084">
        <v>1</v>
      </c>
      <c r="I1084" t="s">
        <v>94</v>
      </c>
      <c r="J1084" t="s">
        <v>59</v>
      </c>
      <c r="K1084" t="s">
        <v>1197</v>
      </c>
      <c r="L1084">
        <v>1</v>
      </c>
      <c r="M1084" t="s">
        <v>1198</v>
      </c>
      <c r="N1084">
        <v>5</v>
      </c>
      <c r="O1084" t="s">
        <v>95</v>
      </c>
      <c r="R1084">
        <v>0</v>
      </c>
      <c r="S1084">
        <v>0</v>
      </c>
      <c r="T1084" t="s">
        <v>61</v>
      </c>
      <c r="U1084" t="s">
        <v>1203</v>
      </c>
      <c r="V1084">
        <v>1</v>
      </c>
      <c r="W1084">
        <v>3</v>
      </c>
      <c r="X1084">
        <v>1</v>
      </c>
      <c r="Y1084" t="s">
        <v>62</v>
      </c>
      <c r="Z1084" t="s">
        <v>83</v>
      </c>
      <c r="AA1084" t="s">
        <v>83</v>
      </c>
      <c r="AB1084" t="s">
        <v>62</v>
      </c>
      <c r="AD1084">
        <v>0</v>
      </c>
      <c r="AE1084">
        <v>0</v>
      </c>
      <c r="AF1084">
        <v>0</v>
      </c>
      <c r="AG1084">
        <v>0</v>
      </c>
      <c r="AH1084">
        <v>0</v>
      </c>
      <c r="AI1084">
        <v>0</v>
      </c>
      <c r="AJ1084">
        <v>0</v>
      </c>
      <c r="AK1084">
        <v>0</v>
      </c>
      <c r="AL1084">
        <v>0</v>
      </c>
      <c r="AM1084">
        <v>0</v>
      </c>
      <c r="AN1084">
        <v>0</v>
      </c>
      <c r="AO1084">
        <v>0</v>
      </c>
      <c r="AP1084">
        <v>0</v>
      </c>
      <c r="AQ1084">
        <v>0</v>
      </c>
      <c r="AR1084">
        <v>0</v>
      </c>
      <c r="AS1084">
        <v>0</v>
      </c>
      <c r="AT1084">
        <v>0</v>
      </c>
      <c r="AU1084">
        <v>0</v>
      </c>
      <c r="AV1084">
        <v>0</v>
      </c>
      <c r="AW1084">
        <v>0</v>
      </c>
      <c r="AX1084">
        <v>0</v>
      </c>
      <c r="AY1084">
        <v>0</v>
      </c>
      <c r="AZ1084">
        <v>0</v>
      </c>
      <c r="BA1084" t="s">
        <v>63</v>
      </c>
      <c r="BB1084" t="s">
        <v>63</v>
      </c>
      <c r="BC1084" t="s">
        <v>64</v>
      </c>
    </row>
    <row r="1085" spans="1:55" x14ac:dyDescent="0.3">
      <c r="A1085" t="s">
        <v>55</v>
      </c>
      <c r="B1085" t="s">
        <v>55</v>
      </c>
      <c r="C1085" t="s">
        <v>1195</v>
      </c>
      <c r="D1085">
        <v>22110431411</v>
      </c>
      <c r="E1085" t="s">
        <v>1196</v>
      </c>
      <c r="F1085" t="s">
        <v>106</v>
      </c>
      <c r="G1085" t="s">
        <v>57</v>
      </c>
      <c r="H1085">
        <v>1</v>
      </c>
      <c r="I1085" t="s">
        <v>94</v>
      </c>
      <c r="J1085" t="s">
        <v>59</v>
      </c>
      <c r="K1085" t="s">
        <v>1197</v>
      </c>
      <c r="L1085">
        <v>1</v>
      </c>
      <c r="M1085" t="s">
        <v>1198</v>
      </c>
      <c r="N1085">
        <v>6</v>
      </c>
      <c r="O1085" t="s">
        <v>95</v>
      </c>
      <c r="R1085">
        <v>0</v>
      </c>
      <c r="S1085">
        <v>0</v>
      </c>
      <c r="T1085" t="s">
        <v>61</v>
      </c>
      <c r="U1085" t="s">
        <v>1204</v>
      </c>
      <c r="V1085">
        <v>1</v>
      </c>
      <c r="W1085">
        <v>3</v>
      </c>
      <c r="X1085">
        <v>1</v>
      </c>
      <c r="Y1085" t="s">
        <v>62</v>
      </c>
      <c r="Z1085" t="s">
        <v>83</v>
      </c>
      <c r="AA1085" t="s">
        <v>83</v>
      </c>
      <c r="AB1085" t="s">
        <v>62</v>
      </c>
      <c r="AD1085">
        <v>0</v>
      </c>
      <c r="AE1085">
        <v>0</v>
      </c>
      <c r="AF1085">
        <v>0</v>
      </c>
      <c r="AG1085">
        <v>0</v>
      </c>
      <c r="AH1085">
        <v>0</v>
      </c>
      <c r="AI1085">
        <v>0</v>
      </c>
      <c r="AJ1085">
        <v>0</v>
      </c>
      <c r="AK1085">
        <v>0</v>
      </c>
      <c r="AL1085">
        <v>0</v>
      </c>
      <c r="AM1085">
        <v>0</v>
      </c>
      <c r="AN1085">
        <v>0</v>
      </c>
      <c r="AO1085">
        <v>0</v>
      </c>
      <c r="AP1085">
        <v>0</v>
      </c>
      <c r="AQ1085">
        <v>0</v>
      </c>
      <c r="AR1085">
        <v>0</v>
      </c>
      <c r="AS1085">
        <v>0</v>
      </c>
      <c r="AT1085">
        <v>0</v>
      </c>
      <c r="AU1085">
        <v>0</v>
      </c>
      <c r="AV1085">
        <v>0</v>
      </c>
      <c r="AW1085">
        <v>0</v>
      </c>
      <c r="AX1085">
        <v>0</v>
      </c>
      <c r="AY1085">
        <v>0</v>
      </c>
      <c r="AZ1085">
        <v>0</v>
      </c>
      <c r="BA1085" t="s">
        <v>63</v>
      </c>
      <c r="BB1085" t="s">
        <v>63</v>
      </c>
      <c r="BC1085" t="s">
        <v>64</v>
      </c>
    </row>
    <row r="1086" spans="1:55" x14ac:dyDescent="0.3">
      <c r="A1086" t="s">
        <v>55</v>
      </c>
      <c r="B1086" t="s">
        <v>55</v>
      </c>
      <c r="C1086" t="s">
        <v>1195</v>
      </c>
      <c r="D1086">
        <v>22110431411</v>
      </c>
      <c r="E1086" t="s">
        <v>1196</v>
      </c>
      <c r="F1086" t="s">
        <v>106</v>
      </c>
      <c r="G1086" t="s">
        <v>57</v>
      </c>
      <c r="H1086">
        <v>1</v>
      </c>
      <c r="I1086" t="s">
        <v>94</v>
      </c>
      <c r="J1086" t="s">
        <v>59</v>
      </c>
      <c r="K1086" t="s">
        <v>1197</v>
      </c>
      <c r="L1086">
        <v>1</v>
      </c>
      <c r="M1086" t="s">
        <v>1198</v>
      </c>
      <c r="N1086">
        <v>7</v>
      </c>
      <c r="O1086" t="s">
        <v>95</v>
      </c>
      <c r="R1086">
        <v>0</v>
      </c>
      <c r="S1086">
        <v>0</v>
      </c>
      <c r="T1086" t="s">
        <v>61</v>
      </c>
      <c r="U1086" t="s">
        <v>1205</v>
      </c>
      <c r="V1086">
        <v>1</v>
      </c>
      <c r="W1086">
        <v>3</v>
      </c>
      <c r="X1086">
        <v>1</v>
      </c>
      <c r="Y1086" t="s">
        <v>62</v>
      </c>
      <c r="Z1086" t="s">
        <v>83</v>
      </c>
      <c r="AA1086" t="s">
        <v>83</v>
      </c>
      <c r="AB1086" t="s">
        <v>62</v>
      </c>
      <c r="AD1086">
        <v>0</v>
      </c>
      <c r="AE1086">
        <v>0</v>
      </c>
      <c r="AF1086">
        <v>0</v>
      </c>
      <c r="AG1086">
        <v>0</v>
      </c>
      <c r="AH1086">
        <v>0</v>
      </c>
      <c r="AI1086">
        <v>0</v>
      </c>
      <c r="AJ1086">
        <v>0</v>
      </c>
      <c r="AK1086">
        <v>0</v>
      </c>
      <c r="AL1086">
        <v>0</v>
      </c>
      <c r="AM1086">
        <v>0</v>
      </c>
      <c r="AN1086">
        <v>0</v>
      </c>
      <c r="AO1086">
        <v>0</v>
      </c>
      <c r="AP1086">
        <v>0</v>
      </c>
      <c r="AQ1086">
        <v>0</v>
      </c>
      <c r="AR1086">
        <v>0</v>
      </c>
      <c r="AS1086">
        <v>0</v>
      </c>
      <c r="AT1086">
        <v>0</v>
      </c>
      <c r="AU1086">
        <v>0</v>
      </c>
      <c r="AV1086">
        <v>0</v>
      </c>
      <c r="AW1086">
        <v>0</v>
      </c>
      <c r="AX1086">
        <v>0</v>
      </c>
      <c r="AY1086">
        <v>0</v>
      </c>
      <c r="AZ1086">
        <v>0</v>
      </c>
      <c r="BA1086" t="s">
        <v>63</v>
      </c>
      <c r="BB1086" t="s">
        <v>63</v>
      </c>
      <c r="BC1086" t="s">
        <v>64</v>
      </c>
    </row>
    <row r="1087" spans="1:55" x14ac:dyDescent="0.3">
      <c r="A1087" t="s">
        <v>55</v>
      </c>
      <c r="B1087" t="s">
        <v>55</v>
      </c>
      <c r="C1087" t="s">
        <v>1195</v>
      </c>
      <c r="D1087">
        <v>22110431411</v>
      </c>
      <c r="E1087" t="s">
        <v>1196</v>
      </c>
      <c r="F1087" t="s">
        <v>106</v>
      </c>
      <c r="G1087" t="s">
        <v>57</v>
      </c>
      <c r="H1087">
        <v>1</v>
      </c>
      <c r="I1087" t="s">
        <v>94</v>
      </c>
      <c r="J1087" t="s">
        <v>59</v>
      </c>
      <c r="K1087" t="s">
        <v>1197</v>
      </c>
      <c r="L1087">
        <v>1</v>
      </c>
      <c r="M1087" t="s">
        <v>1198</v>
      </c>
      <c r="N1087">
        <v>8</v>
      </c>
      <c r="O1087" t="s">
        <v>95</v>
      </c>
      <c r="R1087">
        <v>0</v>
      </c>
      <c r="S1087">
        <v>0</v>
      </c>
      <c r="T1087" t="s">
        <v>61</v>
      </c>
      <c r="U1087" t="s">
        <v>1205</v>
      </c>
      <c r="V1087">
        <v>1</v>
      </c>
      <c r="W1087">
        <v>3</v>
      </c>
      <c r="X1087">
        <v>1</v>
      </c>
      <c r="Y1087" t="s">
        <v>62</v>
      </c>
      <c r="Z1087" t="s">
        <v>83</v>
      </c>
      <c r="AA1087" t="s">
        <v>83</v>
      </c>
      <c r="AB1087" t="s">
        <v>62</v>
      </c>
      <c r="AD1087">
        <v>0</v>
      </c>
      <c r="AE1087">
        <v>0</v>
      </c>
      <c r="AF1087">
        <v>0</v>
      </c>
      <c r="AG1087">
        <v>0</v>
      </c>
      <c r="AH1087">
        <v>0</v>
      </c>
      <c r="AI1087">
        <v>0</v>
      </c>
      <c r="AJ1087">
        <v>0</v>
      </c>
      <c r="AK1087">
        <v>0</v>
      </c>
      <c r="AL1087">
        <v>0</v>
      </c>
      <c r="AM1087">
        <v>0</v>
      </c>
      <c r="AN1087">
        <v>0</v>
      </c>
      <c r="AO1087">
        <v>0</v>
      </c>
      <c r="AP1087">
        <v>0</v>
      </c>
      <c r="AQ1087">
        <v>0</v>
      </c>
      <c r="AR1087">
        <v>0</v>
      </c>
      <c r="AS1087">
        <v>0</v>
      </c>
      <c r="AT1087">
        <v>0</v>
      </c>
      <c r="AU1087">
        <v>0</v>
      </c>
      <c r="AV1087">
        <v>0</v>
      </c>
      <c r="AW1087">
        <v>0</v>
      </c>
      <c r="AX1087">
        <v>0</v>
      </c>
      <c r="AY1087">
        <v>0</v>
      </c>
      <c r="AZ1087">
        <v>0</v>
      </c>
      <c r="BA1087" t="s">
        <v>63</v>
      </c>
      <c r="BB1087" t="s">
        <v>63</v>
      </c>
      <c r="BC1087" t="s">
        <v>64</v>
      </c>
    </row>
    <row r="1088" spans="1:55" x14ac:dyDescent="0.3">
      <c r="A1088" t="s">
        <v>55</v>
      </c>
      <c r="B1088" t="s">
        <v>55</v>
      </c>
      <c r="C1088" t="s">
        <v>1195</v>
      </c>
      <c r="D1088">
        <v>22110431411</v>
      </c>
      <c r="E1088" t="s">
        <v>1196</v>
      </c>
      <c r="F1088" t="s">
        <v>106</v>
      </c>
      <c r="G1088" t="s">
        <v>57</v>
      </c>
      <c r="H1088">
        <v>1</v>
      </c>
      <c r="I1088" t="s">
        <v>94</v>
      </c>
      <c r="J1088" t="s">
        <v>59</v>
      </c>
      <c r="K1088" t="s">
        <v>1197</v>
      </c>
      <c r="L1088">
        <v>1</v>
      </c>
      <c r="M1088" t="s">
        <v>1198</v>
      </c>
      <c r="N1088">
        <v>9</v>
      </c>
      <c r="O1088" t="s">
        <v>95</v>
      </c>
      <c r="R1088">
        <v>0</v>
      </c>
      <c r="S1088">
        <v>0</v>
      </c>
      <c r="T1088" t="s">
        <v>61</v>
      </c>
      <c r="U1088" t="s">
        <v>1206</v>
      </c>
      <c r="V1088">
        <v>1</v>
      </c>
      <c r="W1088">
        <v>3</v>
      </c>
      <c r="X1088">
        <v>1</v>
      </c>
      <c r="Y1088" t="s">
        <v>62</v>
      </c>
      <c r="Z1088" t="s">
        <v>83</v>
      </c>
      <c r="AA1088" t="s">
        <v>83</v>
      </c>
      <c r="AB1088" t="s">
        <v>62</v>
      </c>
      <c r="AD1088">
        <v>0</v>
      </c>
      <c r="AE1088">
        <v>0</v>
      </c>
      <c r="AF1088">
        <v>0</v>
      </c>
      <c r="AG1088">
        <v>0</v>
      </c>
      <c r="AH1088">
        <v>0</v>
      </c>
      <c r="AI1088">
        <v>0</v>
      </c>
      <c r="AJ1088">
        <v>0</v>
      </c>
      <c r="AK1088">
        <v>0</v>
      </c>
      <c r="AL1088">
        <v>0</v>
      </c>
      <c r="AM1088">
        <v>0</v>
      </c>
      <c r="AN1088">
        <v>0</v>
      </c>
      <c r="AO1088">
        <v>0</v>
      </c>
      <c r="AP1088">
        <v>0</v>
      </c>
      <c r="AQ1088">
        <v>0</v>
      </c>
      <c r="AR1088">
        <v>0</v>
      </c>
      <c r="AS1088">
        <v>0</v>
      </c>
      <c r="AT1088">
        <v>0</v>
      </c>
      <c r="AU1088">
        <v>0</v>
      </c>
      <c r="AV1088">
        <v>0</v>
      </c>
      <c r="AW1088">
        <v>0</v>
      </c>
      <c r="AX1088">
        <v>0</v>
      </c>
      <c r="AY1088">
        <v>0</v>
      </c>
      <c r="AZ1088">
        <v>0</v>
      </c>
      <c r="BA1088" t="s">
        <v>63</v>
      </c>
      <c r="BB1088" t="s">
        <v>63</v>
      </c>
      <c r="BC1088" t="s">
        <v>64</v>
      </c>
    </row>
    <row r="1089" spans="1:55" x14ac:dyDescent="0.3">
      <c r="A1089" t="s">
        <v>55</v>
      </c>
      <c r="B1089" t="s">
        <v>55</v>
      </c>
      <c r="C1089" t="s">
        <v>1195</v>
      </c>
      <c r="D1089">
        <v>22110431411</v>
      </c>
      <c r="E1089" t="s">
        <v>1196</v>
      </c>
      <c r="F1089" t="s">
        <v>106</v>
      </c>
      <c r="G1089" t="s">
        <v>57</v>
      </c>
      <c r="H1089">
        <v>1</v>
      </c>
      <c r="I1089" t="s">
        <v>94</v>
      </c>
      <c r="J1089" t="s">
        <v>59</v>
      </c>
      <c r="K1089" t="s">
        <v>1197</v>
      </c>
      <c r="L1089">
        <v>1</v>
      </c>
      <c r="M1089" t="s">
        <v>1198</v>
      </c>
      <c r="N1089">
        <v>10</v>
      </c>
      <c r="O1089" t="s">
        <v>95</v>
      </c>
      <c r="R1089">
        <v>0</v>
      </c>
      <c r="S1089">
        <v>0</v>
      </c>
      <c r="T1089" t="s">
        <v>61</v>
      </c>
      <c r="U1089" t="s">
        <v>1207</v>
      </c>
      <c r="V1089">
        <v>1</v>
      </c>
      <c r="W1089">
        <v>3</v>
      </c>
      <c r="X1089">
        <v>1</v>
      </c>
      <c r="Y1089" t="s">
        <v>62</v>
      </c>
      <c r="Z1089" t="s">
        <v>83</v>
      </c>
      <c r="AA1089" t="s">
        <v>83</v>
      </c>
      <c r="AB1089" t="s">
        <v>62</v>
      </c>
      <c r="AD1089">
        <v>0</v>
      </c>
      <c r="AE1089">
        <v>0</v>
      </c>
      <c r="AF1089">
        <v>0</v>
      </c>
      <c r="AG1089">
        <v>0</v>
      </c>
      <c r="AH1089">
        <v>0</v>
      </c>
      <c r="AI1089">
        <v>0</v>
      </c>
      <c r="AJ1089">
        <v>0</v>
      </c>
      <c r="AK1089">
        <v>0</v>
      </c>
      <c r="AL1089">
        <v>0</v>
      </c>
      <c r="AM1089">
        <v>0</v>
      </c>
      <c r="AN1089">
        <v>0</v>
      </c>
      <c r="AO1089">
        <v>0</v>
      </c>
      <c r="AP1089">
        <v>0</v>
      </c>
      <c r="AQ1089">
        <v>0</v>
      </c>
      <c r="AR1089">
        <v>0</v>
      </c>
      <c r="AS1089">
        <v>0</v>
      </c>
      <c r="AT1089">
        <v>0</v>
      </c>
      <c r="AU1089">
        <v>0</v>
      </c>
      <c r="AV1089">
        <v>0</v>
      </c>
      <c r="AW1089">
        <v>0</v>
      </c>
      <c r="AX1089">
        <v>0</v>
      </c>
      <c r="AY1089">
        <v>0</v>
      </c>
      <c r="AZ1089">
        <v>0</v>
      </c>
      <c r="BA1089" t="s">
        <v>63</v>
      </c>
      <c r="BB1089" t="s">
        <v>63</v>
      </c>
      <c r="BC1089" t="s">
        <v>64</v>
      </c>
    </row>
    <row r="1090" spans="1:55" x14ac:dyDescent="0.3">
      <c r="A1090" t="s">
        <v>55</v>
      </c>
      <c r="B1090" t="s">
        <v>55</v>
      </c>
      <c r="C1090" t="s">
        <v>1195</v>
      </c>
      <c r="D1090">
        <v>22110431411</v>
      </c>
      <c r="E1090" t="s">
        <v>1196</v>
      </c>
      <c r="F1090" t="s">
        <v>106</v>
      </c>
      <c r="G1090" t="s">
        <v>57</v>
      </c>
      <c r="H1090">
        <v>1</v>
      </c>
      <c r="I1090" t="s">
        <v>94</v>
      </c>
      <c r="J1090" t="s">
        <v>59</v>
      </c>
      <c r="K1090" t="s">
        <v>1197</v>
      </c>
      <c r="L1090">
        <v>1</v>
      </c>
      <c r="M1090" t="s">
        <v>1198</v>
      </c>
      <c r="N1090">
        <v>11</v>
      </c>
      <c r="O1090" t="s">
        <v>95</v>
      </c>
      <c r="R1090">
        <v>0</v>
      </c>
      <c r="S1090">
        <v>0</v>
      </c>
      <c r="T1090" t="s">
        <v>61</v>
      </c>
      <c r="U1090" t="s">
        <v>1208</v>
      </c>
      <c r="V1090">
        <v>1</v>
      </c>
      <c r="W1090">
        <v>3</v>
      </c>
      <c r="X1090">
        <v>1</v>
      </c>
      <c r="Y1090" t="s">
        <v>62</v>
      </c>
      <c r="Z1090" t="s">
        <v>83</v>
      </c>
      <c r="AA1090" t="s">
        <v>83</v>
      </c>
      <c r="AB1090" t="s">
        <v>62</v>
      </c>
      <c r="AD1090">
        <v>0</v>
      </c>
      <c r="AE1090">
        <v>0</v>
      </c>
      <c r="AF1090">
        <v>0</v>
      </c>
      <c r="AG1090">
        <v>0</v>
      </c>
      <c r="AH1090">
        <v>0</v>
      </c>
      <c r="AI1090">
        <v>0</v>
      </c>
      <c r="AJ1090">
        <v>0</v>
      </c>
      <c r="AK1090">
        <v>0</v>
      </c>
      <c r="AL1090">
        <v>0</v>
      </c>
      <c r="AM1090">
        <v>0</v>
      </c>
      <c r="AN1090">
        <v>0</v>
      </c>
      <c r="AO1090">
        <v>0</v>
      </c>
      <c r="AP1090">
        <v>0</v>
      </c>
      <c r="AQ1090">
        <v>0</v>
      </c>
      <c r="AR1090">
        <v>0</v>
      </c>
      <c r="AS1090">
        <v>0</v>
      </c>
      <c r="AT1090">
        <v>0</v>
      </c>
      <c r="AU1090">
        <v>0</v>
      </c>
      <c r="AV1090">
        <v>0</v>
      </c>
      <c r="AW1090">
        <v>0</v>
      </c>
      <c r="AX1090">
        <v>0</v>
      </c>
      <c r="AY1090">
        <v>0</v>
      </c>
      <c r="AZ1090">
        <v>0</v>
      </c>
      <c r="BA1090" t="s">
        <v>63</v>
      </c>
      <c r="BB1090" t="s">
        <v>63</v>
      </c>
      <c r="BC1090" t="s">
        <v>64</v>
      </c>
    </row>
    <row r="1091" spans="1:55" x14ac:dyDescent="0.3">
      <c r="A1091" t="s">
        <v>55</v>
      </c>
      <c r="B1091" t="s">
        <v>55</v>
      </c>
      <c r="C1091" t="s">
        <v>1195</v>
      </c>
      <c r="D1091">
        <v>22110431411</v>
      </c>
      <c r="E1091" t="s">
        <v>1196</v>
      </c>
      <c r="F1091" t="s">
        <v>106</v>
      </c>
      <c r="G1091" t="s">
        <v>57</v>
      </c>
      <c r="H1091">
        <v>1</v>
      </c>
      <c r="I1091" t="s">
        <v>94</v>
      </c>
      <c r="J1091" t="s">
        <v>59</v>
      </c>
      <c r="K1091" t="s">
        <v>1197</v>
      </c>
      <c r="L1091">
        <v>1</v>
      </c>
      <c r="M1091" t="s">
        <v>1198</v>
      </c>
      <c r="N1091">
        <v>12</v>
      </c>
      <c r="O1091" t="s">
        <v>95</v>
      </c>
      <c r="R1091">
        <v>0</v>
      </c>
      <c r="S1091">
        <v>0</v>
      </c>
      <c r="T1091" t="s">
        <v>61</v>
      </c>
      <c r="U1091" t="s">
        <v>1209</v>
      </c>
      <c r="V1091">
        <v>1</v>
      </c>
      <c r="W1091">
        <v>3</v>
      </c>
      <c r="X1091">
        <v>1</v>
      </c>
      <c r="Y1091" t="s">
        <v>62</v>
      </c>
      <c r="Z1091" t="s">
        <v>83</v>
      </c>
      <c r="AA1091" t="s">
        <v>83</v>
      </c>
      <c r="AB1091" t="s">
        <v>62</v>
      </c>
      <c r="AD1091">
        <v>0</v>
      </c>
      <c r="AE1091">
        <v>0</v>
      </c>
      <c r="AF1091">
        <v>0</v>
      </c>
      <c r="AG1091">
        <v>0</v>
      </c>
      <c r="AH1091">
        <v>0</v>
      </c>
      <c r="AI1091">
        <v>0</v>
      </c>
      <c r="AJ1091">
        <v>0</v>
      </c>
      <c r="AK1091">
        <v>0</v>
      </c>
      <c r="AL1091">
        <v>0</v>
      </c>
      <c r="AM1091">
        <v>0</v>
      </c>
      <c r="AN1091">
        <v>0</v>
      </c>
      <c r="AO1091">
        <v>0</v>
      </c>
      <c r="AP1091">
        <v>0</v>
      </c>
      <c r="AQ1091">
        <v>0</v>
      </c>
      <c r="AR1091">
        <v>0</v>
      </c>
      <c r="AS1091">
        <v>0</v>
      </c>
      <c r="AT1091">
        <v>0</v>
      </c>
      <c r="AU1091">
        <v>0</v>
      </c>
      <c r="AV1091">
        <v>0</v>
      </c>
      <c r="AW1091">
        <v>0</v>
      </c>
      <c r="AX1091">
        <v>0</v>
      </c>
      <c r="AY1091">
        <v>0</v>
      </c>
      <c r="AZ1091">
        <v>0</v>
      </c>
      <c r="BA1091" t="s">
        <v>63</v>
      </c>
      <c r="BB1091" t="s">
        <v>63</v>
      </c>
      <c r="BC1091" t="s">
        <v>64</v>
      </c>
    </row>
    <row r="1092" spans="1:55" x14ac:dyDescent="0.3">
      <c r="A1092" t="s">
        <v>55</v>
      </c>
      <c r="B1092" t="s">
        <v>55</v>
      </c>
      <c r="C1092" t="s">
        <v>758</v>
      </c>
      <c r="D1092">
        <v>22110414101</v>
      </c>
      <c r="E1092" t="s">
        <v>759</v>
      </c>
      <c r="F1092" t="s">
        <v>56</v>
      </c>
      <c r="G1092" t="s">
        <v>57</v>
      </c>
      <c r="H1092">
        <v>4</v>
      </c>
      <c r="I1092" t="s">
        <v>74</v>
      </c>
      <c r="J1092" t="s">
        <v>59</v>
      </c>
      <c r="L1092">
        <v>1</v>
      </c>
      <c r="M1092" t="s">
        <v>763</v>
      </c>
      <c r="N1092">
        <v>1</v>
      </c>
      <c r="O1092" t="s">
        <v>66</v>
      </c>
      <c r="P1092">
        <v>5</v>
      </c>
      <c r="Q1092" t="s">
        <v>91</v>
      </c>
      <c r="R1092">
        <v>17</v>
      </c>
      <c r="S1092">
        <v>14</v>
      </c>
      <c r="T1092" t="s">
        <v>61</v>
      </c>
      <c r="V1092">
        <v>0</v>
      </c>
      <c r="W1092">
        <v>6</v>
      </c>
      <c r="X1092">
        <v>1</v>
      </c>
      <c r="Y1092" t="s">
        <v>71</v>
      </c>
      <c r="Z1092" t="s">
        <v>71</v>
      </c>
      <c r="AA1092" t="s">
        <v>71</v>
      </c>
      <c r="AB1092" t="s">
        <v>71</v>
      </c>
      <c r="AC1092" t="s">
        <v>68</v>
      </c>
      <c r="AD1092">
        <v>0</v>
      </c>
      <c r="AE1092">
        <v>1</v>
      </c>
      <c r="AF1092">
        <v>0</v>
      </c>
      <c r="AG1092">
        <v>0</v>
      </c>
      <c r="AH1092">
        <v>0</v>
      </c>
      <c r="AI1092">
        <v>0</v>
      </c>
      <c r="AJ1092">
        <v>0</v>
      </c>
      <c r="AK1092">
        <v>0</v>
      </c>
      <c r="AL1092">
        <v>0</v>
      </c>
      <c r="AM1092">
        <v>0</v>
      </c>
      <c r="AN1092">
        <v>0</v>
      </c>
      <c r="AO1092">
        <v>0</v>
      </c>
      <c r="AP1092">
        <v>0</v>
      </c>
      <c r="AQ1092">
        <v>0</v>
      </c>
      <c r="AR1092">
        <v>0</v>
      </c>
      <c r="AS1092">
        <v>0</v>
      </c>
      <c r="AT1092">
        <v>0</v>
      </c>
      <c r="AU1092">
        <v>0</v>
      </c>
      <c r="AV1092">
        <v>0</v>
      </c>
      <c r="AW1092">
        <v>4</v>
      </c>
      <c r="AX1092">
        <v>3</v>
      </c>
      <c r="AY1092">
        <v>0</v>
      </c>
      <c r="AZ1092">
        <v>0</v>
      </c>
      <c r="BA1092" t="s">
        <v>63</v>
      </c>
      <c r="BB1092" t="s">
        <v>63</v>
      </c>
      <c r="BC1092" t="s">
        <v>64</v>
      </c>
    </row>
    <row r="1093" spans="1:55" x14ac:dyDescent="0.3">
      <c r="A1093" t="s">
        <v>55</v>
      </c>
      <c r="B1093" t="s">
        <v>55</v>
      </c>
      <c r="C1093" t="s">
        <v>758</v>
      </c>
      <c r="D1093">
        <v>22110414101</v>
      </c>
      <c r="E1093" t="s">
        <v>759</v>
      </c>
      <c r="F1093" t="s">
        <v>56</v>
      </c>
      <c r="G1093" t="s">
        <v>57</v>
      </c>
      <c r="H1093">
        <v>5</v>
      </c>
      <c r="I1093" t="s">
        <v>74</v>
      </c>
      <c r="J1093" t="s">
        <v>59</v>
      </c>
      <c r="L1093">
        <v>1</v>
      </c>
      <c r="N1093">
        <v>1</v>
      </c>
      <c r="O1093" t="s">
        <v>136</v>
      </c>
      <c r="R1093">
        <v>0</v>
      </c>
      <c r="S1093">
        <v>0</v>
      </c>
      <c r="T1093" t="s">
        <v>1773</v>
      </c>
      <c r="U1093" t="s">
        <v>764</v>
      </c>
      <c r="V1093">
        <v>1</v>
      </c>
      <c r="W1093">
        <v>2</v>
      </c>
      <c r="X1093">
        <v>1</v>
      </c>
      <c r="Y1093" t="s">
        <v>71</v>
      </c>
      <c r="Z1093" t="s">
        <v>71</v>
      </c>
      <c r="AA1093" t="s">
        <v>71</v>
      </c>
      <c r="AB1093" t="s">
        <v>62</v>
      </c>
      <c r="AD1093">
        <v>0</v>
      </c>
      <c r="AE1093">
        <v>0</v>
      </c>
      <c r="AF1093">
        <v>0</v>
      </c>
      <c r="AG1093">
        <v>0</v>
      </c>
      <c r="AH1093">
        <v>0</v>
      </c>
      <c r="AI1093">
        <v>0</v>
      </c>
      <c r="AJ1093">
        <v>0</v>
      </c>
      <c r="AK1093">
        <v>0</v>
      </c>
      <c r="AL1093">
        <v>0</v>
      </c>
      <c r="AM1093">
        <v>0</v>
      </c>
      <c r="AN1093">
        <v>0</v>
      </c>
      <c r="AO1093">
        <v>0</v>
      </c>
      <c r="AP1093">
        <v>0</v>
      </c>
      <c r="AQ1093">
        <v>0</v>
      </c>
      <c r="AR1093">
        <v>0</v>
      </c>
      <c r="AS1093">
        <v>0</v>
      </c>
      <c r="AT1093">
        <v>1</v>
      </c>
      <c r="AU1093">
        <v>1</v>
      </c>
      <c r="AV1093">
        <v>0</v>
      </c>
      <c r="AW1093">
        <v>3</v>
      </c>
      <c r="AX1093">
        <v>2</v>
      </c>
      <c r="AY1093">
        <v>0</v>
      </c>
      <c r="AZ1093">
        <v>0</v>
      </c>
      <c r="BA1093" t="s">
        <v>63</v>
      </c>
      <c r="BB1093" t="s">
        <v>63</v>
      </c>
      <c r="BC1093" t="s">
        <v>64</v>
      </c>
    </row>
    <row r="1094" spans="1:55" x14ac:dyDescent="0.3">
      <c r="A1094" t="s">
        <v>55</v>
      </c>
      <c r="B1094" t="s">
        <v>55</v>
      </c>
      <c r="C1094" t="s">
        <v>758</v>
      </c>
      <c r="D1094">
        <v>22110414101</v>
      </c>
      <c r="E1094" t="s">
        <v>759</v>
      </c>
      <c r="F1094" t="s">
        <v>56</v>
      </c>
      <c r="G1094" t="s">
        <v>57</v>
      </c>
      <c r="H1094">
        <v>5</v>
      </c>
      <c r="I1094" t="s">
        <v>74</v>
      </c>
      <c r="J1094" t="s">
        <v>59</v>
      </c>
      <c r="L1094">
        <v>1</v>
      </c>
      <c r="N1094">
        <v>2</v>
      </c>
      <c r="O1094" t="s">
        <v>70</v>
      </c>
      <c r="R1094">
        <v>0</v>
      </c>
      <c r="S1094">
        <v>0</v>
      </c>
      <c r="T1094" t="s">
        <v>1773</v>
      </c>
      <c r="V1094">
        <v>1</v>
      </c>
      <c r="W1094">
        <v>2</v>
      </c>
      <c r="X1094">
        <v>1</v>
      </c>
      <c r="Y1094" t="s">
        <v>71</v>
      </c>
      <c r="Z1094" t="s">
        <v>71</v>
      </c>
      <c r="AA1094" t="s">
        <v>71</v>
      </c>
      <c r="AB1094" t="s">
        <v>71</v>
      </c>
      <c r="AD1094">
        <v>0</v>
      </c>
      <c r="AE1094">
        <v>0</v>
      </c>
      <c r="AF1094">
        <v>0</v>
      </c>
      <c r="AG1094">
        <v>0</v>
      </c>
      <c r="AH1094">
        <v>0</v>
      </c>
      <c r="AI1094">
        <v>0</v>
      </c>
      <c r="AJ1094">
        <v>0</v>
      </c>
      <c r="AK1094">
        <v>0</v>
      </c>
      <c r="AL1094">
        <v>0</v>
      </c>
      <c r="AM1094">
        <v>0</v>
      </c>
      <c r="AN1094">
        <v>0</v>
      </c>
      <c r="AO1094">
        <v>0</v>
      </c>
      <c r="AP1094">
        <v>0</v>
      </c>
      <c r="AQ1094">
        <v>0</v>
      </c>
      <c r="AR1094">
        <v>0</v>
      </c>
      <c r="AS1094">
        <v>0</v>
      </c>
      <c r="AT1094">
        <v>0</v>
      </c>
      <c r="AU1094">
        <v>0</v>
      </c>
      <c r="AV1094">
        <v>0</v>
      </c>
      <c r="AW1094">
        <v>0</v>
      </c>
      <c r="AX1094">
        <v>0</v>
      </c>
      <c r="AY1094">
        <v>0</v>
      </c>
      <c r="AZ1094">
        <v>0</v>
      </c>
      <c r="BA1094" t="s">
        <v>63</v>
      </c>
      <c r="BB1094" t="s">
        <v>63</v>
      </c>
      <c r="BC1094" t="s">
        <v>64</v>
      </c>
    </row>
    <row r="1095" spans="1:55" x14ac:dyDescent="0.3">
      <c r="A1095" t="s">
        <v>55</v>
      </c>
      <c r="B1095" t="s">
        <v>55</v>
      </c>
      <c r="C1095" t="s">
        <v>758</v>
      </c>
      <c r="D1095">
        <v>22110414101</v>
      </c>
      <c r="E1095" t="s">
        <v>759</v>
      </c>
      <c r="F1095" t="s">
        <v>56</v>
      </c>
      <c r="G1095" t="s">
        <v>57</v>
      </c>
      <c r="H1095">
        <v>7</v>
      </c>
      <c r="I1095" t="s">
        <v>74</v>
      </c>
      <c r="J1095" t="s">
        <v>59</v>
      </c>
      <c r="L1095">
        <v>1</v>
      </c>
      <c r="M1095" t="s">
        <v>765</v>
      </c>
      <c r="N1095">
        <v>1</v>
      </c>
      <c r="O1095" t="s">
        <v>66</v>
      </c>
      <c r="P1095">
        <v>5</v>
      </c>
      <c r="Q1095" t="s">
        <v>75</v>
      </c>
      <c r="R1095">
        <v>16</v>
      </c>
      <c r="S1095">
        <v>15</v>
      </c>
      <c r="T1095" t="s">
        <v>1773</v>
      </c>
      <c r="V1095">
        <v>2</v>
      </c>
      <c r="W1095">
        <v>6</v>
      </c>
      <c r="X1095">
        <v>1</v>
      </c>
      <c r="Y1095" t="s">
        <v>71</v>
      </c>
      <c r="Z1095" t="s">
        <v>71</v>
      </c>
      <c r="AA1095" t="s">
        <v>71</v>
      </c>
      <c r="AB1095" t="s">
        <v>71</v>
      </c>
      <c r="AC1095" t="s">
        <v>68</v>
      </c>
      <c r="AD1095">
        <v>1</v>
      </c>
      <c r="AE1095">
        <v>1</v>
      </c>
      <c r="AF1095">
        <v>0</v>
      </c>
      <c r="AG1095">
        <v>0</v>
      </c>
      <c r="AH1095">
        <v>0</v>
      </c>
      <c r="AI1095">
        <v>0</v>
      </c>
      <c r="AJ1095">
        <v>0</v>
      </c>
      <c r="AK1095">
        <v>0</v>
      </c>
      <c r="AL1095">
        <v>0</v>
      </c>
      <c r="AM1095">
        <v>0</v>
      </c>
      <c r="AN1095">
        <v>0</v>
      </c>
      <c r="AO1095">
        <v>0</v>
      </c>
      <c r="AP1095">
        <v>0</v>
      </c>
      <c r="AQ1095">
        <v>0</v>
      </c>
      <c r="AR1095">
        <v>0</v>
      </c>
      <c r="AS1095">
        <v>0</v>
      </c>
      <c r="AT1095">
        <v>0</v>
      </c>
      <c r="AU1095">
        <v>0</v>
      </c>
      <c r="AV1095">
        <v>0</v>
      </c>
      <c r="AW1095">
        <v>2</v>
      </c>
      <c r="AX1095">
        <v>3</v>
      </c>
      <c r="AY1095">
        <v>0</v>
      </c>
      <c r="AZ1095">
        <v>0</v>
      </c>
      <c r="BA1095" t="s">
        <v>63</v>
      </c>
      <c r="BB1095" t="s">
        <v>63</v>
      </c>
      <c r="BC1095" t="s">
        <v>64</v>
      </c>
    </row>
    <row r="1096" spans="1:55" x14ac:dyDescent="0.3">
      <c r="A1096" t="s">
        <v>55</v>
      </c>
      <c r="B1096" t="s">
        <v>55</v>
      </c>
      <c r="C1096" t="s">
        <v>758</v>
      </c>
      <c r="D1096">
        <v>22110414101</v>
      </c>
      <c r="E1096" t="s">
        <v>759</v>
      </c>
      <c r="F1096" t="s">
        <v>56</v>
      </c>
      <c r="G1096" t="s">
        <v>57</v>
      </c>
      <c r="H1096">
        <v>7</v>
      </c>
      <c r="I1096" t="s">
        <v>74</v>
      </c>
      <c r="J1096" t="s">
        <v>59</v>
      </c>
      <c r="L1096">
        <v>1</v>
      </c>
      <c r="M1096" t="s">
        <v>765</v>
      </c>
      <c r="N1096">
        <v>2</v>
      </c>
      <c r="O1096" t="s">
        <v>66</v>
      </c>
      <c r="P1096">
        <v>4</v>
      </c>
      <c r="Q1096" t="s">
        <v>76</v>
      </c>
      <c r="R1096">
        <v>19</v>
      </c>
      <c r="S1096">
        <v>21</v>
      </c>
      <c r="T1096" t="s">
        <v>61</v>
      </c>
      <c r="V1096">
        <v>2</v>
      </c>
      <c r="W1096">
        <v>6</v>
      </c>
      <c r="X1096">
        <v>1</v>
      </c>
      <c r="Y1096" t="s">
        <v>71</v>
      </c>
      <c r="Z1096" t="s">
        <v>71</v>
      </c>
      <c r="AA1096" t="s">
        <v>71</v>
      </c>
      <c r="AB1096" t="s">
        <v>71</v>
      </c>
      <c r="AC1096" t="s">
        <v>68</v>
      </c>
      <c r="AD1096">
        <v>0</v>
      </c>
      <c r="AE1096">
        <v>1</v>
      </c>
      <c r="AF1096">
        <v>0</v>
      </c>
      <c r="AG1096">
        <v>0</v>
      </c>
      <c r="AH1096">
        <v>0</v>
      </c>
      <c r="AI1096">
        <v>0</v>
      </c>
      <c r="AJ1096">
        <v>0</v>
      </c>
      <c r="AK1096">
        <v>0</v>
      </c>
      <c r="AL1096">
        <v>0</v>
      </c>
      <c r="AM1096">
        <v>0</v>
      </c>
      <c r="AN1096">
        <v>0</v>
      </c>
      <c r="AO1096">
        <v>0</v>
      </c>
      <c r="AP1096">
        <v>0</v>
      </c>
      <c r="AQ1096">
        <v>0</v>
      </c>
      <c r="AR1096">
        <v>0</v>
      </c>
      <c r="AS1096">
        <v>0</v>
      </c>
      <c r="AT1096">
        <v>0</v>
      </c>
      <c r="AU1096">
        <v>0</v>
      </c>
      <c r="AV1096">
        <v>0</v>
      </c>
      <c r="AW1096">
        <v>3</v>
      </c>
      <c r="AX1096">
        <v>3</v>
      </c>
      <c r="AY1096">
        <v>0</v>
      </c>
      <c r="AZ1096">
        <v>0</v>
      </c>
      <c r="BA1096" t="s">
        <v>63</v>
      </c>
      <c r="BB1096" t="s">
        <v>63</v>
      </c>
    </row>
    <row r="1097" spans="1:55" x14ac:dyDescent="0.3">
      <c r="A1097" t="s">
        <v>55</v>
      </c>
      <c r="B1097" t="s">
        <v>55</v>
      </c>
      <c r="C1097" t="s">
        <v>758</v>
      </c>
      <c r="D1097">
        <v>22110414101</v>
      </c>
      <c r="E1097" t="s">
        <v>759</v>
      </c>
      <c r="F1097" t="s">
        <v>56</v>
      </c>
      <c r="G1097" t="s">
        <v>57</v>
      </c>
      <c r="H1097">
        <v>7</v>
      </c>
      <c r="I1097" t="s">
        <v>74</v>
      </c>
      <c r="J1097" t="s">
        <v>59</v>
      </c>
      <c r="L1097">
        <v>1</v>
      </c>
      <c r="M1097" t="s">
        <v>765</v>
      </c>
      <c r="N1097">
        <v>3</v>
      </c>
      <c r="O1097" t="s">
        <v>66</v>
      </c>
      <c r="P1097">
        <v>2</v>
      </c>
      <c r="Q1097" t="s">
        <v>69</v>
      </c>
      <c r="R1097">
        <v>23</v>
      </c>
      <c r="S1097">
        <v>21</v>
      </c>
      <c r="T1097" t="s">
        <v>1773</v>
      </c>
      <c r="V1097">
        <v>2</v>
      </c>
      <c r="W1097">
        <v>6</v>
      </c>
      <c r="X1097">
        <v>1</v>
      </c>
      <c r="Y1097" t="s">
        <v>71</v>
      </c>
      <c r="Z1097" t="s">
        <v>71</v>
      </c>
      <c r="AA1097" t="s">
        <v>71</v>
      </c>
      <c r="AB1097" t="s">
        <v>71</v>
      </c>
      <c r="AC1097" t="s">
        <v>68</v>
      </c>
      <c r="AD1097">
        <v>0</v>
      </c>
      <c r="AE1097">
        <v>1</v>
      </c>
      <c r="AF1097">
        <v>0</v>
      </c>
      <c r="AG1097">
        <v>0</v>
      </c>
      <c r="AH1097">
        <v>0</v>
      </c>
      <c r="AI1097">
        <v>0</v>
      </c>
      <c r="AJ1097">
        <v>0</v>
      </c>
      <c r="AK1097">
        <v>0</v>
      </c>
      <c r="AL1097">
        <v>0</v>
      </c>
      <c r="AM1097">
        <v>0</v>
      </c>
      <c r="AN1097">
        <v>0</v>
      </c>
      <c r="AO1097">
        <v>0</v>
      </c>
      <c r="AP1097">
        <v>0</v>
      </c>
      <c r="AQ1097">
        <v>0</v>
      </c>
      <c r="AR1097">
        <v>0</v>
      </c>
      <c r="AS1097">
        <v>0</v>
      </c>
      <c r="AT1097">
        <v>0</v>
      </c>
      <c r="AU1097">
        <v>0</v>
      </c>
      <c r="AV1097">
        <v>0</v>
      </c>
      <c r="AW1097">
        <v>3</v>
      </c>
      <c r="AX1097">
        <v>3</v>
      </c>
      <c r="AY1097">
        <v>0</v>
      </c>
      <c r="AZ1097">
        <v>0</v>
      </c>
      <c r="BA1097" t="s">
        <v>63</v>
      </c>
      <c r="BB1097" t="s">
        <v>63</v>
      </c>
    </row>
    <row r="1098" spans="1:55" x14ac:dyDescent="0.3">
      <c r="A1098" t="s">
        <v>55</v>
      </c>
      <c r="B1098" t="s">
        <v>55</v>
      </c>
      <c r="C1098" t="s">
        <v>758</v>
      </c>
      <c r="D1098">
        <v>22110414101</v>
      </c>
      <c r="E1098" t="s">
        <v>759</v>
      </c>
      <c r="F1098" t="s">
        <v>56</v>
      </c>
      <c r="G1098" t="s">
        <v>57</v>
      </c>
      <c r="H1098">
        <v>7</v>
      </c>
      <c r="I1098" t="s">
        <v>74</v>
      </c>
      <c r="J1098" t="s">
        <v>59</v>
      </c>
      <c r="L1098">
        <v>1</v>
      </c>
      <c r="M1098" t="s">
        <v>765</v>
      </c>
      <c r="N1098">
        <v>4</v>
      </c>
      <c r="O1098" t="s">
        <v>95</v>
      </c>
      <c r="R1098">
        <v>0</v>
      </c>
      <c r="S1098">
        <v>0</v>
      </c>
      <c r="T1098" t="s">
        <v>315</v>
      </c>
      <c r="V1098">
        <v>2</v>
      </c>
      <c r="W1098">
        <v>6</v>
      </c>
      <c r="X1098">
        <v>1</v>
      </c>
      <c r="AD1098">
        <v>0</v>
      </c>
      <c r="AE1098">
        <v>0</v>
      </c>
      <c r="AF1098">
        <v>0</v>
      </c>
      <c r="AG1098">
        <v>0</v>
      </c>
      <c r="AH1098">
        <v>0</v>
      </c>
      <c r="AI1098">
        <v>0</v>
      </c>
      <c r="AJ1098">
        <v>0</v>
      </c>
      <c r="AK1098">
        <v>0</v>
      </c>
      <c r="AL1098">
        <v>0</v>
      </c>
      <c r="AM1098">
        <v>0</v>
      </c>
      <c r="AN1098">
        <v>0</v>
      </c>
      <c r="AO1098">
        <v>0</v>
      </c>
      <c r="AP1098">
        <v>0</v>
      </c>
      <c r="AQ1098">
        <v>0</v>
      </c>
      <c r="AR1098">
        <v>0</v>
      </c>
      <c r="AS1098">
        <v>0</v>
      </c>
      <c r="AT1098">
        <v>0</v>
      </c>
      <c r="AU1098">
        <v>0</v>
      </c>
      <c r="AV1098">
        <v>0</v>
      </c>
      <c r="AW1098">
        <v>0</v>
      </c>
      <c r="AX1098">
        <v>0</v>
      </c>
      <c r="AY1098">
        <v>0</v>
      </c>
      <c r="AZ1098">
        <v>0</v>
      </c>
      <c r="BC1098" t="s">
        <v>64</v>
      </c>
    </row>
    <row r="1099" spans="1:55" x14ac:dyDescent="0.3">
      <c r="A1099" t="s">
        <v>55</v>
      </c>
      <c r="B1099" t="s">
        <v>55</v>
      </c>
      <c r="C1099" t="s">
        <v>758</v>
      </c>
      <c r="D1099">
        <v>22110414101</v>
      </c>
      <c r="E1099" t="s">
        <v>759</v>
      </c>
      <c r="F1099" t="s">
        <v>56</v>
      </c>
      <c r="G1099" t="s">
        <v>57</v>
      </c>
      <c r="H1099">
        <v>7</v>
      </c>
      <c r="I1099" t="s">
        <v>74</v>
      </c>
      <c r="J1099" t="s">
        <v>59</v>
      </c>
      <c r="L1099">
        <v>1</v>
      </c>
      <c r="M1099" t="s">
        <v>765</v>
      </c>
      <c r="N1099">
        <v>5</v>
      </c>
      <c r="O1099" t="s">
        <v>107</v>
      </c>
      <c r="R1099">
        <v>0</v>
      </c>
      <c r="S1099">
        <v>0</v>
      </c>
      <c r="T1099" t="s">
        <v>61</v>
      </c>
      <c r="V1099">
        <v>2</v>
      </c>
      <c r="W1099">
        <v>6</v>
      </c>
      <c r="X1099">
        <v>1</v>
      </c>
      <c r="Y1099" t="s">
        <v>62</v>
      </c>
      <c r="Z1099" t="s">
        <v>62</v>
      </c>
      <c r="AA1099" t="s">
        <v>71</v>
      </c>
      <c r="AB1099" t="s">
        <v>62</v>
      </c>
      <c r="AD1099">
        <v>1</v>
      </c>
      <c r="AE1099">
        <v>0</v>
      </c>
      <c r="AF1099">
        <v>0</v>
      </c>
      <c r="AG1099">
        <v>0</v>
      </c>
      <c r="AH1099">
        <v>1</v>
      </c>
      <c r="AI1099">
        <v>3</v>
      </c>
      <c r="AJ1099">
        <v>0</v>
      </c>
      <c r="AK1099">
        <v>0</v>
      </c>
      <c r="AL1099">
        <v>0</v>
      </c>
      <c r="AM1099">
        <v>0</v>
      </c>
      <c r="AN1099">
        <v>0</v>
      </c>
      <c r="AO1099">
        <v>0</v>
      </c>
      <c r="AP1099">
        <v>0</v>
      </c>
      <c r="AQ1099">
        <v>0</v>
      </c>
      <c r="AR1099">
        <v>0</v>
      </c>
      <c r="AS1099">
        <v>0</v>
      </c>
      <c r="AT1099">
        <v>0</v>
      </c>
      <c r="AU1099">
        <v>0</v>
      </c>
      <c r="AV1099">
        <v>0</v>
      </c>
      <c r="AW1099">
        <v>1</v>
      </c>
      <c r="AX1099">
        <v>2</v>
      </c>
      <c r="AY1099">
        <v>0</v>
      </c>
      <c r="AZ1099">
        <v>0</v>
      </c>
      <c r="BA1099" t="s">
        <v>63</v>
      </c>
      <c r="BB1099" t="s">
        <v>63</v>
      </c>
      <c r="BC1099" t="s">
        <v>84</v>
      </c>
    </row>
    <row r="1100" spans="1:55" x14ac:dyDescent="0.3">
      <c r="A1100" t="s">
        <v>55</v>
      </c>
      <c r="B1100" t="s">
        <v>55</v>
      </c>
      <c r="C1100" t="s">
        <v>758</v>
      </c>
      <c r="D1100">
        <v>22110414101</v>
      </c>
      <c r="E1100" t="s">
        <v>759</v>
      </c>
      <c r="F1100" t="s">
        <v>56</v>
      </c>
      <c r="G1100" t="s">
        <v>57</v>
      </c>
      <c r="H1100">
        <v>7</v>
      </c>
      <c r="I1100" t="s">
        <v>74</v>
      </c>
      <c r="J1100" t="s">
        <v>59</v>
      </c>
      <c r="L1100">
        <v>1</v>
      </c>
      <c r="M1100" t="s">
        <v>765</v>
      </c>
      <c r="N1100">
        <v>6</v>
      </c>
      <c r="O1100" t="s">
        <v>70</v>
      </c>
      <c r="R1100">
        <v>0</v>
      </c>
      <c r="S1100">
        <v>0</v>
      </c>
      <c r="T1100" t="s">
        <v>1772</v>
      </c>
      <c r="V1100">
        <v>2</v>
      </c>
      <c r="W1100">
        <v>6</v>
      </c>
      <c r="X1100">
        <v>1</v>
      </c>
      <c r="Y1100" t="s">
        <v>71</v>
      </c>
      <c r="Z1100" t="s">
        <v>71</v>
      </c>
      <c r="AA1100" t="s">
        <v>71</v>
      </c>
      <c r="AB1100" t="s">
        <v>71</v>
      </c>
      <c r="AD1100">
        <v>0</v>
      </c>
      <c r="AE1100">
        <v>0</v>
      </c>
      <c r="AF1100">
        <v>0</v>
      </c>
      <c r="AG1100">
        <v>0</v>
      </c>
      <c r="AH1100">
        <v>0</v>
      </c>
      <c r="AI1100">
        <v>0</v>
      </c>
      <c r="AJ1100">
        <v>0</v>
      </c>
      <c r="AK1100">
        <v>0</v>
      </c>
      <c r="AL1100">
        <v>0</v>
      </c>
      <c r="AM1100">
        <v>0</v>
      </c>
      <c r="AN1100">
        <v>0</v>
      </c>
      <c r="AO1100">
        <v>0</v>
      </c>
      <c r="AP1100">
        <v>0</v>
      </c>
      <c r="AQ1100">
        <v>0</v>
      </c>
      <c r="AR1100">
        <v>0</v>
      </c>
      <c r="AS1100">
        <v>0</v>
      </c>
      <c r="AT1100">
        <v>0</v>
      </c>
      <c r="AU1100">
        <v>0</v>
      </c>
      <c r="AV1100">
        <v>0</v>
      </c>
      <c r="AW1100">
        <v>2</v>
      </c>
      <c r="AX1100">
        <v>1</v>
      </c>
      <c r="AY1100">
        <v>0</v>
      </c>
      <c r="AZ1100">
        <v>0</v>
      </c>
      <c r="BA1100" t="s">
        <v>63</v>
      </c>
      <c r="BB1100" t="s">
        <v>63</v>
      </c>
      <c r="BC1100" t="s">
        <v>84</v>
      </c>
    </row>
    <row r="1101" spans="1:55" x14ac:dyDescent="0.3">
      <c r="A1101" t="s">
        <v>55</v>
      </c>
      <c r="B1101" t="s">
        <v>55</v>
      </c>
      <c r="C1101" t="s">
        <v>758</v>
      </c>
      <c r="D1101">
        <v>22110414101</v>
      </c>
      <c r="E1101" t="s">
        <v>759</v>
      </c>
      <c r="F1101" t="s">
        <v>56</v>
      </c>
      <c r="G1101" t="s">
        <v>57</v>
      </c>
      <c r="H1101">
        <v>7</v>
      </c>
      <c r="I1101" t="s">
        <v>74</v>
      </c>
      <c r="J1101" t="s">
        <v>59</v>
      </c>
      <c r="L1101">
        <v>1</v>
      </c>
      <c r="M1101" t="s">
        <v>765</v>
      </c>
      <c r="N1101">
        <v>7</v>
      </c>
      <c r="O1101" t="s">
        <v>66</v>
      </c>
      <c r="P1101">
        <v>4</v>
      </c>
      <c r="Q1101" t="s">
        <v>86</v>
      </c>
      <c r="R1101">
        <v>24</v>
      </c>
      <c r="S1101">
        <v>15</v>
      </c>
      <c r="T1101" t="s">
        <v>1773</v>
      </c>
      <c r="V1101">
        <v>2</v>
      </c>
      <c r="W1101">
        <v>6</v>
      </c>
      <c r="X1101">
        <v>1</v>
      </c>
      <c r="Y1101" t="s">
        <v>71</v>
      </c>
      <c r="Z1101" t="s">
        <v>71</v>
      </c>
      <c r="AA1101" t="s">
        <v>71</v>
      </c>
      <c r="AB1101" t="s">
        <v>71</v>
      </c>
      <c r="AC1101" t="s">
        <v>68</v>
      </c>
      <c r="AD1101">
        <v>0</v>
      </c>
      <c r="AE1101">
        <v>0</v>
      </c>
      <c r="AF1101">
        <v>0</v>
      </c>
      <c r="AG1101">
        <v>0</v>
      </c>
      <c r="AH1101">
        <v>0</v>
      </c>
      <c r="AI1101">
        <v>0</v>
      </c>
      <c r="AJ1101">
        <v>0</v>
      </c>
      <c r="AK1101">
        <v>0</v>
      </c>
      <c r="AL1101">
        <v>0</v>
      </c>
      <c r="AM1101">
        <v>0</v>
      </c>
      <c r="AN1101">
        <v>0</v>
      </c>
      <c r="AO1101">
        <v>0</v>
      </c>
      <c r="AP1101">
        <v>0</v>
      </c>
      <c r="AQ1101">
        <v>0</v>
      </c>
      <c r="AR1101">
        <v>0</v>
      </c>
      <c r="AS1101">
        <v>0</v>
      </c>
      <c r="AT1101">
        <v>0</v>
      </c>
      <c r="AU1101">
        <v>0</v>
      </c>
      <c r="AV1101">
        <v>0</v>
      </c>
      <c r="AW1101">
        <v>3</v>
      </c>
      <c r="AX1101">
        <v>2</v>
      </c>
      <c r="AY1101">
        <v>0</v>
      </c>
      <c r="AZ1101">
        <v>0</v>
      </c>
      <c r="BA1101" t="s">
        <v>63</v>
      </c>
      <c r="BB1101" t="s">
        <v>63</v>
      </c>
      <c r="BC1101" t="s">
        <v>84</v>
      </c>
    </row>
    <row r="1102" spans="1:55" x14ac:dyDescent="0.3">
      <c r="A1102" t="s">
        <v>55</v>
      </c>
      <c r="B1102" t="s">
        <v>55</v>
      </c>
      <c r="C1102" t="s">
        <v>758</v>
      </c>
      <c r="D1102">
        <v>22110414101</v>
      </c>
      <c r="E1102" t="s">
        <v>759</v>
      </c>
      <c r="F1102" t="s">
        <v>56</v>
      </c>
      <c r="G1102" t="s">
        <v>57</v>
      </c>
      <c r="H1102">
        <v>7</v>
      </c>
      <c r="I1102" t="s">
        <v>74</v>
      </c>
      <c r="J1102" t="s">
        <v>59</v>
      </c>
      <c r="L1102">
        <v>1</v>
      </c>
      <c r="M1102" t="s">
        <v>765</v>
      </c>
      <c r="N1102">
        <v>8</v>
      </c>
      <c r="O1102" t="s">
        <v>79</v>
      </c>
      <c r="R1102">
        <v>0</v>
      </c>
      <c r="S1102">
        <v>0</v>
      </c>
      <c r="T1102" t="s">
        <v>61</v>
      </c>
      <c r="V1102">
        <v>2</v>
      </c>
      <c r="W1102">
        <v>6</v>
      </c>
      <c r="X1102">
        <v>1</v>
      </c>
      <c r="Y1102" t="s">
        <v>71</v>
      </c>
      <c r="Z1102" t="s">
        <v>71</v>
      </c>
      <c r="AA1102" t="s">
        <v>71</v>
      </c>
      <c r="AB1102" t="s">
        <v>71</v>
      </c>
      <c r="AD1102">
        <v>0</v>
      </c>
      <c r="AE1102">
        <v>0</v>
      </c>
      <c r="AF1102">
        <v>0</v>
      </c>
      <c r="AG1102">
        <v>0</v>
      </c>
      <c r="AH1102">
        <v>0</v>
      </c>
      <c r="AI1102">
        <v>0</v>
      </c>
      <c r="AJ1102">
        <v>0</v>
      </c>
      <c r="AK1102">
        <v>0</v>
      </c>
      <c r="AL1102">
        <v>0</v>
      </c>
      <c r="AM1102">
        <v>0</v>
      </c>
      <c r="AN1102">
        <v>0</v>
      </c>
      <c r="AO1102">
        <v>0</v>
      </c>
      <c r="AP1102">
        <v>0</v>
      </c>
      <c r="AQ1102">
        <v>0</v>
      </c>
      <c r="AR1102">
        <v>10</v>
      </c>
      <c r="AS1102">
        <v>0</v>
      </c>
      <c r="AT1102">
        <v>1</v>
      </c>
      <c r="AU1102">
        <v>0</v>
      </c>
      <c r="AV1102">
        <v>0</v>
      </c>
      <c r="AW1102">
        <v>2</v>
      </c>
      <c r="AX1102">
        <v>2</v>
      </c>
      <c r="AY1102">
        <v>0</v>
      </c>
      <c r="AZ1102">
        <v>0</v>
      </c>
      <c r="BA1102" t="s">
        <v>63</v>
      </c>
      <c r="BB1102" t="s">
        <v>63</v>
      </c>
      <c r="BC1102" t="s">
        <v>84</v>
      </c>
    </row>
    <row r="1103" spans="1:55" x14ac:dyDescent="0.3">
      <c r="A1103" t="s">
        <v>55</v>
      </c>
      <c r="B1103" t="s">
        <v>55</v>
      </c>
      <c r="C1103" t="s">
        <v>758</v>
      </c>
      <c r="D1103">
        <v>22110414101</v>
      </c>
      <c r="E1103" t="s">
        <v>759</v>
      </c>
      <c r="F1103" t="s">
        <v>56</v>
      </c>
      <c r="G1103" t="s">
        <v>57</v>
      </c>
      <c r="H1103">
        <v>7</v>
      </c>
      <c r="I1103" t="s">
        <v>74</v>
      </c>
      <c r="J1103" t="s">
        <v>59</v>
      </c>
      <c r="L1103">
        <v>1</v>
      </c>
      <c r="M1103" t="s">
        <v>765</v>
      </c>
      <c r="N1103">
        <v>9</v>
      </c>
      <c r="O1103" t="s">
        <v>66</v>
      </c>
      <c r="P1103">
        <v>1</v>
      </c>
      <c r="Q1103" t="s">
        <v>67</v>
      </c>
      <c r="R1103">
        <v>10</v>
      </c>
      <c r="S1103">
        <v>19</v>
      </c>
      <c r="T1103" t="s">
        <v>61</v>
      </c>
      <c r="V1103">
        <v>2</v>
      </c>
      <c r="W1103">
        <v>6</v>
      </c>
      <c r="X1103">
        <v>1</v>
      </c>
      <c r="Y1103" t="s">
        <v>62</v>
      </c>
      <c r="Z1103" t="s">
        <v>62</v>
      </c>
      <c r="AA1103" t="s">
        <v>62</v>
      </c>
      <c r="AB1103" t="s">
        <v>62</v>
      </c>
      <c r="AC1103" t="s">
        <v>68</v>
      </c>
      <c r="AD1103">
        <v>0</v>
      </c>
      <c r="AE1103">
        <v>1</v>
      </c>
      <c r="AF1103">
        <v>0</v>
      </c>
      <c r="AG1103">
        <v>0</v>
      </c>
      <c r="AH1103">
        <v>0</v>
      </c>
      <c r="AI1103">
        <v>0</v>
      </c>
      <c r="AJ1103">
        <v>0</v>
      </c>
      <c r="AK1103">
        <v>0</v>
      </c>
      <c r="AL1103">
        <v>0</v>
      </c>
      <c r="AM1103">
        <v>0</v>
      </c>
      <c r="AN1103">
        <v>0</v>
      </c>
      <c r="AO1103">
        <v>0</v>
      </c>
      <c r="AP1103">
        <v>0</v>
      </c>
      <c r="AQ1103">
        <v>0</v>
      </c>
      <c r="AR1103">
        <v>0</v>
      </c>
      <c r="AS1103">
        <v>0</v>
      </c>
      <c r="AT1103">
        <v>0</v>
      </c>
      <c r="AU1103">
        <v>0</v>
      </c>
      <c r="AV1103">
        <v>0</v>
      </c>
      <c r="AW1103">
        <v>3</v>
      </c>
      <c r="AX1103">
        <v>2</v>
      </c>
      <c r="AY1103">
        <v>0</v>
      </c>
      <c r="AZ1103">
        <v>0</v>
      </c>
      <c r="BA1103" t="s">
        <v>63</v>
      </c>
      <c r="BB1103" t="s">
        <v>63</v>
      </c>
      <c r="BC1103" t="s">
        <v>64</v>
      </c>
    </row>
    <row r="1104" spans="1:55" x14ac:dyDescent="0.3">
      <c r="A1104" t="s">
        <v>55</v>
      </c>
      <c r="B1104" t="s">
        <v>55</v>
      </c>
      <c r="C1104" t="s">
        <v>758</v>
      </c>
      <c r="D1104">
        <v>22110414101</v>
      </c>
      <c r="E1104" t="s">
        <v>759</v>
      </c>
      <c r="F1104" t="s">
        <v>56</v>
      </c>
      <c r="G1104" t="s">
        <v>57</v>
      </c>
      <c r="H1104">
        <v>7</v>
      </c>
      <c r="I1104" t="s">
        <v>74</v>
      </c>
      <c r="J1104" t="s">
        <v>59</v>
      </c>
      <c r="L1104">
        <v>1</v>
      </c>
      <c r="M1104" t="s">
        <v>765</v>
      </c>
      <c r="N1104">
        <v>10</v>
      </c>
      <c r="O1104" t="s">
        <v>70</v>
      </c>
      <c r="R1104">
        <v>0</v>
      </c>
      <c r="S1104">
        <v>0</v>
      </c>
      <c r="T1104" t="s">
        <v>61</v>
      </c>
      <c r="V1104">
        <v>2</v>
      </c>
      <c r="W1104">
        <v>6</v>
      </c>
      <c r="X1104">
        <v>1</v>
      </c>
      <c r="Y1104" t="s">
        <v>71</v>
      </c>
      <c r="Z1104" t="s">
        <v>71</v>
      </c>
      <c r="AA1104" t="s">
        <v>71</v>
      </c>
      <c r="AB1104" t="s">
        <v>71</v>
      </c>
      <c r="AD1104">
        <v>0</v>
      </c>
      <c r="AE1104">
        <v>0</v>
      </c>
      <c r="AF1104">
        <v>0</v>
      </c>
      <c r="AG1104">
        <v>0</v>
      </c>
      <c r="AH1104">
        <v>0</v>
      </c>
      <c r="AI1104">
        <v>0</v>
      </c>
      <c r="AJ1104">
        <v>0</v>
      </c>
      <c r="AK1104">
        <v>0</v>
      </c>
      <c r="AL1104">
        <v>0</v>
      </c>
      <c r="AM1104">
        <v>0</v>
      </c>
      <c r="AN1104">
        <v>0</v>
      </c>
      <c r="AO1104">
        <v>0</v>
      </c>
      <c r="AP1104">
        <v>0</v>
      </c>
      <c r="AQ1104">
        <v>0</v>
      </c>
      <c r="AR1104">
        <v>0</v>
      </c>
      <c r="AS1104">
        <v>0</v>
      </c>
      <c r="AT1104">
        <v>0</v>
      </c>
      <c r="AU1104">
        <v>0</v>
      </c>
      <c r="AV1104">
        <v>0</v>
      </c>
      <c r="AW1104">
        <v>0</v>
      </c>
      <c r="AX1104">
        <v>0</v>
      </c>
      <c r="AY1104">
        <v>0</v>
      </c>
      <c r="AZ1104">
        <v>0</v>
      </c>
      <c r="BA1104" t="s">
        <v>63</v>
      </c>
      <c r="BB1104" t="s">
        <v>63</v>
      </c>
      <c r="BC1104" t="s">
        <v>64</v>
      </c>
    </row>
    <row r="1105" spans="1:55" x14ac:dyDescent="0.3">
      <c r="A1105" t="s">
        <v>55</v>
      </c>
      <c r="B1105" t="s">
        <v>55</v>
      </c>
      <c r="C1105" t="s">
        <v>1195</v>
      </c>
      <c r="D1105">
        <v>22110431411</v>
      </c>
      <c r="E1105" t="s">
        <v>1196</v>
      </c>
      <c r="F1105" t="s">
        <v>106</v>
      </c>
      <c r="G1105" t="s">
        <v>57</v>
      </c>
      <c r="H1105">
        <v>2</v>
      </c>
      <c r="I1105" t="s">
        <v>58</v>
      </c>
      <c r="J1105" t="s">
        <v>59</v>
      </c>
      <c r="K1105" t="s">
        <v>1210</v>
      </c>
      <c r="L1105">
        <v>1</v>
      </c>
      <c r="M1105" t="s">
        <v>1211</v>
      </c>
      <c r="N1105">
        <v>1</v>
      </c>
      <c r="O1105" t="s">
        <v>167</v>
      </c>
      <c r="R1105">
        <v>0</v>
      </c>
      <c r="S1105">
        <v>0</v>
      </c>
      <c r="T1105" t="s">
        <v>61</v>
      </c>
      <c r="U1105" t="s">
        <v>1212</v>
      </c>
      <c r="V1105">
        <v>2</v>
      </c>
      <c r="W1105">
        <v>2</v>
      </c>
      <c r="X1105">
        <v>1</v>
      </c>
      <c r="Y1105" t="s">
        <v>62</v>
      </c>
      <c r="Z1105" t="s">
        <v>83</v>
      </c>
      <c r="AA1105" t="s">
        <v>83</v>
      </c>
      <c r="AB1105" t="s">
        <v>62</v>
      </c>
      <c r="AD1105">
        <v>1</v>
      </c>
      <c r="AE1105">
        <v>0</v>
      </c>
      <c r="AF1105">
        <v>0</v>
      </c>
      <c r="AG1105">
        <v>0</v>
      </c>
      <c r="AH1105">
        <v>0</v>
      </c>
      <c r="AI1105">
        <v>2</v>
      </c>
      <c r="AJ1105">
        <v>1</v>
      </c>
      <c r="AK1105">
        <v>0</v>
      </c>
      <c r="AL1105">
        <v>0</v>
      </c>
      <c r="AM1105">
        <v>0</v>
      </c>
      <c r="AN1105">
        <v>0</v>
      </c>
      <c r="AO1105">
        <v>0</v>
      </c>
      <c r="AP1105">
        <v>0</v>
      </c>
      <c r="AQ1105">
        <v>0</v>
      </c>
      <c r="AR1105">
        <v>0</v>
      </c>
      <c r="AS1105">
        <v>0</v>
      </c>
      <c r="AT1105">
        <v>0</v>
      </c>
      <c r="AU1105">
        <v>0</v>
      </c>
      <c r="AV1105">
        <v>0</v>
      </c>
      <c r="AW1105">
        <v>3</v>
      </c>
      <c r="AX1105">
        <v>1</v>
      </c>
      <c r="AY1105">
        <v>0</v>
      </c>
      <c r="AZ1105">
        <v>0</v>
      </c>
      <c r="BA1105" t="s">
        <v>63</v>
      </c>
      <c r="BB1105" t="s">
        <v>63</v>
      </c>
      <c r="BC1105" t="s">
        <v>64</v>
      </c>
    </row>
    <row r="1106" spans="1:55" x14ac:dyDescent="0.3">
      <c r="A1106" t="s">
        <v>55</v>
      </c>
      <c r="B1106" t="s">
        <v>55</v>
      </c>
      <c r="C1106" t="s">
        <v>1195</v>
      </c>
      <c r="D1106">
        <v>22110431411</v>
      </c>
      <c r="E1106" t="s">
        <v>1196</v>
      </c>
      <c r="F1106" t="s">
        <v>106</v>
      </c>
      <c r="G1106" t="s">
        <v>57</v>
      </c>
      <c r="H1106">
        <v>2</v>
      </c>
      <c r="I1106" t="s">
        <v>58</v>
      </c>
      <c r="J1106" t="s">
        <v>59</v>
      </c>
      <c r="K1106" t="s">
        <v>1210</v>
      </c>
      <c r="L1106">
        <v>1</v>
      </c>
      <c r="M1106" t="s">
        <v>1211</v>
      </c>
      <c r="N1106">
        <v>2</v>
      </c>
      <c r="O1106" t="s">
        <v>60</v>
      </c>
      <c r="R1106">
        <v>0</v>
      </c>
      <c r="S1106">
        <v>0</v>
      </c>
      <c r="T1106" t="s">
        <v>61</v>
      </c>
      <c r="U1106" t="s">
        <v>1213</v>
      </c>
      <c r="V1106">
        <v>2</v>
      </c>
      <c r="W1106">
        <v>2</v>
      </c>
      <c r="X1106">
        <v>1</v>
      </c>
      <c r="Y1106" t="s">
        <v>62</v>
      </c>
      <c r="Z1106" t="s">
        <v>62</v>
      </c>
      <c r="AA1106" t="s">
        <v>62</v>
      </c>
      <c r="AB1106" t="s">
        <v>62</v>
      </c>
      <c r="AD1106">
        <v>1</v>
      </c>
      <c r="AE1106">
        <v>0</v>
      </c>
      <c r="AF1106">
        <v>0</v>
      </c>
      <c r="AG1106">
        <v>0</v>
      </c>
      <c r="AH1106">
        <v>1</v>
      </c>
      <c r="AI1106">
        <v>0</v>
      </c>
      <c r="AJ1106">
        <v>0</v>
      </c>
      <c r="AK1106">
        <v>0</v>
      </c>
      <c r="AL1106">
        <v>0</v>
      </c>
      <c r="AM1106">
        <v>0</v>
      </c>
      <c r="AN1106">
        <v>0</v>
      </c>
      <c r="AO1106">
        <v>0</v>
      </c>
      <c r="AP1106">
        <v>0</v>
      </c>
      <c r="AQ1106">
        <v>0</v>
      </c>
      <c r="AR1106">
        <v>0</v>
      </c>
      <c r="AS1106">
        <v>0</v>
      </c>
      <c r="AT1106">
        <v>0</v>
      </c>
      <c r="AU1106">
        <v>0</v>
      </c>
      <c r="AV1106">
        <v>0</v>
      </c>
      <c r="AW1106">
        <v>8</v>
      </c>
      <c r="AX1106">
        <v>4</v>
      </c>
      <c r="AY1106">
        <v>1</v>
      </c>
      <c r="AZ1106">
        <v>0</v>
      </c>
      <c r="BA1106" t="s">
        <v>63</v>
      </c>
      <c r="BB1106" t="s">
        <v>63</v>
      </c>
      <c r="BC1106" t="s">
        <v>64</v>
      </c>
    </row>
    <row r="1107" spans="1:55" x14ac:dyDescent="0.3">
      <c r="A1107" t="s">
        <v>55</v>
      </c>
      <c r="B1107" t="s">
        <v>55</v>
      </c>
      <c r="C1107" t="s">
        <v>1195</v>
      </c>
      <c r="D1107">
        <v>22110431411</v>
      </c>
      <c r="E1107" t="s">
        <v>1196</v>
      </c>
      <c r="F1107" t="s">
        <v>106</v>
      </c>
      <c r="G1107" t="s">
        <v>57</v>
      </c>
      <c r="H1107">
        <v>2</v>
      </c>
      <c r="I1107" t="s">
        <v>58</v>
      </c>
      <c r="J1107" t="s">
        <v>59</v>
      </c>
      <c r="K1107" t="s">
        <v>1210</v>
      </c>
      <c r="L1107">
        <v>1</v>
      </c>
      <c r="M1107" t="s">
        <v>1211</v>
      </c>
      <c r="N1107">
        <v>3</v>
      </c>
      <c r="O1107" t="s">
        <v>107</v>
      </c>
      <c r="R1107">
        <v>0</v>
      </c>
      <c r="S1107">
        <v>0</v>
      </c>
      <c r="T1107" t="s">
        <v>61</v>
      </c>
      <c r="U1107" t="s">
        <v>1214</v>
      </c>
      <c r="V1107">
        <v>2</v>
      </c>
      <c r="W1107">
        <v>2</v>
      </c>
      <c r="X1107">
        <v>1</v>
      </c>
      <c r="Y1107" t="s">
        <v>62</v>
      </c>
      <c r="Z1107" t="s">
        <v>62</v>
      </c>
      <c r="AA1107" t="s">
        <v>62</v>
      </c>
      <c r="AB1107" t="s">
        <v>62</v>
      </c>
      <c r="AD1107">
        <v>1</v>
      </c>
      <c r="AE1107">
        <v>0</v>
      </c>
      <c r="AF1107">
        <v>0</v>
      </c>
      <c r="AG1107">
        <v>0</v>
      </c>
      <c r="AH1107">
        <v>0</v>
      </c>
      <c r="AI1107">
        <v>11</v>
      </c>
      <c r="AJ1107">
        <v>2</v>
      </c>
      <c r="AK1107">
        <v>0</v>
      </c>
      <c r="AL1107">
        <v>0</v>
      </c>
      <c r="AM1107">
        <v>0</v>
      </c>
      <c r="AN1107">
        <v>0</v>
      </c>
      <c r="AO1107">
        <v>0</v>
      </c>
      <c r="AP1107">
        <v>0</v>
      </c>
      <c r="AQ1107">
        <v>0</v>
      </c>
      <c r="AR1107">
        <v>0</v>
      </c>
      <c r="AS1107">
        <v>0</v>
      </c>
      <c r="AT1107">
        <v>0</v>
      </c>
      <c r="AU1107">
        <v>0</v>
      </c>
      <c r="AV1107">
        <v>0</v>
      </c>
      <c r="AW1107">
        <v>7</v>
      </c>
      <c r="AX1107">
        <v>4</v>
      </c>
      <c r="AY1107">
        <v>0</v>
      </c>
      <c r="AZ1107">
        <v>0</v>
      </c>
      <c r="BA1107" t="s">
        <v>63</v>
      </c>
      <c r="BB1107" t="s">
        <v>63</v>
      </c>
      <c r="BC1107" t="s">
        <v>64</v>
      </c>
    </row>
    <row r="1108" spans="1:55" x14ac:dyDescent="0.3">
      <c r="A1108" t="s">
        <v>55</v>
      </c>
      <c r="B1108" t="s">
        <v>55</v>
      </c>
      <c r="C1108" t="s">
        <v>1195</v>
      </c>
      <c r="D1108">
        <v>22110431411</v>
      </c>
      <c r="E1108" t="s">
        <v>1196</v>
      </c>
      <c r="F1108" t="s">
        <v>106</v>
      </c>
      <c r="G1108" t="s">
        <v>57</v>
      </c>
      <c r="H1108">
        <v>2</v>
      </c>
      <c r="I1108" t="s">
        <v>58</v>
      </c>
      <c r="J1108" t="s">
        <v>59</v>
      </c>
      <c r="K1108" t="s">
        <v>1210</v>
      </c>
      <c r="L1108">
        <v>1</v>
      </c>
      <c r="M1108" t="s">
        <v>1211</v>
      </c>
      <c r="N1108">
        <v>4</v>
      </c>
      <c r="O1108" t="s">
        <v>107</v>
      </c>
      <c r="R1108">
        <v>0</v>
      </c>
      <c r="S1108">
        <v>0</v>
      </c>
      <c r="T1108" t="s">
        <v>61</v>
      </c>
      <c r="U1108" t="s">
        <v>1215</v>
      </c>
      <c r="V1108">
        <v>2</v>
      </c>
      <c r="W1108">
        <v>2</v>
      </c>
      <c r="X1108">
        <v>1</v>
      </c>
      <c r="Y1108" t="s">
        <v>62</v>
      </c>
      <c r="Z1108" t="s">
        <v>62</v>
      </c>
      <c r="AA1108" t="s">
        <v>62</v>
      </c>
      <c r="AB1108" t="s">
        <v>62</v>
      </c>
      <c r="AD1108">
        <v>1</v>
      </c>
      <c r="AE1108">
        <v>0</v>
      </c>
      <c r="AF1108">
        <v>0</v>
      </c>
      <c r="AG1108">
        <v>0</v>
      </c>
      <c r="AH1108">
        <v>0</v>
      </c>
      <c r="AI1108">
        <v>11</v>
      </c>
      <c r="AJ1108">
        <v>1</v>
      </c>
      <c r="AK1108">
        <v>0</v>
      </c>
      <c r="AL1108">
        <v>0</v>
      </c>
      <c r="AM1108">
        <v>0</v>
      </c>
      <c r="AN1108">
        <v>0</v>
      </c>
      <c r="AO1108">
        <v>0</v>
      </c>
      <c r="AP1108">
        <v>0</v>
      </c>
      <c r="AQ1108">
        <v>0</v>
      </c>
      <c r="AR1108">
        <v>0</v>
      </c>
      <c r="AS1108">
        <v>0</v>
      </c>
      <c r="AT1108">
        <v>0</v>
      </c>
      <c r="AU1108">
        <v>0</v>
      </c>
      <c r="AV1108">
        <v>0</v>
      </c>
      <c r="AW1108">
        <v>4</v>
      </c>
      <c r="AX1108">
        <v>4</v>
      </c>
      <c r="AY1108">
        <v>0</v>
      </c>
      <c r="AZ1108">
        <v>0</v>
      </c>
      <c r="BA1108" t="s">
        <v>63</v>
      </c>
      <c r="BB1108" t="s">
        <v>63</v>
      </c>
      <c r="BC1108" t="s">
        <v>64</v>
      </c>
    </row>
    <row r="1109" spans="1:55" x14ac:dyDescent="0.3">
      <c r="A1109" t="s">
        <v>55</v>
      </c>
      <c r="B1109" t="s">
        <v>55</v>
      </c>
      <c r="C1109" t="s">
        <v>1195</v>
      </c>
      <c r="D1109">
        <v>22110431411</v>
      </c>
      <c r="E1109" t="s">
        <v>1196</v>
      </c>
      <c r="F1109" t="s">
        <v>106</v>
      </c>
      <c r="G1109" t="s">
        <v>57</v>
      </c>
      <c r="H1109">
        <v>2</v>
      </c>
      <c r="I1109" t="s">
        <v>58</v>
      </c>
      <c r="J1109" t="s">
        <v>59</v>
      </c>
      <c r="K1109" t="s">
        <v>1210</v>
      </c>
      <c r="L1109">
        <v>1</v>
      </c>
      <c r="M1109" t="s">
        <v>1211</v>
      </c>
      <c r="N1109">
        <v>5</v>
      </c>
      <c r="O1109" t="s">
        <v>65</v>
      </c>
      <c r="R1109">
        <v>0</v>
      </c>
      <c r="S1109">
        <v>0</v>
      </c>
      <c r="T1109" t="s">
        <v>61</v>
      </c>
      <c r="U1109" t="s">
        <v>1216</v>
      </c>
      <c r="V1109">
        <v>2</v>
      </c>
      <c r="W1109">
        <v>2</v>
      </c>
      <c r="X1109">
        <v>1</v>
      </c>
      <c r="Y1109" t="s">
        <v>62</v>
      </c>
      <c r="Z1109" t="s">
        <v>62</v>
      </c>
      <c r="AA1109" t="s">
        <v>62</v>
      </c>
      <c r="AB1109" t="s">
        <v>62</v>
      </c>
      <c r="AD1109">
        <v>0</v>
      </c>
      <c r="AE1109">
        <v>0</v>
      </c>
      <c r="AF1109">
        <v>0</v>
      </c>
      <c r="AG1109">
        <v>0</v>
      </c>
      <c r="AH1109">
        <v>0</v>
      </c>
      <c r="AI1109">
        <v>4</v>
      </c>
      <c r="AJ1109">
        <v>0</v>
      </c>
      <c r="AK1109">
        <v>0</v>
      </c>
      <c r="AL1109">
        <v>0</v>
      </c>
      <c r="AM1109">
        <v>0</v>
      </c>
      <c r="AN1109">
        <v>0</v>
      </c>
      <c r="AO1109">
        <v>0</v>
      </c>
      <c r="AP1109">
        <v>0</v>
      </c>
      <c r="AQ1109">
        <v>0</v>
      </c>
      <c r="AR1109">
        <v>0</v>
      </c>
      <c r="AS1109">
        <v>0</v>
      </c>
      <c r="AT1109">
        <v>0</v>
      </c>
      <c r="AU1109">
        <v>0</v>
      </c>
      <c r="AV1109">
        <v>0</v>
      </c>
      <c r="AW1109">
        <v>4</v>
      </c>
      <c r="AX1109">
        <v>2</v>
      </c>
      <c r="AY1109">
        <v>0</v>
      </c>
      <c r="AZ1109">
        <v>0</v>
      </c>
      <c r="BA1109" t="s">
        <v>63</v>
      </c>
      <c r="BB1109" t="s">
        <v>63</v>
      </c>
      <c r="BC1109" t="s">
        <v>64</v>
      </c>
    </row>
    <row r="1110" spans="1:55" x14ac:dyDescent="0.3">
      <c r="A1110" t="s">
        <v>55</v>
      </c>
      <c r="B1110" t="s">
        <v>55</v>
      </c>
      <c r="C1110" t="s">
        <v>1195</v>
      </c>
      <c r="D1110">
        <v>22110431411</v>
      </c>
      <c r="E1110" t="s">
        <v>1196</v>
      </c>
      <c r="F1110" t="s">
        <v>106</v>
      </c>
      <c r="G1110" t="s">
        <v>57</v>
      </c>
      <c r="H1110">
        <v>2</v>
      </c>
      <c r="I1110" t="s">
        <v>58</v>
      </c>
      <c r="J1110" t="s">
        <v>59</v>
      </c>
      <c r="K1110" t="s">
        <v>1210</v>
      </c>
      <c r="L1110">
        <v>1</v>
      </c>
      <c r="M1110" t="s">
        <v>1211</v>
      </c>
      <c r="N1110">
        <v>6</v>
      </c>
      <c r="O1110" t="s">
        <v>66</v>
      </c>
      <c r="R1110">
        <v>0</v>
      </c>
      <c r="S1110">
        <v>0</v>
      </c>
      <c r="T1110" t="s">
        <v>61</v>
      </c>
      <c r="U1110" t="s">
        <v>1217</v>
      </c>
      <c r="V1110">
        <v>2</v>
      </c>
      <c r="W1110">
        <v>2</v>
      </c>
      <c r="X1110">
        <v>1</v>
      </c>
      <c r="Y1110" t="s">
        <v>62</v>
      </c>
      <c r="Z1110" t="s">
        <v>62</v>
      </c>
      <c r="AA1110" t="s">
        <v>62</v>
      </c>
      <c r="AB1110" t="s">
        <v>62</v>
      </c>
      <c r="AC1110" t="s">
        <v>77</v>
      </c>
      <c r="AD1110">
        <v>0</v>
      </c>
      <c r="AE1110">
        <v>1</v>
      </c>
      <c r="AF1110">
        <v>0</v>
      </c>
      <c r="AG1110">
        <v>0</v>
      </c>
      <c r="AH1110">
        <v>1</v>
      </c>
      <c r="AI1110">
        <v>1</v>
      </c>
      <c r="AJ1110">
        <v>0</v>
      </c>
      <c r="AK1110">
        <v>0</v>
      </c>
      <c r="AL1110">
        <v>0</v>
      </c>
      <c r="AM1110">
        <v>0</v>
      </c>
      <c r="AN1110">
        <v>0</v>
      </c>
      <c r="AO1110">
        <v>0</v>
      </c>
      <c r="AP1110">
        <v>0</v>
      </c>
      <c r="AQ1110">
        <v>0</v>
      </c>
      <c r="AR1110">
        <v>0</v>
      </c>
      <c r="AS1110">
        <v>0</v>
      </c>
      <c r="AT1110">
        <v>0</v>
      </c>
      <c r="AU1110">
        <v>0</v>
      </c>
      <c r="AV1110">
        <v>0</v>
      </c>
      <c r="AW1110">
        <v>2</v>
      </c>
      <c r="AX1110">
        <v>2</v>
      </c>
      <c r="AY1110">
        <v>0</v>
      </c>
      <c r="AZ1110">
        <v>0</v>
      </c>
      <c r="BA1110" t="s">
        <v>63</v>
      </c>
      <c r="BB1110" t="s">
        <v>63</v>
      </c>
      <c r="BC1110" t="s">
        <v>64</v>
      </c>
    </row>
    <row r="1111" spans="1:55" ht="28.8" x14ac:dyDescent="0.3">
      <c r="A1111" t="s">
        <v>55</v>
      </c>
      <c r="B1111" t="s">
        <v>55</v>
      </c>
      <c r="C1111" t="s">
        <v>1195</v>
      </c>
      <c r="D1111">
        <v>22110431411</v>
      </c>
      <c r="E1111" t="s">
        <v>1196</v>
      </c>
      <c r="F1111" t="s">
        <v>106</v>
      </c>
      <c r="G1111" t="s">
        <v>57</v>
      </c>
      <c r="H1111">
        <v>2</v>
      </c>
      <c r="I1111" t="s">
        <v>58</v>
      </c>
      <c r="J1111" t="s">
        <v>59</v>
      </c>
      <c r="K1111" t="s">
        <v>1210</v>
      </c>
      <c r="L1111">
        <v>1</v>
      </c>
      <c r="M1111" t="s">
        <v>1211</v>
      </c>
      <c r="N1111">
        <v>7</v>
      </c>
      <c r="O1111" t="s">
        <v>66</v>
      </c>
      <c r="P1111">
        <v>12</v>
      </c>
      <c r="Q1111" t="s">
        <v>117</v>
      </c>
      <c r="R1111">
        <v>0</v>
      </c>
      <c r="S1111">
        <v>26</v>
      </c>
      <c r="T1111" t="s">
        <v>61</v>
      </c>
      <c r="U1111" s="40" t="s">
        <v>1218</v>
      </c>
      <c r="V1111">
        <v>2</v>
      </c>
      <c r="W1111">
        <v>2</v>
      </c>
      <c r="X1111">
        <v>1</v>
      </c>
      <c r="Y1111" t="s">
        <v>62</v>
      </c>
      <c r="Z1111" t="s">
        <v>62</v>
      </c>
      <c r="AA1111" t="s">
        <v>90</v>
      </c>
      <c r="AB1111" t="s">
        <v>62</v>
      </c>
      <c r="AC1111" t="s">
        <v>77</v>
      </c>
      <c r="AD1111">
        <v>0</v>
      </c>
      <c r="AE1111">
        <v>1</v>
      </c>
      <c r="AF1111">
        <v>0</v>
      </c>
      <c r="AG1111">
        <v>0</v>
      </c>
      <c r="AH1111">
        <v>1</v>
      </c>
      <c r="AI1111">
        <v>0</v>
      </c>
      <c r="AJ1111">
        <v>0</v>
      </c>
      <c r="AK1111">
        <v>0</v>
      </c>
      <c r="AL1111">
        <v>0</v>
      </c>
      <c r="AM1111">
        <v>0</v>
      </c>
      <c r="AN1111">
        <v>0</v>
      </c>
      <c r="AO1111">
        <v>0</v>
      </c>
      <c r="AP1111">
        <v>0</v>
      </c>
      <c r="AQ1111">
        <v>0</v>
      </c>
      <c r="AR1111">
        <v>0</v>
      </c>
      <c r="AS1111">
        <v>0</v>
      </c>
      <c r="AT1111">
        <v>0</v>
      </c>
      <c r="AU1111">
        <v>0</v>
      </c>
      <c r="AV1111">
        <v>0</v>
      </c>
      <c r="AW1111">
        <v>5</v>
      </c>
      <c r="AX1111">
        <v>4</v>
      </c>
      <c r="AY1111">
        <v>0</v>
      </c>
      <c r="AZ1111">
        <v>0</v>
      </c>
      <c r="BA1111" t="s">
        <v>85</v>
      </c>
      <c r="BB1111" t="s">
        <v>63</v>
      </c>
      <c r="BC1111" t="s">
        <v>64</v>
      </c>
    </row>
    <row r="1112" spans="1:55" x14ac:dyDescent="0.3">
      <c r="A1112" t="s">
        <v>55</v>
      </c>
      <c r="B1112" t="s">
        <v>55</v>
      </c>
      <c r="C1112" t="s">
        <v>1195</v>
      </c>
      <c r="D1112">
        <v>22110431411</v>
      </c>
      <c r="E1112" t="s">
        <v>1196</v>
      </c>
      <c r="F1112" t="s">
        <v>106</v>
      </c>
      <c r="G1112" t="s">
        <v>57</v>
      </c>
      <c r="H1112">
        <v>2</v>
      </c>
      <c r="I1112" t="s">
        <v>58</v>
      </c>
      <c r="J1112" t="s">
        <v>59</v>
      </c>
      <c r="K1112" t="s">
        <v>1210</v>
      </c>
      <c r="L1112">
        <v>1</v>
      </c>
      <c r="M1112" t="s">
        <v>1211</v>
      </c>
      <c r="N1112">
        <v>8</v>
      </c>
      <c r="O1112" t="s">
        <v>66</v>
      </c>
      <c r="P1112">
        <v>12</v>
      </c>
      <c r="Q1112" t="s">
        <v>116</v>
      </c>
      <c r="R1112">
        <v>0</v>
      </c>
      <c r="S1112">
        <v>41</v>
      </c>
      <c r="T1112" t="s">
        <v>61</v>
      </c>
      <c r="U1112" t="s">
        <v>1219</v>
      </c>
      <c r="V1112">
        <v>2</v>
      </c>
      <c r="W1112">
        <v>2</v>
      </c>
      <c r="X1112">
        <v>1</v>
      </c>
      <c r="Y1112" t="s">
        <v>62</v>
      </c>
      <c r="Z1112" t="s">
        <v>62</v>
      </c>
      <c r="AA1112" t="s">
        <v>90</v>
      </c>
      <c r="AB1112" t="s">
        <v>62</v>
      </c>
      <c r="AC1112" t="s">
        <v>77</v>
      </c>
      <c r="AD1112">
        <v>0</v>
      </c>
      <c r="AE1112">
        <v>1</v>
      </c>
      <c r="AF1112">
        <v>0</v>
      </c>
      <c r="AG1112">
        <v>0</v>
      </c>
      <c r="AH1112">
        <v>1</v>
      </c>
      <c r="AI1112">
        <v>0</v>
      </c>
      <c r="AJ1112">
        <v>0</v>
      </c>
      <c r="AK1112">
        <v>0</v>
      </c>
      <c r="AL1112">
        <v>0</v>
      </c>
      <c r="AM1112">
        <v>0</v>
      </c>
      <c r="AN1112">
        <v>0</v>
      </c>
      <c r="AO1112">
        <v>0</v>
      </c>
      <c r="AP1112">
        <v>0</v>
      </c>
      <c r="AQ1112">
        <v>0</v>
      </c>
      <c r="AR1112">
        <v>0</v>
      </c>
      <c r="AS1112">
        <v>0</v>
      </c>
      <c r="AT1112">
        <v>0</v>
      </c>
      <c r="AU1112">
        <v>0</v>
      </c>
      <c r="AV1112">
        <v>0</v>
      </c>
      <c r="AW1112">
        <v>5</v>
      </c>
      <c r="AX1112">
        <v>4</v>
      </c>
      <c r="AY1112">
        <v>0</v>
      </c>
      <c r="AZ1112">
        <v>0</v>
      </c>
      <c r="BA1112" t="s">
        <v>63</v>
      </c>
      <c r="BB1112" t="s">
        <v>63</v>
      </c>
      <c r="BC1112" t="s">
        <v>64</v>
      </c>
    </row>
    <row r="1113" spans="1:55" x14ac:dyDescent="0.3">
      <c r="A1113" t="s">
        <v>55</v>
      </c>
      <c r="B1113" t="s">
        <v>55</v>
      </c>
      <c r="C1113" t="s">
        <v>1195</v>
      </c>
      <c r="D1113">
        <v>22110431411</v>
      </c>
      <c r="E1113" t="s">
        <v>1196</v>
      </c>
      <c r="F1113" t="s">
        <v>106</v>
      </c>
      <c r="G1113" t="s">
        <v>57</v>
      </c>
      <c r="H1113">
        <v>2</v>
      </c>
      <c r="I1113" t="s">
        <v>58</v>
      </c>
      <c r="J1113" t="s">
        <v>59</v>
      </c>
      <c r="K1113" t="s">
        <v>1210</v>
      </c>
      <c r="L1113">
        <v>1</v>
      </c>
      <c r="M1113" t="s">
        <v>1211</v>
      </c>
      <c r="N1113">
        <v>9</v>
      </c>
      <c r="O1113" t="s">
        <v>66</v>
      </c>
      <c r="P1113">
        <v>9</v>
      </c>
      <c r="Q1113" t="s">
        <v>1220</v>
      </c>
      <c r="R1113">
        <v>0</v>
      </c>
      <c r="S1113">
        <v>39</v>
      </c>
      <c r="T1113" t="s">
        <v>61</v>
      </c>
      <c r="V1113">
        <v>2</v>
      </c>
      <c r="W1113">
        <v>2</v>
      </c>
      <c r="X1113">
        <v>1</v>
      </c>
      <c r="Y1113" t="s">
        <v>62</v>
      </c>
      <c r="Z1113" t="s">
        <v>62</v>
      </c>
      <c r="AA1113" t="s">
        <v>71</v>
      </c>
      <c r="AB1113" t="s">
        <v>62</v>
      </c>
      <c r="AC1113" t="s">
        <v>77</v>
      </c>
      <c r="AD1113">
        <v>0</v>
      </c>
      <c r="AE1113">
        <v>1</v>
      </c>
      <c r="AF1113">
        <v>0</v>
      </c>
      <c r="AG1113">
        <v>0</v>
      </c>
      <c r="AH1113">
        <v>1</v>
      </c>
      <c r="AI1113">
        <v>0</v>
      </c>
      <c r="AJ1113">
        <v>0</v>
      </c>
      <c r="AK1113">
        <v>0</v>
      </c>
      <c r="AL1113">
        <v>0</v>
      </c>
      <c r="AM1113">
        <v>0</v>
      </c>
      <c r="AN1113">
        <v>0</v>
      </c>
      <c r="AO1113">
        <v>0</v>
      </c>
      <c r="AP1113">
        <v>0</v>
      </c>
      <c r="AQ1113">
        <v>0</v>
      </c>
      <c r="AR1113">
        <v>0</v>
      </c>
      <c r="AS1113">
        <v>0</v>
      </c>
      <c r="AT1113">
        <v>0</v>
      </c>
      <c r="AU1113">
        <v>0</v>
      </c>
      <c r="AV1113">
        <v>0</v>
      </c>
      <c r="AW1113">
        <v>4</v>
      </c>
      <c r="AX1113">
        <v>2</v>
      </c>
      <c r="AY1113">
        <v>0</v>
      </c>
      <c r="AZ1113">
        <v>0</v>
      </c>
      <c r="BA1113" t="s">
        <v>63</v>
      </c>
      <c r="BB1113" t="s">
        <v>63</v>
      </c>
      <c r="BC1113" t="s">
        <v>84</v>
      </c>
    </row>
    <row r="1114" spans="1:55" x14ac:dyDescent="0.3">
      <c r="A1114" t="s">
        <v>55</v>
      </c>
      <c r="B1114" t="s">
        <v>55</v>
      </c>
      <c r="C1114" t="s">
        <v>1195</v>
      </c>
      <c r="D1114">
        <v>22110431411</v>
      </c>
      <c r="E1114" t="s">
        <v>1196</v>
      </c>
      <c r="F1114" t="s">
        <v>106</v>
      </c>
      <c r="G1114" t="s">
        <v>57</v>
      </c>
      <c r="H1114">
        <v>2</v>
      </c>
      <c r="I1114" t="s">
        <v>58</v>
      </c>
      <c r="J1114" t="s">
        <v>59</v>
      </c>
      <c r="K1114" t="s">
        <v>1210</v>
      </c>
      <c r="L1114">
        <v>1</v>
      </c>
      <c r="M1114" t="s">
        <v>1211</v>
      </c>
      <c r="N1114">
        <v>10</v>
      </c>
      <c r="O1114" t="s">
        <v>66</v>
      </c>
      <c r="P1114">
        <v>10</v>
      </c>
      <c r="Q1114" t="s">
        <v>113</v>
      </c>
      <c r="R1114">
        <v>0</v>
      </c>
      <c r="S1114">
        <v>35</v>
      </c>
      <c r="T1114" t="s">
        <v>61</v>
      </c>
      <c r="U1114" t="s">
        <v>1221</v>
      </c>
      <c r="V1114">
        <v>2</v>
      </c>
      <c r="W1114">
        <v>2</v>
      </c>
      <c r="X1114">
        <v>1</v>
      </c>
      <c r="Y1114" t="s">
        <v>62</v>
      </c>
      <c r="Z1114" t="s">
        <v>62</v>
      </c>
      <c r="AA1114" t="s">
        <v>62</v>
      </c>
      <c r="AB1114" t="s">
        <v>62</v>
      </c>
      <c r="AC1114" t="s">
        <v>77</v>
      </c>
      <c r="AD1114">
        <v>0</v>
      </c>
      <c r="AE1114">
        <v>1</v>
      </c>
      <c r="AF1114">
        <v>0</v>
      </c>
      <c r="AG1114">
        <v>0</v>
      </c>
      <c r="AH1114">
        <v>1</v>
      </c>
      <c r="AI1114">
        <v>0</v>
      </c>
      <c r="AJ1114">
        <v>0</v>
      </c>
      <c r="AK1114">
        <v>0</v>
      </c>
      <c r="AL1114">
        <v>0</v>
      </c>
      <c r="AM1114">
        <v>0</v>
      </c>
      <c r="AN1114">
        <v>0</v>
      </c>
      <c r="AO1114">
        <v>0</v>
      </c>
      <c r="AP1114">
        <v>0</v>
      </c>
      <c r="AQ1114">
        <v>0</v>
      </c>
      <c r="AR1114">
        <v>0</v>
      </c>
      <c r="AS1114">
        <v>0</v>
      </c>
      <c r="AT1114">
        <v>0</v>
      </c>
      <c r="AU1114">
        <v>0</v>
      </c>
      <c r="AV1114">
        <v>0</v>
      </c>
      <c r="AW1114">
        <v>5</v>
      </c>
      <c r="AX1114">
        <v>4</v>
      </c>
      <c r="AY1114">
        <v>0</v>
      </c>
      <c r="AZ1114">
        <v>0</v>
      </c>
      <c r="BA1114" t="s">
        <v>63</v>
      </c>
      <c r="BB1114" t="s">
        <v>63</v>
      </c>
      <c r="BC1114" t="s">
        <v>84</v>
      </c>
    </row>
    <row r="1115" spans="1:55" x14ac:dyDescent="0.3">
      <c r="A1115" t="s">
        <v>55</v>
      </c>
      <c r="B1115" t="s">
        <v>55</v>
      </c>
      <c r="C1115" t="s">
        <v>1195</v>
      </c>
      <c r="D1115">
        <v>22110431411</v>
      </c>
      <c r="E1115" t="s">
        <v>1196</v>
      </c>
      <c r="F1115" t="s">
        <v>106</v>
      </c>
      <c r="G1115" t="s">
        <v>57</v>
      </c>
      <c r="H1115">
        <v>2</v>
      </c>
      <c r="I1115" t="s">
        <v>58</v>
      </c>
      <c r="J1115" t="s">
        <v>59</v>
      </c>
      <c r="K1115" t="s">
        <v>1210</v>
      </c>
      <c r="L1115">
        <v>1</v>
      </c>
      <c r="M1115" t="s">
        <v>1211</v>
      </c>
      <c r="N1115">
        <v>11</v>
      </c>
      <c r="O1115" t="s">
        <v>66</v>
      </c>
      <c r="P1115">
        <v>10</v>
      </c>
      <c r="Q1115" t="s">
        <v>112</v>
      </c>
      <c r="R1115">
        <v>0</v>
      </c>
      <c r="S1115">
        <v>41</v>
      </c>
      <c r="T1115" t="s">
        <v>61</v>
      </c>
      <c r="U1115" t="s">
        <v>1222</v>
      </c>
      <c r="V1115">
        <v>2</v>
      </c>
      <c r="W1115">
        <v>2</v>
      </c>
      <c r="X1115">
        <v>1</v>
      </c>
      <c r="Y1115" t="s">
        <v>62</v>
      </c>
      <c r="Z1115" t="s">
        <v>62</v>
      </c>
      <c r="AA1115" t="s">
        <v>90</v>
      </c>
      <c r="AB1115" t="s">
        <v>62</v>
      </c>
      <c r="AC1115" t="s">
        <v>77</v>
      </c>
      <c r="AD1115">
        <v>0</v>
      </c>
      <c r="AE1115">
        <v>1</v>
      </c>
      <c r="AF1115">
        <v>0</v>
      </c>
      <c r="AG1115">
        <v>0</v>
      </c>
      <c r="AH1115">
        <v>1</v>
      </c>
      <c r="AI1115">
        <v>0</v>
      </c>
      <c r="AJ1115">
        <v>0</v>
      </c>
      <c r="AK1115">
        <v>0</v>
      </c>
      <c r="AL1115">
        <v>0</v>
      </c>
      <c r="AM1115">
        <v>0</v>
      </c>
      <c r="AN1115">
        <v>0</v>
      </c>
      <c r="AO1115">
        <v>0</v>
      </c>
      <c r="AP1115">
        <v>0</v>
      </c>
      <c r="AQ1115">
        <v>0</v>
      </c>
      <c r="AR1115">
        <v>0</v>
      </c>
      <c r="AS1115">
        <v>0</v>
      </c>
      <c r="AT1115">
        <v>0</v>
      </c>
      <c r="AU1115">
        <v>0</v>
      </c>
      <c r="AV1115">
        <v>0</v>
      </c>
      <c r="AW1115">
        <v>5</v>
      </c>
      <c r="AX1115">
        <v>4</v>
      </c>
      <c r="AY1115">
        <v>0</v>
      </c>
      <c r="AZ1115">
        <v>0</v>
      </c>
      <c r="BA1115" t="s">
        <v>63</v>
      </c>
      <c r="BB1115" t="s">
        <v>63</v>
      </c>
      <c r="BC1115" t="s">
        <v>64</v>
      </c>
    </row>
    <row r="1116" spans="1:55" ht="43.2" x14ac:dyDescent="0.3">
      <c r="A1116" t="s">
        <v>55</v>
      </c>
      <c r="B1116" t="s">
        <v>55</v>
      </c>
      <c r="C1116" t="s">
        <v>1195</v>
      </c>
      <c r="D1116">
        <v>22110431411</v>
      </c>
      <c r="E1116" t="s">
        <v>1196</v>
      </c>
      <c r="F1116" t="s">
        <v>106</v>
      </c>
      <c r="G1116" t="s">
        <v>57</v>
      </c>
      <c r="H1116">
        <v>2</v>
      </c>
      <c r="I1116" t="s">
        <v>58</v>
      </c>
      <c r="J1116" t="s">
        <v>59</v>
      </c>
      <c r="K1116" t="s">
        <v>1210</v>
      </c>
      <c r="L1116">
        <v>1</v>
      </c>
      <c r="M1116" t="s">
        <v>1211</v>
      </c>
      <c r="N1116">
        <v>12</v>
      </c>
      <c r="O1116" t="s">
        <v>95</v>
      </c>
      <c r="R1116">
        <v>0</v>
      </c>
      <c r="S1116">
        <v>0</v>
      </c>
      <c r="T1116" t="s">
        <v>61</v>
      </c>
      <c r="U1116" s="40" t="s">
        <v>1223</v>
      </c>
      <c r="V1116">
        <v>2</v>
      </c>
      <c r="W1116">
        <v>2</v>
      </c>
      <c r="X1116">
        <v>1</v>
      </c>
      <c r="Y1116" t="s">
        <v>71</v>
      </c>
      <c r="AA1116" t="s">
        <v>90</v>
      </c>
      <c r="AB1116" t="s">
        <v>62</v>
      </c>
      <c r="AD1116">
        <v>4</v>
      </c>
      <c r="AE1116">
        <v>0</v>
      </c>
      <c r="AF1116">
        <v>0</v>
      </c>
      <c r="AG1116">
        <v>0</v>
      </c>
      <c r="AH1116">
        <v>0</v>
      </c>
      <c r="AI1116">
        <v>0</v>
      </c>
      <c r="AJ1116">
        <v>0</v>
      </c>
      <c r="AK1116">
        <v>0</v>
      </c>
      <c r="AL1116">
        <v>0</v>
      </c>
      <c r="AM1116">
        <v>0</v>
      </c>
      <c r="AN1116">
        <v>0</v>
      </c>
      <c r="AO1116">
        <v>0</v>
      </c>
      <c r="AP1116">
        <v>0</v>
      </c>
      <c r="AQ1116">
        <v>0</v>
      </c>
      <c r="AR1116">
        <v>0</v>
      </c>
      <c r="AS1116">
        <v>0</v>
      </c>
      <c r="AT1116">
        <v>0</v>
      </c>
      <c r="AU1116">
        <v>0</v>
      </c>
      <c r="AV1116">
        <v>0</v>
      </c>
      <c r="AW1116">
        <v>5</v>
      </c>
      <c r="AX1116">
        <v>0</v>
      </c>
      <c r="AY1116">
        <v>0</v>
      </c>
      <c r="AZ1116">
        <v>0</v>
      </c>
      <c r="BA1116" t="s">
        <v>63</v>
      </c>
      <c r="BB1116" t="s">
        <v>63</v>
      </c>
      <c r="BC1116" t="s">
        <v>64</v>
      </c>
    </row>
    <row r="1117" spans="1:55" ht="57.6" x14ac:dyDescent="0.3">
      <c r="A1117" t="s">
        <v>55</v>
      </c>
      <c r="B1117" t="s">
        <v>55</v>
      </c>
      <c r="C1117" t="s">
        <v>1195</v>
      </c>
      <c r="D1117">
        <v>22110431411</v>
      </c>
      <c r="E1117" t="s">
        <v>1196</v>
      </c>
      <c r="F1117" t="s">
        <v>106</v>
      </c>
      <c r="G1117" t="s">
        <v>57</v>
      </c>
      <c r="H1117">
        <v>2</v>
      </c>
      <c r="I1117" t="s">
        <v>58</v>
      </c>
      <c r="J1117" t="s">
        <v>59</v>
      </c>
      <c r="K1117" t="s">
        <v>1210</v>
      </c>
      <c r="L1117">
        <v>2</v>
      </c>
      <c r="M1117" s="40" t="s">
        <v>1224</v>
      </c>
      <c r="N1117">
        <v>1</v>
      </c>
      <c r="O1117" t="s">
        <v>66</v>
      </c>
      <c r="P1117">
        <v>11</v>
      </c>
      <c r="Q1117" t="s">
        <v>114</v>
      </c>
      <c r="R1117">
        <v>0</v>
      </c>
      <c r="S1117">
        <v>40</v>
      </c>
      <c r="T1117" t="s">
        <v>61</v>
      </c>
      <c r="U1117" s="40" t="s">
        <v>1225</v>
      </c>
      <c r="V1117">
        <v>1</v>
      </c>
      <c r="W1117">
        <v>3</v>
      </c>
      <c r="X1117">
        <v>1</v>
      </c>
      <c r="Y1117" t="s">
        <v>62</v>
      </c>
      <c r="Z1117" t="s">
        <v>62</v>
      </c>
      <c r="AA1117" t="s">
        <v>71</v>
      </c>
      <c r="AB1117" t="s">
        <v>62</v>
      </c>
      <c r="AC1117" t="s">
        <v>68</v>
      </c>
      <c r="AD1117">
        <v>0</v>
      </c>
      <c r="AE1117">
        <v>1</v>
      </c>
      <c r="AF1117">
        <v>0</v>
      </c>
      <c r="AG1117">
        <v>0</v>
      </c>
      <c r="AH1117">
        <v>0</v>
      </c>
      <c r="AI1117">
        <v>0</v>
      </c>
      <c r="AJ1117">
        <v>0</v>
      </c>
      <c r="AK1117">
        <v>0</v>
      </c>
      <c r="AL1117">
        <v>0</v>
      </c>
      <c r="AM1117">
        <v>0</v>
      </c>
      <c r="AN1117">
        <v>0</v>
      </c>
      <c r="AO1117">
        <v>0</v>
      </c>
      <c r="AP1117">
        <v>0</v>
      </c>
      <c r="AQ1117">
        <v>0</v>
      </c>
      <c r="AR1117">
        <v>0</v>
      </c>
      <c r="AS1117">
        <v>0</v>
      </c>
      <c r="AT1117">
        <v>0</v>
      </c>
      <c r="AU1117">
        <v>0</v>
      </c>
      <c r="AV1117">
        <v>0</v>
      </c>
      <c r="AW1117">
        <v>10</v>
      </c>
      <c r="AX1117">
        <v>6</v>
      </c>
      <c r="AY1117">
        <v>0</v>
      </c>
      <c r="AZ1117">
        <v>0</v>
      </c>
      <c r="BA1117" t="s">
        <v>63</v>
      </c>
      <c r="BB1117" t="s">
        <v>63</v>
      </c>
      <c r="BC1117" t="s">
        <v>64</v>
      </c>
    </row>
    <row r="1118" spans="1:55" ht="57.6" x14ac:dyDescent="0.3">
      <c r="A1118" t="s">
        <v>55</v>
      </c>
      <c r="B1118" t="s">
        <v>55</v>
      </c>
      <c r="C1118" t="s">
        <v>1195</v>
      </c>
      <c r="D1118">
        <v>22110431411</v>
      </c>
      <c r="E1118" t="s">
        <v>1196</v>
      </c>
      <c r="F1118" t="s">
        <v>106</v>
      </c>
      <c r="G1118" t="s">
        <v>57</v>
      </c>
      <c r="H1118">
        <v>2</v>
      </c>
      <c r="I1118" t="s">
        <v>58</v>
      </c>
      <c r="J1118" t="s">
        <v>59</v>
      </c>
      <c r="K1118" t="s">
        <v>1210</v>
      </c>
      <c r="L1118">
        <v>2</v>
      </c>
      <c r="M1118" s="40" t="s">
        <v>1224</v>
      </c>
      <c r="N1118">
        <v>2</v>
      </c>
      <c r="O1118" t="s">
        <v>66</v>
      </c>
      <c r="P1118">
        <v>12</v>
      </c>
      <c r="Q1118" t="s">
        <v>111</v>
      </c>
      <c r="R1118">
        <v>0</v>
      </c>
      <c r="S1118">
        <v>41</v>
      </c>
      <c r="T1118" t="s">
        <v>61</v>
      </c>
      <c r="U1118" t="s">
        <v>1226</v>
      </c>
      <c r="V1118">
        <v>1</v>
      </c>
      <c r="W1118">
        <v>3</v>
      </c>
      <c r="X1118">
        <v>1</v>
      </c>
      <c r="Y1118" t="s">
        <v>62</v>
      </c>
      <c r="Z1118" t="s">
        <v>62</v>
      </c>
      <c r="AA1118" t="s">
        <v>62</v>
      </c>
      <c r="AB1118" t="s">
        <v>62</v>
      </c>
      <c r="AC1118" t="s">
        <v>77</v>
      </c>
      <c r="AD1118">
        <v>0</v>
      </c>
      <c r="AE1118">
        <v>1</v>
      </c>
      <c r="AF1118">
        <v>0</v>
      </c>
      <c r="AG1118">
        <v>0</v>
      </c>
      <c r="AH1118">
        <v>1</v>
      </c>
      <c r="AI1118">
        <v>1</v>
      </c>
      <c r="AJ1118">
        <v>0</v>
      </c>
      <c r="AK1118">
        <v>0</v>
      </c>
      <c r="AL1118">
        <v>0</v>
      </c>
      <c r="AM1118">
        <v>0</v>
      </c>
      <c r="AN1118">
        <v>0</v>
      </c>
      <c r="AO1118">
        <v>0</v>
      </c>
      <c r="AP1118">
        <v>0</v>
      </c>
      <c r="AQ1118">
        <v>0</v>
      </c>
      <c r="AR1118">
        <v>0</v>
      </c>
      <c r="AS1118">
        <v>0</v>
      </c>
      <c r="AT1118">
        <v>0</v>
      </c>
      <c r="AU1118">
        <v>0</v>
      </c>
      <c r="AV1118">
        <v>0</v>
      </c>
      <c r="AW1118">
        <v>8</v>
      </c>
      <c r="AX1118">
        <v>4</v>
      </c>
      <c r="AY1118">
        <v>0</v>
      </c>
      <c r="AZ1118">
        <v>0</v>
      </c>
      <c r="BA1118" t="s">
        <v>63</v>
      </c>
      <c r="BB1118" t="s">
        <v>63</v>
      </c>
      <c r="BC1118" t="s">
        <v>64</v>
      </c>
    </row>
    <row r="1119" spans="1:55" ht="57.6" x14ac:dyDescent="0.3">
      <c r="A1119" t="s">
        <v>55</v>
      </c>
      <c r="B1119" t="s">
        <v>55</v>
      </c>
      <c r="C1119" t="s">
        <v>1195</v>
      </c>
      <c r="D1119">
        <v>22110431411</v>
      </c>
      <c r="E1119" t="s">
        <v>1196</v>
      </c>
      <c r="F1119" t="s">
        <v>106</v>
      </c>
      <c r="G1119" t="s">
        <v>57</v>
      </c>
      <c r="H1119">
        <v>2</v>
      </c>
      <c r="I1119" t="s">
        <v>58</v>
      </c>
      <c r="J1119" t="s">
        <v>59</v>
      </c>
      <c r="K1119" t="s">
        <v>1210</v>
      </c>
      <c r="L1119">
        <v>2</v>
      </c>
      <c r="M1119" s="40" t="s">
        <v>1224</v>
      </c>
      <c r="N1119">
        <v>3</v>
      </c>
      <c r="O1119" t="s">
        <v>70</v>
      </c>
      <c r="R1119">
        <v>0</v>
      </c>
      <c r="S1119">
        <v>0</v>
      </c>
      <c r="T1119" t="s">
        <v>61</v>
      </c>
      <c r="U1119" t="s">
        <v>1227</v>
      </c>
      <c r="V1119">
        <v>1</v>
      </c>
      <c r="W1119">
        <v>3</v>
      </c>
      <c r="X1119">
        <v>1</v>
      </c>
      <c r="Y1119" t="s">
        <v>62</v>
      </c>
      <c r="Z1119" t="s">
        <v>62</v>
      </c>
      <c r="AA1119" t="s">
        <v>62</v>
      </c>
      <c r="AB1119" t="s">
        <v>83</v>
      </c>
      <c r="AD1119">
        <v>1</v>
      </c>
      <c r="AE1119">
        <v>0</v>
      </c>
      <c r="AF1119">
        <v>0</v>
      </c>
      <c r="AG1119">
        <v>0</v>
      </c>
      <c r="AH1119">
        <v>0</v>
      </c>
      <c r="AI1119">
        <v>1</v>
      </c>
      <c r="AJ1119">
        <v>6</v>
      </c>
      <c r="AK1119">
        <v>0</v>
      </c>
      <c r="AL1119">
        <v>0</v>
      </c>
      <c r="AM1119">
        <v>0</v>
      </c>
      <c r="AN1119">
        <v>0</v>
      </c>
      <c r="AO1119">
        <v>0</v>
      </c>
      <c r="AP1119">
        <v>0</v>
      </c>
      <c r="AQ1119">
        <v>0</v>
      </c>
      <c r="AR1119">
        <v>0</v>
      </c>
      <c r="AS1119">
        <v>0</v>
      </c>
      <c r="AT1119">
        <v>0</v>
      </c>
      <c r="AU1119">
        <v>0</v>
      </c>
      <c r="AV1119">
        <v>0</v>
      </c>
      <c r="AW1119">
        <v>1</v>
      </c>
      <c r="AX1119">
        <v>0</v>
      </c>
      <c r="AY1119">
        <v>0</v>
      </c>
      <c r="AZ1119">
        <v>0</v>
      </c>
      <c r="BA1119" t="s">
        <v>63</v>
      </c>
      <c r="BB1119" t="s">
        <v>63</v>
      </c>
      <c r="BC1119" t="s">
        <v>64</v>
      </c>
    </row>
    <row r="1120" spans="1:55" ht="57.6" x14ac:dyDescent="0.3">
      <c r="A1120" t="s">
        <v>55</v>
      </c>
      <c r="B1120" t="s">
        <v>55</v>
      </c>
      <c r="C1120" t="s">
        <v>1195</v>
      </c>
      <c r="D1120">
        <v>22110431411</v>
      </c>
      <c r="E1120" t="s">
        <v>1196</v>
      </c>
      <c r="F1120" t="s">
        <v>106</v>
      </c>
      <c r="G1120" t="s">
        <v>57</v>
      </c>
      <c r="H1120">
        <v>2</v>
      </c>
      <c r="I1120" t="s">
        <v>58</v>
      </c>
      <c r="J1120" t="s">
        <v>59</v>
      </c>
      <c r="K1120" t="s">
        <v>1210</v>
      </c>
      <c r="L1120">
        <v>2</v>
      </c>
      <c r="M1120" s="40" t="s">
        <v>1224</v>
      </c>
      <c r="N1120">
        <v>4</v>
      </c>
      <c r="O1120" t="s">
        <v>66</v>
      </c>
      <c r="P1120">
        <v>9</v>
      </c>
      <c r="Q1120" t="s">
        <v>1228</v>
      </c>
      <c r="R1120">
        <v>0</v>
      </c>
      <c r="S1120">
        <v>35</v>
      </c>
      <c r="T1120" t="s">
        <v>61</v>
      </c>
      <c r="U1120" t="s">
        <v>378</v>
      </c>
      <c r="V1120">
        <v>1</v>
      </c>
      <c r="W1120">
        <v>3</v>
      </c>
      <c r="X1120">
        <v>1</v>
      </c>
      <c r="Y1120" t="s">
        <v>62</v>
      </c>
      <c r="Z1120" t="s">
        <v>62</v>
      </c>
      <c r="AA1120" t="s">
        <v>62</v>
      </c>
      <c r="AB1120" t="s">
        <v>62</v>
      </c>
      <c r="AC1120" t="s">
        <v>77</v>
      </c>
      <c r="AD1120">
        <v>0</v>
      </c>
      <c r="AE1120">
        <v>1</v>
      </c>
      <c r="AF1120">
        <v>0</v>
      </c>
      <c r="AG1120">
        <v>0</v>
      </c>
      <c r="AH1120">
        <v>1</v>
      </c>
      <c r="AI1120">
        <v>0</v>
      </c>
      <c r="AJ1120">
        <v>0</v>
      </c>
      <c r="AK1120">
        <v>0</v>
      </c>
      <c r="AL1120">
        <v>0</v>
      </c>
      <c r="AM1120">
        <v>0</v>
      </c>
      <c r="AN1120">
        <v>0</v>
      </c>
      <c r="AO1120">
        <v>0</v>
      </c>
      <c r="AP1120">
        <v>0</v>
      </c>
      <c r="AQ1120">
        <v>0</v>
      </c>
      <c r="AR1120">
        <v>0</v>
      </c>
      <c r="AS1120">
        <v>0</v>
      </c>
      <c r="AT1120">
        <v>0</v>
      </c>
      <c r="AU1120">
        <v>0</v>
      </c>
      <c r="AV1120">
        <v>0</v>
      </c>
      <c r="AW1120">
        <v>6</v>
      </c>
      <c r="AX1120">
        <v>2</v>
      </c>
      <c r="AY1120">
        <v>0</v>
      </c>
      <c r="AZ1120">
        <v>0</v>
      </c>
      <c r="BA1120" t="s">
        <v>63</v>
      </c>
      <c r="BB1120" t="s">
        <v>63</v>
      </c>
      <c r="BC1120" t="s">
        <v>64</v>
      </c>
    </row>
    <row r="1121" spans="1:55" ht="57.6" x14ac:dyDescent="0.3">
      <c r="A1121" t="s">
        <v>55</v>
      </c>
      <c r="B1121" t="s">
        <v>55</v>
      </c>
      <c r="C1121" t="s">
        <v>1195</v>
      </c>
      <c r="D1121">
        <v>22110431411</v>
      </c>
      <c r="E1121" t="s">
        <v>1196</v>
      </c>
      <c r="F1121" t="s">
        <v>106</v>
      </c>
      <c r="G1121" t="s">
        <v>57</v>
      </c>
      <c r="H1121">
        <v>2</v>
      </c>
      <c r="I1121" t="s">
        <v>58</v>
      </c>
      <c r="J1121" t="s">
        <v>59</v>
      </c>
      <c r="K1121" t="s">
        <v>1210</v>
      </c>
      <c r="L1121">
        <v>2</v>
      </c>
      <c r="M1121" s="40" t="s">
        <v>1224</v>
      </c>
      <c r="N1121">
        <v>5</v>
      </c>
      <c r="O1121" t="s">
        <v>118</v>
      </c>
      <c r="R1121">
        <v>0</v>
      </c>
      <c r="S1121">
        <v>0</v>
      </c>
      <c r="T1121" t="s">
        <v>61</v>
      </c>
      <c r="U1121" t="s">
        <v>1229</v>
      </c>
      <c r="V1121">
        <v>1</v>
      </c>
      <c r="W1121">
        <v>3</v>
      </c>
      <c r="X1121">
        <v>1</v>
      </c>
      <c r="Y1121" t="s">
        <v>62</v>
      </c>
      <c r="Z1121" t="s">
        <v>62</v>
      </c>
      <c r="AA1121" t="s">
        <v>62</v>
      </c>
      <c r="AB1121" t="s">
        <v>62</v>
      </c>
      <c r="AD1121">
        <v>1</v>
      </c>
      <c r="AE1121">
        <v>1</v>
      </c>
      <c r="AF1121">
        <v>0</v>
      </c>
      <c r="AG1121">
        <v>0</v>
      </c>
      <c r="AH1121">
        <v>1</v>
      </c>
      <c r="AI1121">
        <v>3</v>
      </c>
      <c r="AJ1121">
        <v>1</v>
      </c>
      <c r="AK1121">
        <v>0</v>
      </c>
      <c r="AL1121">
        <v>0</v>
      </c>
      <c r="AM1121">
        <v>0</v>
      </c>
      <c r="AN1121">
        <v>0</v>
      </c>
      <c r="AO1121">
        <v>0</v>
      </c>
      <c r="AP1121">
        <v>0</v>
      </c>
      <c r="AQ1121">
        <v>0</v>
      </c>
      <c r="AR1121">
        <v>0</v>
      </c>
      <c r="AS1121">
        <v>0</v>
      </c>
      <c r="AT1121">
        <v>0</v>
      </c>
      <c r="AU1121">
        <v>0</v>
      </c>
      <c r="AV1121">
        <v>0</v>
      </c>
      <c r="AW1121">
        <v>6</v>
      </c>
      <c r="AX1121">
        <v>2</v>
      </c>
      <c r="AY1121">
        <v>0</v>
      </c>
      <c r="AZ1121">
        <v>0</v>
      </c>
      <c r="BA1121" t="s">
        <v>63</v>
      </c>
      <c r="BB1121" t="s">
        <v>63</v>
      </c>
      <c r="BC1121" t="s">
        <v>64</v>
      </c>
    </row>
    <row r="1122" spans="1:55" ht="57.6" x14ac:dyDescent="0.3">
      <c r="A1122" t="s">
        <v>55</v>
      </c>
      <c r="B1122" t="s">
        <v>55</v>
      </c>
      <c r="C1122" t="s">
        <v>1195</v>
      </c>
      <c r="D1122">
        <v>22110431411</v>
      </c>
      <c r="E1122" t="s">
        <v>1196</v>
      </c>
      <c r="F1122" t="s">
        <v>106</v>
      </c>
      <c r="G1122" t="s">
        <v>57</v>
      </c>
      <c r="H1122">
        <v>2</v>
      </c>
      <c r="I1122" t="s">
        <v>58</v>
      </c>
      <c r="J1122" t="s">
        <v>59</v>
      </c>
      <c r="K1122" t="s">
        <v>1210</v>
      </c>
      <c r="L1122">
        <v>2</v>
      </c>
      <c r="M1122" s="40" t="s">
        <v>1224</v>
      </c>
      <c r="N1122">
        <v>6</v>
      </c>
      <c r="O1122" t="s">
        <v>66</v>
      </c>
      <c r="P1122">
        <v>9</v>
      </c>
      <c r="Q1122" t="s">
        <v>109</v>
      </c>
      <c r="R1122">
        <v>0</v>
      </c>
      <c r="S1122">
        <v>38</v>
      </c>
      <c r="T1122" t="s">
        <v>61</v>
      </c>
      <c r="U1122" t="s">
        <v>196</v>
      </c>
      <c r="V1122">
        <v>1</v>
      </c>
      <c r="W1122">
        <v>3</v>
      </c>
      <c r="X1122">
        <v>1</v>
      </c>
      <c r="Y1122" t="s">
        <v>62</v>
      </c>
      <c r="Z1122" t="s">
        <v>62</v>
      </c>
      <c r="AA1122" t="s">
        <v>62</v>
      </c>
      <c r="AB1122" t="s">
        <v>62</v>
      </c>
      <c r="AC1122" t="s">
        <v>77</v>
      </c>
      <c r="AD1122">
        <v>0</v>
      </c>
      <c r="AE1122">
        <v>1</v>
      </c>
      <c r="AF1122">
        <v>0</v>
      </c>
      <c r="AG1122">
        <v>0</v>
      </c>
      <c r="AH1122">
        <v>1</v>
      </c>
      <c r="AI1122">
        <v>0</v>
      </c>
      <c r="AJ1122">
        <v>0</v>
      </c>
      <c r="AK1122">
        <v>0</v>
      </c>
      <c r="AL1122">
        <v>0</v>
      </c>
      <c r="AM1122">
        <v>0</v>
      </c>
      <c r="AN1122">
        <v>0</v>
      </c>
      <c r="AO1122">
        <v>0</v>
      </c>
      <c r="AP1122">
        <v>0</v>
      </c>
      <c r="AQ1122">
        <v>0</v>
      </c>
      <c r="AR1122">
        <v>0</v>
      </c>
      <c r="AS1122">
        <v>0</v>
      </c>
      <c r="AT1122">
        <v>0</v>
      </c>
      <c r="AU1122">
        <v>0</v>
      </c>
      <c r="AV1122">
        <v>0</v>
      </c>
      <c r="AW1122">
        <v>4</v>
      </c>
      <c r="AX1122">
        <v>4</v>
      </c>
      <c r="AY1122">
        <v>0</v>
      </c>
      <c r="AZ1122">
        <v>0</v>
      </c>
      <c r="BA1122" t="s">
        <v>63</v>
      </c>
      <c r="BB1122" t="s">
        <v>63</v>
      </c>
      <c r="BC1122" t="s">
        <v>84</v>
      </c>
    </row>
    <row r="1123" spans="1:55" ht="57.6" x14ac:dyDescent="0.3">
      <c r="A1123" t="s">
        <v>55</v>
      </c>
      <c r="B1123" t="s">
        <v>55</v>
      </c>
      <c r="C1123" t="s">
        <v>1195</v>
      </c>
      <c r="D1123">
        <v>22110431411</v>
      </c>
      <c r="E1123" t="s">
        <v>1196</v>
      </c>
      <c r="F1123" t="s">
        <v>106</v>
      </c>
      <c r="G1123" t="s">
        <v>57</v>
      </c>
      <c r="H1123">
        <v>2</v>
      </c>
      <c r="I1123" t="s">
        <v>58</v>
      </c>
      <c r="J1123" t="s">
        <v>59</v>
      </c>
      <c r="K1123" t="s">
        <v>1210</v>
      </c>
      <c r="L1123">
        <v>2</v>
      </c>
      <c r="M1123" s="40" t="s">
        <v>1224</v>
      </c>
      <c r="N1123">
        <v>7</v>
      </c>
      <c r="O1123" t="s">
        <v>66</v>
      </c>
      <c r="P1123">
        <v>9</v>
      </c>
      <c r="Q1123" t="s">
        <v>87</v>
      </c>
      <c r="R1123">
        <v>0</v>
      </c>
      <c r="S1123">
        <v>42</v>
      </c>
      <c r="T1123" t="s">
        <v>61</v>
      </c>
      <c r="U1123" t="s">
        <v>378</v>
      </c>
      <c r="V1123">
        <v>1</v>
      </c>
      <c r="W1123">
        <v>3</v>
      </c>
      <c r="X1123">
        <v>1</v>
      </c>
      <c r="Y1123" t="s">
        <v>62</v>
      </c>
      <c r="Z1123" t="s">
        <v>62</v>
      </c>
      <c r="AA1123" t="s">
        <v>62</v>
      </c>
      <c r="AB1123" t="s">
        <v>62</v>
      </c>
      <c r="AC1123" t="s">
        <v>77</v>
      </c>
      <c r="AD1123">
        <v>0</v>
      </c>
      <c r="AE1123">
        <v>1</v>
      </c>
      <c r="AF1123">
        <v>0</v>
      </c>
      <c r="AG1123">
        <v>0</v>
      </c>
      <c r="AH1123">
        <v>1</v>
      </c>
      <c r="AI1123">
        <v>0</v>
      </c>
      <c r="AJ1123">
        <v>0</v>
      </c>
      <c r="AK1123">
        <v>0</v>
      </c>
      <c r="AL1123">
        <v>0</v>
      </c>
      <c r="AM1123">
        <v>0</v>
      </c>
      <c r="AN1123">
        <v>0</v>
      </c>
      <c r="AO1123">
        <v>0</v>
      </c>
      <c r="AP1123">
        <v>0</v>
      </c>
      <c r="AQ1123">
        <v>0</v>
      </c>
      <c r="AR1123">
        <v>0</v>
      </c>
      <c r="AS1123">
        <v>0</v>
      </c>
      <c r="AT1123">
        <v>0</v>
      </c>
      <c r="AU1123">
        <v>0</v>
      </c>
      <c r="AV1123">
        <v>0</v>
      </c>
      <c r="AW1123">
        <v>4</v>
      </c>
      <c r="AX1123">
        <v>4</v>
      </c>
      <c r="AY1123">
        <v>0</v>
      </c>
      <c r="AZ1123">
        <v>0</v>
      </c>
      <c r="BA1123" t="s">
        <v>63</v>
      </c>
      <c r="BB1123" t="s">
        <v>63</v>
      </c>
      <c r="BC1123" t="s">
        <v>64</v>
      </c>
    </row>
    <row r="1124" spans="1:55" ht="57.6" x14ac:dyDescent="0.3">
      <c r="A1124" t="s">
        <v>55</v>
      </c>
      <c r="B1124" t="s">
        <v>55</v>
      </c>
      <c r="C1124" t="s">
        <v>1195</v>
      </c>
      <c r="D1124">
        <v>22110431411</v>
      </c>
      <c r="E1124" t="s">
        <v>1196</v>
      </c>
      <c r="F1124" t="s">
        <v>106</v>
      </c>
      <c r="G1124" t="s">
        <v>57</v>
      </c>
      <c r="H1124">
        <v>2</v>
      </c>
      <c r="I1124" t="s">
        <v>58</v>
      </c>
      <c r="J1124" t="s">
        <v>59</v>
      </c>
      <c r="K1124" t="s">
        <v>1210</v>
      </c>
      <c r="L1124">
        <v>2</v>
      </c>
      <c r="M1124" s="40" t="s">
        <v>1224</v>
      </c>
      <c r="N1124">
        <v>8</v>
      </c>
      <c r="O1124" t="s">
        <v>66</v>
      </c>
      <c r="P1124">
        <v>9</v>
      </c>
      <c r="Q1124" t="s">
        <v>110</v>
      </c>
      <c r="R1124">
        <v>0</v>
      </c>
      <c r="S1124">
        <v>36</v>
      </c>
      <c r="T1124" t="s">
        <v>61</v>
      </c>
      <c r="U1124" t="s">
        <v>378</v>
      </c>
      <c r="V1124">
        <v>1</v>
      </c>
      <c r="W1124">
        <v>3</v>
      </c>
      <c r="X1124">
        <v>1</v>
      </c>
      <c r="Y1124" t="s">
        <v>71</v>
      </c>
      <c r="Z1124" t="s">
        <v>62</v>
      </c>
      <c r="AA1124" t="s">
        <v>62</v>
      </c>
      <c r="AB1124" t="s">
        <v>62</v>
      </c>
      <c r="AC1124" t="s">
        <v>77</v>
      </c>
      <c r="AD1124">
        <v>0</v>
      </c>
      <c r="AE1124">
        <v>1</v>
      </c>
      <c r="AF1124">
        <v>0</v>
      </c>
      <c r="AG1124">
        <v>0</v>
      </c>
      <c r="AH1124">
        <v>1</v>
      </c>
      <c r="AI1124">
        <v>0</v>
      </c>
      <c r="AJ1124">
        <v>0</v>
      </c>
      <c r="AK1124">
        <v>0</v>
      </c>
      <c r="AL1124">
        <v>0</v>
      </c>
      <c r="AM1124">
        <v>0</v>
      </c>
      <c r="AN1124">
        <v>0</v>
      </c>
      <c r="AO1124">
        <v>0</v>
      </c>
      <c r="AP1124">
        <v>0</v>
      </c>
      <c r="AQ1124">
        <v>0</v>
      </c>
      <c r="AR1124">
        <v>0</v>
      </c>
      <c r="AS1124">
        <v>0</v>
      </c>
      <c r="AT1124">
        <v>0</v>
      </c>
      <c r="AU1124">
        <v>0</v>
      </c>
      <c r="AV1124">
        <v>0</v>
      </c>
      <c r="AW1124">
        <v>4</v>
      </c>
      <c r="AX1124">
        <v>4</v>
      </c>
      <c r="AY1124">
        <v>0</v>
      </c>
      <c r="AZ1124">
        <v>0</v>
      </c>
      <c r="BA1124" t="s">
        <v>63</v>
      </c>
      <c r="BB1124" t="s">
        <v>63</v>
      </c>
      <c r="BC1124" t="s">
        <v>64</v>
      </c>
    </row>
    <row r="1125" spans="1:55" ht="57.6" x14ac:dyDescent="0.3">
      <c r="A1125" t="s">
        <v>55</v>
      </c>
      <c r="B1125" t="s">
        <v>55</v>
      </c>
      <c r="C1125" t="s">
        <v>1195</v>
      </c>
      <c r="D1125">
        <v>22110431411</v>
      </c>
      <c r="E1125" t="s">
        <v>1196</v>
      </c>
      <c r="F1125" t="s">
        <v>106</v>
      </c>
      <c r="G1125" t="s">
        <v>57</v>
      </c>
      <c r="H1125">
        <v>2</v>
      </c>
      <c r="I1125" t="s">
        <v>58</v>
      </c>
      <c r="J1125" t="s">
        <v>59</v>
      </c>
      <c r="K1125" t="s">
        <v>1210</v>
      </c>
      <c r="L1125">
        <v>2</v>
      </c>
      <c r="M1125" s="40" t="s">
        <v>1224</v>
      </c>
      <c r="N1125">
        <v>9</v>
      </c>
      <c r="O1125" t="s">
        <v>167</v>
      </c>
      <c r="R1125">
        <v>0</v>
      </c>
      <c r="S1125">
        <v>0</v>
      </c>
      <c r="T1125" t="s">
        <v>1772</v>
      </c>
      <c r="U1125" t="s">
        <v>1230</v>
      </c>
      <c r="V1125">
        <v>1</v>
      </c>
      <c r="W1125">
        <v>3</v>
      </c>
      <c r="X1125">
        <v>1</v>
      </c>
      <c r="Y1125" t="s">
        <v>71</v>
      </c>
      <c r="Z1125" t="s">
        <v>83</v>
      </c>
      <c r="AA1125" t="s">
        <v>62</v>
      </c>
      <c r="AB1125" t="s">
        <v>71</v>
      </c>
      <c r="AD1125">
        <v>0</v>
      </c>
      <c r="AE1125">
        <v>0</v>
      </c>
      <c r="AF1125">
        <v>0</v>
      </c>
      <c r="AG1125">
        <v>0</v>
      </c>
      <c r="AH1125">
        <v>0</v>
      </c>
      <c r="AI1125">
        <v>2</v>
      </c>
      <c r="AJ1125">
        <v>1</v>
      </c>
      <c r="AK1125">
        <v>0</v>
      </c>
      <c r="AL1125">
        <v>0</v>
      </c>
      <c r="AM1125">
        <v>0</v>
      </c>
      <c r="AN1125">
        <v>0</v>
      </c>
      <c r="AO1125">
        <v>0</v>
      </c>
      <c r="AP1125">
        <v>0</v>
      </c>
      <c r="AQ1125">
        <v>0</v>
      </c>
      <c r="AR1125">
        <v>0</v>
      </c>
      <c r="AS1125">
        <v>0</v>
      </c>
      <c r="AT1125">
        <v>0</v>
      </c>
      <c r="AU1125">
        <v>0</v>
      </c>
      <c r="AV1125">
        <v>0</v>
      </c>
      <c r="AW1125">
        <v>2</v>
      </c>
      <c r="AX1125">
        <v>0</v>
      </c>
      <c r="AY1125">
        <v>0</v>
      </c>
      <c r="AZ1125">
        <v>0</v>
      </c>
      <c r="BA1125" t="s">
        <v>63</v>
      </c>
      <c r="BB1125" t="s">
        <v>63</v>
      </c>
      <c r="BC1125" t="s">
        <v>64</v>
      </c>
    </row>
    <row r="1126" spans="1:55" ht="57.6" x14ac:dyDescent="0.3">
      <c r="A1126" t="s">
        <v>55</v>
      </c>
      <c r="B1126" t="s">
        <v>55</v>
      </c>
      <c r="C1126" t="s">
        <v>1195</v>
      </c>
      <c r="D1126">
        <v>22110431411</v>
      </c>
      <c r="E1126" t="s">
        <v>1196</v>
      </c>
      <c r="F1126" t="s">
        <v>106</v>
      </c>
      <c r="G1126" t="s">
        <v>57</v>
      </c>
      <c r="H1126">
        <v>2</v>
      </c>
      <c r="I1126" t="s">
        <v>58</v>
      </c>
      <c r="J1126" t="s">
        <v>59</v>
      </c>
      <c r="K1126" t="s">
        <v>1210</v>
      </c>
      <c r="L1126">
        <v>2</v>
      </c>
      <c r="M1126" s="40" t="s">
        <v>1224</v>
      </c>
      <c r="N1126">
        <v>10</v>
      </c>
      <c r="O1126" t="s">
        <v>70</v>
      </c>
      <c r="R1126">
        <v>0</v>
      </c>
      <c r="S1126">
        <v>0</v>
      </c>
      <c r="T1126" t="s">
        <v>61</v>
      </c>
      <c r="U1126" t="s">
        <v>1231</v>
      </c>
      <c r="V1126">
        <v>1</v>
      </c>
      <c r="W1126">
        <v>3</v>
      </c>
      <c r="X1126">
        <v>1</v>
      </c>
      <c r="Y1126" t="s">
        <v>62</v>
      </c>
      <c r="Z1126" t="s">
        <v>62</v>
      </c>
      <c r="AA1126" t="s">
        <v>62</v>
      </c>
      <c r="AB1126" t="s">
        <v>62</v>
      </c>
      <c r="AD1126">
        <v>1</v>
      </c>
      <c r="AE1126">
        <v>0</v>
      </c>
      <c r="AF1126">
        <v>0</v>
      </c>
      <c r="AG1126">
        <v>0</v>
      </c>
      <c r="AH1126">
        <v>0</v>
      </c>
      <c r="AI1126">
        <v>3</v>
      </c>
      <c r="AJ1126">
        <v>13</v>
      </c>
      <c r="AK1126">
        <v>0</v>
      </c>
      <c r="AL1126">
        <v>0</v>
      </c>
      <c r="AM1126">
        <v>0</v>
      </c>
      <c r="AN1126">
        <v>0</v>
      </c>
      <c r="AO1126">
        <v>0</v>
      </c>
      <c r="AP1126">
        <v>0</v>
      </c>
      <c r="AQ1126">
        <v>0</v>
      </c>
      <c r="AR1126">
        <v>0</v>
      </c>
      <c r="AS1126">
        <v>0</v>
      </c>
      <c r="AT1126">
        <v>0</v>
      </c>
      <c r="AU1126">
        <v>0</v>
      </c>
      <c r="AV1126">
        <v>0</v>
      </c>
      <c r="AW1126">
        <v>6</v>
      </c>
      <c r="AX1126">
        <v>4</v>
      </c>
      <c r="AY1126">
        <v>0</v>
      </c>
      <c r="AZ1126">
        <v>0</v>
      </c>
      <c r="BA1126" t="s">
        <v>63</v>
      </c>
      <c r="BB1126" t="s">
        <v>63</v>
      </c>
      <c r="BC1126" t="s">
        <v>64</v>
      </c>
    </row>
    <row r="1127" spans="1:55" x14ac:dyDescent="0.3">
      <c r="A1127" t="s">
        <v>55</v>
      </c>
      <c r="B1127" t="s">
        <v>55</v>
      </c>
      <c r="C1127" t="s">
        <v>766</v>
      </c>
      <c r="D1127">
        <v>22110427908</v>
      </c>
      <c r="E1127" t="s">
        <v>1107</v>
      </c>
      <c r="F1127" t="s">
        <v>81</v>
      </c>
      <c r="G1127" t="s">
        <v>57</v>
      </c>
      <c r="H1127">
        <v>1</v>
      </c>
      <c r="I1127" t="s">
        <v>96</v>
      </c>
      <c r="J1127" t="s">
        <v>59</v>
      </c>
      <c r="L1127">
        <v>2</v>
      </c>
      <c r="M1127" t="s">
        <v>80</v>
      </c>
      <c r="N1127">
        <v>1</v>
      </c>
      <c r="O1127" t="s">
        <v>60</v>
      </c>
      <c r="R1127">
        <v>0</v>
      </c>
      <c r="S1127">
        <v>0</v>
      </c>
      <c r="T1127" t="s">
        <v>61</v>
      </c>
      <c r="U1127" t="s">
        <v>1108</v>
      </c>
      <c r="V1127">
        <v>4</v>
      </c>
      <c r="W1127">
        <v>4</v>
      </c>
      <c r="X1127">
        <v>2</v>
      </c>
      <c r="Y1127" t="s">
        <v>62</v>
      </c>
      <c r="Z1127" t="s">
        <v>62</v>
      </c>
      <c r="AA1127" t="s">
        <v>62</v>
      </c>
      <c r="AB1127" t="s">
        <v>62</v>
      </c>
      <c r="AD1127">
        <v>0</v>
      </c>
      <c r="AE1127">
        <v>0</v>
      </c>
      <c r="AF1127">
        <v>0</v>
      </c>
      <c r="AG1127">
        <v>0</v>
      </c>
      <c r="AH1127">
        <v>0</v>
      </c>
      <c r="AI1127">
        <v>1</v>
      </c>
      <c r="AJ1127">
        <v>2</v>
      </c>
      <c r="AK1127">
        <v>0</v>
      </c>
      <c r="AL1127">
        <v>0</v>
      </c>
      <c r="AM1127">
        <v>0</v>
      </c>
      <c r="AN1127">
        <v>0</v>
      </c>
      <c r="AO1127">
        <v>0</v>
      </c>
      <c r="AP1127">
        <v>0</v>
      </c>
      <c r="AQ1127">
        <v>0</v>
      </c>
      <c r="AR1127">
        <v>0</v>
      </c>
      <c r="AS1127">
        <v>0</v>
      </c>
      <c r="AT1127">
        <v>0</v>
      </c>
      <c r="AU1127">
        <v>0</v>
      </c>
      <c r="AV1127">
        <v>0</v>
      </c>
      <c r="AW1127">
        <v>3</v>
      </c>
      <c r="AX1127">
        <v>3</v>
      </c>
      <c r="AY1127">
        <v>1</v>
      </c>
      <c r="AZ1127">
        <v>0</v>
      </c>
      <c r="BA1127" t="s">
        <v>63</v>
      </c>
      <c r="BB1127" t="s">
        <v>63</v>
      </c>
      <c r="BC1127" t="s">
        <v>64</v>
      </c>
    </row>
    <row r="1128" spans="1:55" x14ac:dyDescent="0.3">
      <c r="A1128" t="s">
        <v>55</v>
      </c>
      <c r="B1128" t="s">
        <v>55</v>
      </c>
      <c r="C1128" t="s">
        <v>766</v>
      </c>
      <c r="D1128">
        <v>22110427908</v>
      </c>
      <c r="E1128" t="s">
        <v>1107</v>
      </c>
      <c r="F1128" t="s">
        <v>81</v>
      </c>
      <c r="G1128" t="s">
        <v>57</v>
      </c>
      <c r="H1128">
        <v>1</v>
      </c>
      <c r="I1128" t="s">
        <v>96</v>
      </c>
      <c r="J1128" t="s">
        <v>59</v>
      </c>
      <c r="L1128">
        <v>2</v>
      </c>
      <c r="M1128" t="s">
        <v>80</v>
      </c>
      <c r="N1128">
        <v>2</v>
      </c>
      <c r="O1128" t="s">
        <v>70</v>
      </c>
      <c r="R1128">
        <v>0</v>
      </c>
      <c r="S1128">
        <v>0</v>
      </c>
      <c r="T1128" t="s">
        <v>61</v>
      </c>
      <c r="V1128">
        <v>4</v>
      </c>
      <c r="W1128">
        <v>4</v>
      </c>
      <c r="X1128">
        <v>2</v>
      </c>
      <c r="Y1128" t="s">
        <v>62</v>
      </c>
      <c r="AA1128" t="s">
        <v>71</v>
      </c>
      <c r="AB1128" t="s">
        <v>62</v>
      </c>
      <c r="AD1128">
        <v>0</v>
      </c>
      <c r="AE1128">
        <v>0</v>
      </c>
      <c r="AF1128">
        <v>0</v>
      </c>
      <c r="AG1128">
        <v>0</v>
      </c>
      <c r="AH1128">
        <v>0</v>
      </c>
      <c r="AI1128">
        <v>1</v>
      </c>
      <c r="AJ1128">
        <v>1</v>
      </c>
      <c r="AK1128">
        <v>0</v>
      </c>
      <c r="AL1128">
        <v>0</v>
      </c>
      <c r="AM1128">
        <v>0</v>
      </c>
      <c r="AN1128">
        <v>0</v>
      </c>
      <c r="AO1128">
        <v>0</v>
      </c>
      <c r="AP1128">
        <v>0</v>
      </c>
      <c r="AQ1128">
        <v>0</v>
      </c>
      <c r="AR1128">
        <v>0</v>
      </c>
      <c r="AS1128">
        <v>0</v>
      </c>
      <c r="AT1128">
        <v>0</v>
      </c>
      <c r="AU1128">
        <v>0</v>
      </c>
      <c r="AV1128">
        <v>0</v>
      </c>
      <c r="AW1128">
        <v>1</v>
      </c>
      <c r="AX1128">
        <v>1</v>
      </c>
      <c r="AY1128">
        <v>0</v>
      </c>
      <c r="AZ1128">
        <v>0</v>
      </c>
      <c r="BA1128" t="s">
        <v>63</v>
      </c>
      <c r="BB1128" t="s">
        <v>63</v>
      </c>
      <c r="BC1128" t="s">
        <v>64</v>
      </c>
    </row>
    <row r="1129" spans="1:55" x14ac:dyDescent="0.3">
      <c r="A1129" t="s">
        <v>55</v>
      </c>
      <c r="B1129" t="s">
        <v>55</v>
      </c>
      <c r="C1129" t="s">
        <v>738</v>
      </c>
      <c r="D1129">
        <v>22110411005</v>
      </c>
      <c r="E1129" t="s">
        <v>739</v>
      </c>
      <c r="F1129" t="s">
        <v>56</v>
      </c>
      <c r="G1129" t="s">
        <v>57</v>
      </c>
      <c r="H1129">
        <v>1</v>
      </c>
      <c r="I1129" t="s">
        <v>58</v>
      </c>
      <c r="J1129" t="s">
        <v>59</v>
      </c>
      <c r="K1129" t="s">
        <v>740</v>
      </c>
      <c r="L1129">
        <v>1</v>
      </c>
      <c r="N1129">
        <v>1</v>
      </c>
      <c r="O1129" t="s">
        <v>167</v>
      </c>
      <c r="R1129">
        <v>0</v>
      </c>
      <c r="S1129">
        <v>0</v>
      </c>
      <c r="T1129" t="s">
        <v>61</v>
      </c>
      <c r="V1129">
        <v>0</v>
      </c>
      <c r="W1129">
        <v>3</v>
      </c>
      <c r="X1129">
        <v>1</v>
      </c>
      <c r="Y1129" t="s">
        <v>62</v>
      </c>
      <c r="Z1129" t="s">
        <v>62</v>
      </c>
      <c r="AA1129" t="s">
        <v>62</v>
      </c>
      <c r="AB1129" t="s">
        <v>62</v>
      </c>
      <c r="AD1129">
        <v>0</v>
      </c>
      <c r="AE1129">
        <v>0</v>
      </c>
      <c r="AF1129">
        <v>0</v>
      </c>
      <c r="AG1129">
        <v>0</v>
      </c>
      <c r="AH1129">
        <v>0</v>
      </c>
      <c r="AI1129">
        <v>5</v>
      </c>
      <c r="AJ1129">
        <v>0</v>
      </c>
      <c r="AK1129">
        <v>0</v>
      </c>
      <c r="AL1129">
        <v>0</v>
      </c>
      <c r="AM1129">
        <v>0</v>
      </c>
      <c r="AN1129">
        <v>0</v>
      </c>
      <c r="AO1129">
        <v>0</v>
      </c>
      <c r="AP1129">
        <v>0</v>
      </c>
      <c r="AQ1129">
        <v>0</v>
      </c>
      <c r="AR1129">
        <v>0</v>
      </c>
      <c r="AS1129">
        <v>0</v>
      </c>
      <c r="AT1129">
        <v>0</v>
      </c>
      <c r="AU1129">
        <v>0</v>
      </c>
      <c r="AV1129">
        <v>1</v>
      </c>
      <c r="AW1129">
        <v>4</v>
      </c>
      <c r="AX1129">
        <v>3</v>
      </c>
      <c r="AY1129">
        <v>0</v>
      </c>
      <c r="AZ1129">
        <v>0</v>
      </c>
      <c r="BA1129" t="s">
        <v>63</v>
      </c>
      <c r="BB1129" t="s">
        <v>63</v>
      </c>
      <c r="BC1129" t="s">
        <v>64</v>
      </c>
    </row>
    <row r="1130" spans="1:55" x14ac:dyDescent="0.3">
      <c r="A1130" t="s">
        <v>55</v>
      </c>
      <c r="B1130" t="s">
        <v>55</v>
      </c>
      <c r="C1130" t="s">
        <v>738</v>
      </c>
      <c r="D1130">
        <v>22110411005</v>
      </c>
      <c r="E1130" t="s">
        <v>739</v>
      </c>
      <c r="F1130" t="s">
        <v>56</v>
      </c>
      <c r="G1130" t="s">
        <v>57</v>
      </c>
      <c r="H1130">
        <v>1</v>
      </c>
      <c r="I1130" t="s">
        <v>58</v>
      </c>
      <c r="J1130" t="s">
        <v>59</v>
      </c>
      <c r="K1130" t="s">
        <v>740</v>
      </c>
      <c r="L1130">
        <v>1</v>
      </c>
      <c r="N1130">
        <v>2</v>
      </c>
      <c r="O1130" t="s">
        <v>66</v>
      </c>
      <c r="P1130">
        <v>1</v>
      </c>
      <c r="Q1130" t="s">
        <v>67</v>
      </c>
      <c r="R1130">
        <v>27</v>
      </c>
      <c r="S1130">
        <v>27</v>
      </c>
      <c r="T1130" t="s">
        <v>61</v>
      </c>
      <c r="V1130">
        <v>0</v>
      </c>
      <c r="W1130">
        <v>3</v>
      </c>
      <c r="X1130">
        <v>1</v>
      </c>
      <c r="Y1130" t="s">
        <v>62</v>
      </c>
      <c r="Z1130" t="s">
        <v>62</v>
      </c>
      <c r="AA1130" t="s">
        <v>62</v>
      </c>
      <c r="AB1130" t="s">
        <v>62</v>
      </c>
      <c r="AC1130" t="s">
        <v>77</v>
      </c>
      <c r="AD1130">
        <v>0</v>
      </c>
      <c r="AE1130">
        <v>1</v>
      </c>
      <c r="AF1130">
        <v>0</v>
      </c>
      <c r="AG1130">
        <v>0</v>
      </c>
      <c r="AH1130">
        <v>0</v>
      </c>
      <c r="AI1130">
        <v>0</v>
      </c>
      <c r="AJ1130">
        <v>1</v>
      </c>
      <c r="AK1130">
        <v>0</v>
      </c>
      <c r="AL1130">
        <v>0</v>
      </c>
      <c r="AM1130">
        <v>0</v>
      </c>
      <c r="AN1130">
        <v>0</v>
      </c>
      <c r="AO1130">
        <v>0</v>
      </c>
      <c r="AP1130">
        <v>0</v>
      </c>
      <c r="AQ1130">
        <v>0</v>
      </c>
      <c r="AR1130">
        <v>0</v>
      </c>
      <c r="AS1130">
        <v>0</v>
      </c>
      <c r="AT1130">
        <v>0</v>
      </c>
      <c r="AU1130">
        <v>0</v>
      </c>
      <c r="AV1130">
        <v>0</v>
      </c>
      <c r="AW1130">
        <v>4</v>
      </c>
      <c r="AX1130">
        <v>2</v>
      </c>
      <c r="AY1130">
        <v>0</v>
      </c>
      <c r="AZ1130">
        <v>0</v>
      </c>
      <c r="BA1130" t="s">
        <v>63</v>
      </c>
      <c r="BB1130" t="s">
        <v>63</v>
      </c>
      <c r="BC1130" t="s">
        <v>64</v>
      </c>
    </row>
    <row r="1131" spans="1:55" x14ac:dyDescent="0.3">
      <c r="A1131" t="s">
        <v>55</v>
      </c>
      <c r="B1131" t="s">
        <v>55</v>
      </c>
      <c r="C1131" t="s">
        <v>738</v>
      </c>
      <c r="D1131">
        <v>22110411005</v>
      </c>
      <c r="E1131" t="s">
        <v>739</v>
      </c>
      <c r="F1131" t="s">
        <v>56</v>
      </c>
      <c r="G1131" t="s">
        <v>57</v>
      </c>
      <c r="H1131">
        <v>1</v>
      </c>
      <c r="I1131" t="s">
        <v>58</v>
      </c>
      <c r="J1131" t="s">
        <v>59</v>
      </c>
      <c r="K1131" t="s">
        <v>740</v>
      </c>
      <c r="L1131">
        <v>1</v>
      </c>
      <c r="N1131">
        <v>3</v>
      </c>
      <c r="O1131" t="s">
        <v>60</v>
      </c>
      <c r="R1131">
        <v>0</v>
      </c>
      <c r="S1131">
        <v>0</v>
      </c>
      <c r="T1131" t="s">
        <v>61</v>
      </c>
      <c r="U1131" t="s">
        <v>741</v>
      </c>
      <c r="V1131">
        <v>0</v>
      </c>
      <c r="W1131">
        <v>3</v>
      </c>
      <c r="X1131">
        <v>1</v>
      </c>
      <c r="Y1131" t="s">
        <v>62</v>
      </c>
      <c r="AA1131" t="s">
        <v>62</v>
      </c>
      <c r="AB1131" t="s">
        <v>62</v>
      </c>
      <c r="AD1131">
        <v>1</v>
      </c>
      <c r="AE1131">
        <v>0</v>
      </c>
      <c r="AF1131">
        <v>0</v>
      </c>
      <c r="AG1131">
        <v>0</v>
      </c>
      <c r="AH1131">
        <v>1</v>
      </c>
      <c r="AI1131">
        <v>3</v>
      </c>
      <c r="AJ1131">
        <v>0</v>
      </c>
      <c r="AK1131">
        <v>0</v>
      </c>
      <c r="AL1131">
        <v>0</v>
      </c>
      <c r="AM1131">
        <v>0</v>
      </c>
      <c r="AN1131">
        <v>0</v>
      </c>
      <c r="AO1131">
        <v>0</v>
      </c>
      <c r="AP1131">
        <v>0</v>
      </c>
      <c r="AQ1131">
        <v>0</v>
      </c>
      <c r="AR1131">
        <v>0</v>
      </c>
      <c r="AS1131">
        <v>0</v>
      </c>
      <c r="AT1131">
        <v>0</v>
      </c>
      <c r="AU1131">
        <v>0</v>
      </c>
      <c r="AV1131">
        <v>0</v>
      </c>
      <c r="AW1131">
        <v>3</v>
      </c>
      <c r="AX1131">
        <v>2</v>
      </c>
      <c r="AY1131">
        <v>0</v>
      </c>
      <c r="AZ1131">
        <v>0</v>
      </c>
      <c r="BA1131" t="s">
        <v>63</v>
      </c>
      <c r="BB1131" t="s">
        <v>63</v>
      </c>
      <c r="BC1131" t="s">
        <v>84</v>
      </c>
    </row>
    <row r="1132" spans="1:55" ht="43.2" x14ac:dyDescent="0.3">
      <c r="A1132" t="s">
        <v>55</v>
      </c>
      <c r="B1132" t="s">
        <v>55</v>
      </c>
      <c r="C1132" t="s">
        <v>738</v>
      </c>
      <c r="D1132">
        <v>22110411005</v>
      </c>
      <c r="E1132" t="s">
        <v>739</v>
      </c>
      <c r="F1132" t="s">
        <v>56</v>
      </c>
      <c r="G1132" t="s">
        <v>57</v>
      </c>
      <c r="H1132">
        <v>1</v>
      </c>
      <c r="I1132" t="s">
        <v>58</v>
      </c>
      <c r="J1132" t="s">
        <v>59</v>
      </c>
      <c r="K1132" t="s">
        <v>740</v>
      </c>
      <c r="L1132">
        <v>2</v>
      </c>
      <c r="M1132" s="40" t="s">
        <v>742</v>
      </c>
      <c r="N1132">
        <v>1</v>
      </c>
      <c r="O1132" t="s">
        <v>66</v>
      </c>
      <c r="P1132">
        <v>2</v>
      </c>
      <c r="Q1132" t="s">
        <v>69</v>
      </c>
      <c r="R1132">
        <v>27</v>
      </c>
      <c r="S1132">
        <v>26</v>
      </c>
      <c r="T1132" t="s">
        <v>61</v>
      </c>
      <c r="V1132">
        <v>0</v>
      </c>
      <c r="W1132">
        <v>2</v>
      </c>
      <c r="X1132">
        <v>1</v>
      </c>
      <c r="Y1132" t="s">
        <v>62</v>
      </c>
      <c r="Z1132" t="s">
        <v>62</v>
      </c>
      <c r="AA1132" t="s">
        <v>62</v>
      </c>
      <c r="AB1132" t="s">
        <v>62</v>
      </c>
      <c r="AC1132" t="s">
        <v>77</v>
      </c>
      <c r="AD1132">
        <v>0</v>
      </c>
      <c r="AE1132">
        <v>1</v>
      </c>
      <c r="AF1132">
        <v>0</v>
      </c>
      <c r="AG1132">
        <v>0</v>
      </c>
      <c r="AH1132">
        <v>0</v>
      </c>
      <c r="AI1132">
        <v>0</v>
      </c>
      <c r="AJ1132">
        <v>2</v>
      </c>
      <c r="AK1132">
        <v>0</v>
      </c>
      <c r="AL1132">
        <v>0</v>
      </c>
      <c r="AM1132">
        <v>0</v>
      </c>
      <c r="AN1132">
        <v>0</v>
      </c>
      <c r="AO1132">
        <v>0</v>
      </c>
      <c r="AP1132">
        <v>0</v>
      </c>
      <c r="AQ1132">
        <v>0</v>
      </c>
      <c r="AR1132">
        <v>0</v>
      </c>
      <c r="AS1132">
        <v>0</v>
      </c>
      <c r="AT1132">
        <v>0</v>
      </c>
      <c r="AU1132">
        <v>0</v>
      </c>
      <c r="AV1132">
        <v>0</v>
      </c>
      <c r="AW1132">
        <v>2</v>
      </c>
      <c r="AX1132">
        <v>2</v>
      </c>
      <c r="AY1132">
        <v>0</v>
      </c>
      <c r="AZ1132">
        <v>0</v>
      </c>
      <c r="BA1132" t="s">
        <v>63</v>
      </c>
      <c r="BB1132" t="s">
        <v>63</v>
      </c>
      <c r="BC1132" t="s">
        <v>64</v>
      </c>
    </row>
    <row r="1133" spans="1:55" ht="43.2" x14ac:dyDescent="0.3">
      <c r="A1133" t="s">
        <v>55</v>
      </c>
      <c r="B1133" t="s">
        <v>55</v>
      </c>
      <c r="C1133" t="s">
        <v>738</v>
      </c>
      <c r="D1133">
        <v>22110411005</v>
      </c>
      <c r="E1133" t="s">
        <v>739</v>
      </c>
      <c r="F1133" t="s">
        <v>56</v>
      </c>
      <c r="G1133" t="s">
        <v>57</v>
      </c>
      <c r="H1133">
        <v>1</v>
      </c>
      <c r="I1133" t="s">
        <v>58</v>
      </c>
      <c r="J1133" t="s">
        <v>59</v>
      </c>
      <c r="K1133" t="s">
        <v>740</v>
      </c>
      <c r="L1133">
        <v>2</v>
      </c>
      <c r="M1133" s="40" t="s">
        <v>742</v>
      </c>
      <c r="N1133">
        <v>2</v>
      </c>
      <c r="O1133" t="s">
        <v>66</v>
      </c>
      <c r="P1133">
        <v>4</v>
      </c>
      <c r="Q1133" t="s">
        <v>76</v>
      </c>
      <c r="R1133">
        <v>23</v>
      </c>
      <c r="S1133">
        <v>34</v>
      </c>
      <c r="T1133" t="s">
        <v>61</v>
      </c>
      <c r="V1133">
        <v>0</v>
      </c>
      <c r="W1133">
        <v>2</v>
      </c>
      <c r="X1133">
        <v>1</v>
      </c>
      <c r="Y1133" t="s">
        <v>62</v>
      </c>
      <c r="Z1133" t="s">
        <v>62</v>
      </c>
      <c r="AA1133" t="s">
        <v>62</v>
      </c>
      <c r="AB1133" t="s">
        <v>62</v>
      </c>
      <c r="AC1133" t="s">
        <v>77</v>
      </c>
      <c r="AD1133">
        <v>0</v>
      </c>
      <c r="AE1133">
        <v>1</v>
      </c>
      <c r="AF1133">
        <v>0</v>
      </c>
      <c r="AG1133">
        <v>0</v>
      </c>
      <c r="AH1133">
        <v>0</v>
      </c>
      <c r="AI1133">
        <v>0</v>
      </c>
      <c r="AJ1133">
        <v>0</v>
      </c>
      <c r="AK1133">
        <v>0</v>
      </c>
      <c r="AL1133">
        <v>0</v>
      </c>
      <c r="AM1133">
        <v>0</v>
      </c>
      <c r="AN1133">
        <v>0</v>
      </c>
      <c r="AO1133">
        <v>0</v>
      </c>
      <c r="AP1133">
        <v>0</v>
      </c>
      <c r="AQ1133">
        <v>0</v>
      </c>
      <c r="AR1133">
        <v>0</v>
      </c>
      <c r="AS1133">
        <v>0</v>
      </c>
      <c r="AT1133">
        <v>0</v>
      </c>
      <c r="AU1133">
        <v>0</v>
      </c>
      <c r="AV1133">
        <v>0</v>
      </c>
      <c r="AW1133">
        <v>2</v>
      </c>
      <c r="AX1133">
        <v>3</v>
      </c>
      <c r="AY1133">
        <v>0</v>
      </c>
      <c r="AZ1133">
        <v>0</v>
      </c>
      <c r="BA1133" t="s">
        <v>63</v>
      </c>
      <c r="BB1133" t="s">
        <v>63</v>
      </c>
      <c r="BC1133" t="s">
        <v>64</v>
      </c>
    </row>
    <row r="1134" spans="1:55" ht="43.2" x14ac:dyDescent="0.3">
      <c r="A1134" t="s">
        <v>55</v>
      </c>
      <c r="B1134" t="s">
        <v>55</v>
      </c>
      <c r="C1134" t="s">
        <v>738</v>
      </c>
      <c r="D1134">
        <v>22110411005</v>
      </c>
      <c r="E1134" t="s">
        <v>739</v>
      </c>
      <c r="F1134" t="s">
        <v>56</v>
      </c>
      <c r="G1134" t="s">
        <v>57</v>
      </c>
      <c r="H1134">
        <v>1</v>
      </c>
      <c r="I1134" t="s">
        <v>58</v>
      </c>
      <c r="J1134" t="s">
        <v>59</v>
      </c>
      <c r="K1134" t="s">
        <v>740</v>
      </c>
      <c r="L1134">
        <v>2</v>
      </c>
      <c r="M1134" s="40" t="s">
        <v>742</v>
      </c>
      <c r="N1134">
        <v>3</v>
      </c>
      <c r="O1134" t="s">
        <v>66</v>
      </c>
      <c r="P1134">
        <v>5</v>
      </c>
      <c r="Q1134" t="s">
        <v>75</v>
      </c>
      <c r="R1134">
        <v>23</v>
      </c>
      <c r="S1134">
        <v>25</v>
      </c>
      <c r="T1134" t="s">
        <v>61</v>
      </c>
      <c r="V1134">
        <v>0</v>
      </c>
      <c r="W1134">
        <v>2</v>
      </c>
      <c r="X1134">
        <v>1</v>
      </c>
      <c r="Y1134" t="s">
        <v>62</v>
      </c>
      <c r="Z1134" t="s">
        <v>62</v>
      </c>
      <c r="AA1134" t="s">
        <v>62</v>
      </c>
      <c r="AB1134" t="s">
        <v>62</v>
      </c>
      <c r="AC1134" t="s">
        <v>77</v>
      </c>
      <c r="AD1134">
        <v>0</v>
      </c>
      <c r="AE1134">
        <v>1</v>
      </c>
      <c r="AF1134">
        <v>0</v>
      </c>
      <c r="AG1134">
        <v>0</v>
      </c>
      <c r="AH1134">
        <v>0</v>
      </c>
      <c r="AI1134">
        <v>0</v>
      </c>
      <c r="AJ1134">
        <v>0</v>
      </c>
      <c r="AK1134">
        <v>0</v>
      </c>
      <c r="AL1134">
        <v>0</v>
      </c>
      <c r="AM1134">
        <v>0</v>
      </c>
      <c r="AN1134">
        <v>0</v>
      </c>
      <c r="AO1134">
        <v>0</v>
      </c>
      <c r="AP1134">
        <v>0</v>
      </c>
      <c r="AQ1134">
        <v>0</v>
      </c>
      <c r="AR1134">
        <v>0</v>
      </c>
      <c r="AS1134">
        <v>0</v>
      </c>
      <c r="AT1134">
        <v>0</v>
      </c>
      <c r="AU1134">
        <v>0</v>
      </c>
      <c r="AV1134">
        <v>0</v>
      </c>
      <c r="AW1134">
        <v>2</v>
      </c>
      <c r="AX1134">
        <v>3</v>
      </c>
      <c r="AY1134">
        <v>0</v>
      </c>
      <c r="AZ1134">
        <v>0</v>
      </c>
      <c r="BA1134" t="s">
        <v>63</v>
      </c>
      <c r="BB1134" t="s">
        <v>63</v>
      </c>
      <c r="BC1134" t="s">
        <v>64</v>
      </c>
    </row>
    <row r="1135" spans="1:55" x14ac:dyDescent="0.3">
      <c r="A1135" t="s">
        <v>55</v>
      </c>
      <c r="B1135" t="s">
        <v>55</v>
      </c>
      <c r="C1135" t="s">
        <v>738</v>
      </c>
      <c r="D1135">
        <v>22110416002</v>
      </c>
      <c r="E1135" t="s">
        <v>800</v>
      </c>
      <c r="F1135" t="s">
        <v>98</v>
      </c>
      <c r="G1135" t="s">
        <v>57</v>
      </c>
      <c r="H1135">
        <v>1</v>
      </c>
      <c r="I1135" t="s">
        <v>58</v>
      </c>
      <c r="J1135" t="s">
        <v>59</v>
      </c>
      <c r="K1135" t="s">
        <v>801</v>
      </c>
      <c r="L1135">
        <v>1</v>
      </c>
      <c r="N1135">
        <v>1</v>
      </c>
      <c r="O1135" t="s">
        <v>65</v>
      </c>
      <c r="R1135">
        <v>0</v>
      </c>
      <c r="S1135">
        <v>0</v>
      </c>
      <c r="T1135" t="s">
        <v>61</v>
      </c>
      <c r="V1135">
        <v>0</v>
      </c>
      <c r="W1135">
        <v>3</v>
      </c>
      <c r="X1135">
        <v>1</v>
      </c>
      <c r="Y1135" t="s">
        <v>62</v>
      </c>
      <c r="Z1135" t="s">
        <v>62</v>
      </c>
      <c r="AA1135" t="s">
        <v>62</v>
      </c>
      <c r="AB1135" t="s">
        <v>62</v>
      </c>
      <c r="AD1135">
        <v>0</v>
      </c>
      <c r="AE1135">
        <v>0</v>
      </c>
      <c r="AF1135">
        <v>0</v>
      </c>
      <c r="AG1135">
        <v>0</v>
      </c>
      <c r="AH1135">
        <v>0</v>
      </c>
      <c r="AI1135">
        <v>3</v>
      </c>
      <c r="AJ1135">
        <v>0</v>
      </c>
      <c r="AK1135">
        <v>0</v>
      </c>
      <c r="AL1135">
        <v>0</v>
      </c>
      <c r="AM1135">
        <v>0</v>
      </c>
      <c r="AN1135">
        <v>0</v>
      </c>
      <c r="AO1135">
        <v>0</v>
      </c>
      <c r="AP1135">
        <v>0</v>
      </c>
      <c r="AQ1135">
        <v>0</v>
      </c>
      <c r="AR1135">
        <v>0</v>
      </c>
      <c r="AS1135">
        <v>0</v>
      </c>
      <c r="AT1135">
        <v>0</v>
      </c>
      <c r="AU1135">
        <v>0</v>
      </c>
      <c r="AV1135">
        <v>1</v>
      </c>
      <c r="AW1135">
        <v>4</v>
      </c>
      <c r="AX1135">
        <v>3</v>
      </c>
      <c r="AY1135">
        <v>0</v>
      </c>
      <c r="AZ1135">
        <v>0</v>
      </c>
      <c r="BA1135" t="s">
        <v>85</v>
      </c>
      <c r="BB1135" t="s">
        <v>63</v>
      </c>
      <c r="BC1135" t="s">
        <v>64</v>
      </c>
    </row>
    <row r="1136" spans="1:55" x14ac:dyDescent="0.3">
      <c r="A1136" t="s">
        <v>55</v>
      </c>
      <c r="B1136" t="s">
        <v>55</v>
      </c>
      <c r="C1136" t="s">
        <v>738</v>
      </c>
      <c r="D1136">
        <v>22110416002</v>
      </c>
      <c r="E1136" t="s">
        <v>800</v>
      </c>
      <c r="F1136" t="s">
        <v>98</v>
      </c>
      <c r="G1136" t="s">
        <v>57</v>
      </c>
      <c r="H1136">
        <v>1</v>
      </c>
      <c r="I1136" t="s">
        <v>58</v>
      </c>
      <c r="J1136" t="s">
        <v>59</v>
      </c>
      <c r="K1136" t="s">
        <v>801</v>
      </c>
      <c r="L1136">
        <v>1</v>
      </c>
      <c r="N1136">
        <v>2</v>
      </c>
      <c r="O1136" t="s">
        <v>66</v>
      </c>
      <c r="P1136">
        <v>6</v>
      </c>
      <c r="Q1136" t="s">
        <v>100</v>
      </c>
      <c r="R1136">
        <v>8</v>
      </c>
      <c r="S1136">
        <v>32</v>
      </c>
      <c r="T1136" t="s">
        <v>61</v>
      </c>
      <c r="V1136">
        <v>0</v>
      </c>
      <c r="W1136">
        <v>3</v>
      </c>
      <c r="X1136">
        <v>1</v>
      </c>
      <c r="Y1136" t="s">
        <v>62</v>
      </c>
      <c r="Z1136" t="s">
        <v>62</v>
      </c>
      <c r="AA1136" t="s">
        <v>62</v>
      </c>
      <c r="AB1136" t="s">
        <v>62</v>
      </c>
      <c r="AC1136" t="s">
        <v>77</v>
      </c>
      <c r="AD1136">
        <v>0</v>
      </c>
      <c r="AE1136">
        <v>1</v>
      </c>
      <c r="AF1136">
        <v>0</v>
      </c>
      <c r="AG1136">
        <v>0</v>
      </c>
      <c r="AH1136">
        <v>0</v>
      </c>
      <c r="AI1136">
        <v>0</v>
      </c>
      <c r="AJ1136">
        <v>1</v>
      </c>
      <c r="AK1136">
        <v>0</v>
      </c>
      <c r="AL1136">
        <v>0</v>
      </c>
      <c r="AM1136">
        <v>0</v>
      </c>
      <c r="AN1136">
        <v>0</v>
      </c>
      <c r="AO1136">
        <v>0</v>
      </c>
      <c r="AP1136">
        <v>0</v>
      </c>
      <c r="AQ1136">
        <v>0</v>
      </c>
      <c r="AR1136">
        <v>0</v>
      </c>
      <c r="AS1136">
        <v>0</v>
      </c>
      <c r="AT1136">
        <v>0</v>
      </c>
      <c r="AU1136">
        <v>0</v>
      </c>
      <c r="AV1136">
        <v>0</v>
      </c>
      <c r="AW1136">
        <v>3</v>
      </c>
      <c r="AX1136">
        <v>2</v>
      </c>
      <c r="AY1136">
        <v>0</v>
      </c>
      <c r="AZ1136">
        <v>0</v>
      </c>
      <c r="BA1136" t="s">
        <v>85</v>
      </c>
      <c r="BB1136" t="s">
        <v>63</v>
      </c>
      <c r="BC1136" t="s">
        <v>64</v>
      </c>
    </row>
    <row r="1137" spans="1:55" x14ac:dyDescent="0.3">
      <c r="A1137" t="s">
        <v>55</v>
      </c>
      <c r="B1137" t="s">
        <v>55</v>
      </c>
      <c r="C1137" t="s">
        <v>738</v>
      </c>
      <c r="D1137">
        <v>22110416002</v>
      </c>
      <c r="E1137" t="s">
        <v>800</v>
      </c>
      <c r="F1137" t="s">
        <v>98</v>
      </c>
      <c r="G1137" t="s">
        <v>57</v>
      </c>
      <c r="H1137">
        <v>1</v>
      </c>
      <c r="I1137" t="s">
        <v>58</v>
      </c>
      <c r="J1137" t="s">
        <v>59</v>
      </c>
      <c r="K1137" t="s">
        <v>801</v>
      </c>
      <c r="L1137">
        <v>1</v>
      </c>
      <c r="N1137">
        <v>3</v>
      </c>
      <c r="O1137" t="s">
        <v>60</v>
      </c>
      <c r="R1137">
        <v>0</v>
      </c>
      <c r="S1137">
        <v>0</v>
      </c>
      <c r="T1137" t="s">
        <v>61</v>
      </c>
      <c r="V1137">
        <v>0</v>
      </c>
      <c r="W1137">
        <v>3</v>
      </c>
      <c r="X1137">
        <v>1</v>
      </c>
      <c r="Y1137" t="s">
        <v>62</v>
      </c>
      <c r="AA1137" t="s">
        <v>62</v>
      </c>
      <c r="AB1137" t="s">
        <v>62</v>
      </c>
      <c r="AD1137">
        <v>0</v>
      </c>
      <c r="AE1137">
        <v>0</v>
      </c>
      <c r="AF1137">
        <v>0</v>
      </c>
      <c r="AG1137">
        <v>0</v>
      </c>
      <c r="AH1137">
        <v>1</v>
      </c>
      <c r="AI1137">
        <v>3</v>
      </c>
      <c r="AJ1137">
        <v>0</v>
      </c>
      <c r="AK1137">
        <v>0</v>
      </c>
      <c r="AL1137">
        <v>0</v>
      </c>
      <c r="AM1137">
        <v>0</v>
      </c>
      <c r="AN1137">
        <v>0</v>
      </c>
      <c r="AO1137">
        <v>0</v>
      </c>
      <c r="AP1137">
        <v>0</v>
      </c>
      <c r="AQ1137">
        <v>0</v>
      </c>
      <c r="AR1137">
        <v>0</v>
      </c>
      <c r="AS1137">
        <v>0</v>
      </c>
      <c r="AT1137">
        <v>0</v>
      </c>
      <c r="AU1137">
        <v>0</v>
      </c>
      <c r="AV1137">
        <v>0</v>
      </c>
      <c r="AW1137">
        <v>3</v>
      </c>
      <c r="AX1137">
        <v>2</v>
      </c>
      <c r="AY1137">
        <v>0</v>
      </c>
      <c r="AZ1137">
        <v>0</v>
      </c>
      <c r="BA1137" t="s">
        <v>63</v>
      </c>
      <c r="BB1137" t="s">
        <v>63</v>
      </c>
      <c r="BC1137" t="s">
        <v>64</v>
      </c>
    </row>
    <row r="1138" spans="1:55" x14ac:dyDescent="0.3">
      <c r="A1138" t="s">
        <v>55</v>
      </c>
      <c r="B1138" t="s">
        <v>55</v>
      </c>
      <c r="C1138" t="s">
        <v>738</v>
      </c>
      <c r="D1138">
        <v>22110416002</v>
      </c>
      <c r="E1138" t="s">
        <v>800</v>
      </c>
      <c r="F1138" t="s">
        <v>98</v>
      </c>
      <c r="G1138" t="s">
        <v>57</v>
      </c>
      <c r="H1138">
        <v>1</v>
      </c>
      <c r="I1138" t="s">
        <v>58</v>
      </c>
      <c r="J1138" t="s">
        <v>59</v>
      </c>
      <c r="K1138" t="s">
        <v>801</v>
      </c>
      <c r="L1138">
        <v>2</v>
      </c>
      <c r="N1138">
        <v>1</v>
      </c>
      <c r="O1138" t="s">
        <v>66</v>
      </c>
      <c r="P1138">
        <v>7</v>
      </c>
      <c r="Q1138" t="s">
        <v>102</v>
      </c>
      <c r="R1138">
        <v>31</v>
      </c>
      <c r="S1138">
        <v>29</v>
      </c>
      <c r="T1138" t="s">
        <v>1773</v>
      </c>
      <c r="V1138">
        <v>2</v>
      </c>
      <c r="W1138">
        <v>2</v>
      </c>
      <c r="X1138">
        <v>0</v>
      </c>
      <c r="Y1138" t="s">
        <v>62</v>
      </c>
      <c r="Z1138" t="s">
        <v>62</v>
      </c>
      <c r="AA1138" t="s">
        <v>62</v>
      </c>
      <c r="AB1138" t="s">
        <v>62</v>
      </c>
      <c r="AC1138" t="s">
        <v>77</v>
      </c>
      <c r="AD1138">
        <v>0</v>
      </c>
      <c r="AE1138">
        <v>1</v>
      </c>
      <c r="AF1138">
        <v>0</v>
      </c>
      <c r="AG1138">
        <v>0</v>
      </c>
      <c r="AH1138">
        <v>0</v>
      </c>
      <c r="AI1138">
        <v>0</v>
      </c>
      <c r="AJ1138">
        <v>2</v>
      </c>
      <c r="AK1138">
        <v>0</v>
      </c>
      <c r="AL1138">
        <v>0</v>
      </c>
      <c r="AM1138">
        <v>0</v>
      </c>
      <c r="AN1138">
        <v>0</v>
      </c>
      <c r="AO1138">
        <v>0</v>
      </c>
      <c r="AP1138">
        <v>0</v>
      </c>
      <c r="AQ1138">
        <v>0</v>
      </c>
      <c r="AR1138">
        <v>0</v>
      </c>
      <c r="AS1138">
        <v>0</v>
      </c>
      <c r="AT1138">
        <v>0</v>
      </c>
      <c r="AU1138">
        <v>0</v>
      </c>
      <c r="AV1138">
        <v>0</v>
      </c>
      <c r="AW1138">
        <v>2</v>
      </c>
      <c r="AX1138">
        <v>2</v>
      </c>
      <c r="AY1138">
        <v>0</v>
      </c>
      <c r="AZ1138">
        <v>0</v>
      </c>
      <c r="BA1138" t="s">
        <v>63</v>
      </c>
      <c r="BB1138" t="s">
        <v>63</v>
      </c>
      <c r="BC1138" t="s">
        <v>64</v>
      </c>
    </row>
    <row r="1139" spans="1:55" x14ac:dyDescent="0.3">
      <c r="A1139" t="s">
        <v>55</v>
      </c>
      <c r="B1139" t="s">
        <v>55</v>
      </c>
      <c r="C1139" t="s">
        <v>738</v>
      </c>
      <c r="D1139">
        <v>22110416002</v>
      </c>
      <c r="E1139" t="s">
        <v>800</v>
      </c>
      <c r="F1139" t="s">
        <v>98</v>
      </c>
      <c r="G1139" t="s">
        <v>57</v>
      </c>
      <c r="H1139">
        <v>1</v>
      </c>
      <c r="I1139" t="s">
        <v>58</v>
      </c>
      <c r="J1139" t="s">
        <v>59</v>
      </c>
      <c r="K1139" t="s">
        <v>801</v>
      </c>
      <c r="L1139">
        <v>2</v>
      </c>
      <c r="N1139">
        <v>2</v>
      </c>
      <c r="O1139" t="s">
        <v>66</v>
      </c>
      <c r="P1139">
        <v>8</v>
      </c>
      <c r="Q1139" t="s">
        <v>82</v>
      </c>
      <c r="R1139">
        <v>28</v>
      </c>
      <c r="S1139">
        <v>31</v>
      </c>
      <c r="T1139" t="s">
        <v>61</v>
      </c>
      <c r="V1139">
        <v>2</v>
      </c>
      <c r="W1139">
        <v>2</v>
      </c>
      <c r="X1139">
        <v>0</v>
      </c>
      <c r="Y1139" t="s">
        <v>62</v>
      </c>
      <c r="Z1139" t="s">
        <v>62</v>
      </c>
      <c r="AA1139" t="s">
        <v>62</v>
      </c>
      <c r="AB1139" t="s">
        <v>62</v>
      </c>
      <c r="AC1139" t="s">
        <v>77</v>
      </c>
      <c r="AD1139">
        <v>0</v>
      </c>
      <c r="AE1139">
        <v>1</v>
      </c>
      <c r="AF1139">
        <v>0</v>
      </c>
      <c r="AG1139">
        <v>0</v>
      </c>
      <c r="AH1139">
        <v>0</v>
      </c>
      <c r="AI1139">
        <v>0</v>
      </c>
      <c r="AJ1139">
        <v>0</v>
      </c>
      <c r="AK1139">
        <v>0</v>
      </c>
      <c r="AL1139">
        <v>0</v>
      </c>
      <c r="AM1139">
        <v>0</v>
      </c>
      <c r="AN1139">
        <v>0</v>
      </c>
      <c r="AO1139">
        <v>0</v>
      </c>
      <c r="AP1139">
        <v>0</v>
      </c>
      <c r="AQ1139">
        <v>0</v>
      </c>
      <c r="AR1139">
        <v>0</v>
      </c>
      <c r="AS1139">
        <v>0</v>
      </c>
      <c r="AT1139">
        <v>0</v>
      </c>
      <c r="AU1139">
        <v>0</v>
      </c>
      <c r="AV1139">
        <v>0</v>
      </c>
      <c r="AW1139">
        <v>2</v>
      </c>
      <c r="AX1139">
        <v>3</v>
      </c>
      <c r="AY1139">
        <v>0</v>
      </c>
      <c r="AZ1139">
        <v>0</v>
      </c>
      <c r="BA1139" t="s">
        <v>63</v>
      </c>
      <c r="BB1139" t="s">
        <v>63</v>
      </c>
      <c r="BC1139" t="s">
        <v>64</v>
      </c>
    </row>
    <row r="1140" spans="1:55" x14ac:dyDescent="0.3">
      <c r="A1140" t="s">
        <v>55</v>
      </c>
      <c r="B1140" t="s">
        <v>55</v>
      </c>
      <c r="C1140" t="s">
        <v>738</v>
      </c>
      <c r="D1140">
        <v>22110416002</v>
      </c>
      <c r="E1140" t="s">
        <v>800</v>
      </c>
      <c r="F1140" t="s">
        <v>98</v>
      </c>
      <c r="G1140" t="s">
        <v>57</v>
      </c>
      <c r="H1140">
        <v>1</v>
      </c>
      <c r="I1140" t="s">
        <v>58</v>
      </c>
      <c r="J1140" t="s">
        <v>59</v>
      </c>
      <c r="K1140" t="s">
        <v>801</v>
      </c>
      <c r="L1140">
        <v>2</v>
      </c>
      <c r="N1140">
        <v>3</v>
      </c>
      <c r="O1140" t="s">
        <v>66</v>
      </c>
      <c r="P1140">
        <v>6</v>
      </c>
      <c r="Q1140" t="s">
        <v>164</v>
      </c>
      <c r="R1140">
        <v>39</v>
      </c>
      <c r="S1140">
        <v>0</v>
      </c>
      <c r="T1140" t="s">
        <v>61</v>
      </c>
      <c r="V1140">
        <v>2</v>
      </c>
      <c r="W1140">
        <v>2</v>
      </c>
      <c r="X1140">
        <v>0</v>
      </c>
      <c r="Y1140" t="s">
        <v>62</v>
      </c>
      <c r="Z1140" t="s">
        <v>62</v>
      </c>
      <c r="AA1140" t="s">
        <v>62</v>
      </c>
      <c r="AB1140" t="s">
        <v>62</v>
      </c>
      <c r="AC1140" t="s">
        <v>77</v>
      </c>
      <c r="AD1140">
        <v>0</v>
      </c>
      <c r="AE1140">
        <v>1</v>
      </c>
      <c r="AF1140">
        <v>0</v>
      </c>
      <c r="AG1140">
        <v>0</v>
      </c>
      <c r="AH1140">
        <v>0</v>
      </c>
      <c r="AI1140">
        <v>0</v>
      </c>
      <c r="AJ1140">
        <v>0</v>
      </c>
      <c r="AK1140">
        <v>0</v>
      </c>
      <c r="AL1140">
        <v>0</v>
      </c>
      <c r="AM1140">
        <v>0</v>
      </c>
      <c r="AN1140">
        <v>0</v>
      </c>
      <c r="AO1140">
        <v>0</v>
      </c>
      <c r="AP1140">
        <v>0</v>
      </c>
      <c r="AQ1140">
        <v>0</v>
      </c>
      <c r="AR1140">
        <v>0</v>
      </c>
      <c r="AS1140">
        <v>0</v>
      </c>
      <c r="AT1140">
        <v>0</v>
      </c>
      <c r="AU1140">
        <v>0</v>
      </c>
      <c r="AV1140">
        <v>0</v>
      </c>
      <c r="AW1140">
        <v>2</v>
      </c>
      <c r="AX1140">
        <v>3</v>
      </c>
      <c r="AY1140">
        <v>0</v>
      </c>
      <c r="AZ1140">
        <v>0</v>
      </c>
      <c r="BA1140" t="s">
        <v>63</v>
      </c>
      <c r="BB1140" t="s">
        <v>63</v>
      </c>
      <c r="BC1140" t="s">
        <v>64</v>
      </c>
    </row>
    <row r="1141" spans="1:55" ht="43.2" x14ac:dyDescent="0.3">
      <c r="A1141" t="s">
        <v>55</v>
      </c>
      <c r="B1141" t="s">
        <v>55</v>
      </c>
      <c r="C1141" t="s">
        <v>148</v>
      </c>
      <c r="D1141">
        <v>22110439602</v>
      </c>
      <c r="E1141" t="s">
        <v>1387</v>
      </c>
      <c r="F1141" t="s">
        <v>106</v>
      </c>
      <c r="G1141" t="s">
        <v>57</v>
      </c>
      <c r="H1141">
        <v>1</v>
      </c>
      <c r="I1141" t="s">
        <v>58</v>
      </c>
      <c r="J1141" t="s">
        <v>59</v>
      </c>
      <c r="L1141">
        <v>1</v>
      </c>
      <c r="M1141" t="s">
        <v>1388</v>
      </c>
      <c r="N1141">
        <v>1</v>
      </c>
      <c r="O1141" t="s">
        <v>66</v>
      </c>
      <c r="P1141">
        <v>1</v>
      </c>
      <c r="Q1141" t="s">
        <v>67</v>
      </c>
      <c r="R1141">
        <v>25</v>
      </c>
      <c r="S1141">
        <v>22</v>
      </c>
      <c r="T1141" t="s">
        <v>1772</v>
      </c>
      <c r="U1141" s="40" t="s">
        <v>1389</v>
      </c>
      <c r="V1141">
        <v>1</v>
      </c>
      <c r="W1141">
        <v>0</v>
      </c>
      <c r="X1141">
        <v>1</v>
      </c>
      <c r="Y1141" t="s">
        <v>71</v>
      </c>
      <c r="Z1141" t="s">
        <v>62</v>
      </c>
      <c r="AA1141" t="s">
        <v>71</v>
      </c>
      <c r="AB1141" t="s">
        <v>71</v>
      </c>
      <c r="AC1141" t="s">
        <v>77</v>
      </c>
      <c r="AD1141">
        <v>0</v>
      </c>
      <c r="AE1141">
        <v>1</v>
      </c>
      <c r="AF1141">
        <v>0</v>
      </c>
      <c r="AG1141">
        <v>0</v>
      </c>
      <c r="AH1141">
        <v>0</v>
      </c>
      <c r="AI1141">
        <v>0</v>
      </c>
      <c r="AJ1141">
        <v>0</v>
      </c>
      <c r="AK1141">
        <v>0</v>
      </c>
      <c r="AL1141">
        <v>0</v>
      </c>
      <c r="AM1141">
        <v>0</v>
      </c>
      <c r="AN1141">
        <v>0</v>
      </c>
      <c r="AO1141">
        <v>0</v>
      </c>
      <c r="AP1141">
        <v>0</v>
      </c>
      <c r="AQ1141">
        <v>0</v>
      </c>
      <c r="AR1141">
        <v>0</v>
      </c>
      <c r="AS1141">
        <v>0</v>
      </c>
      <c r="AT1141">
        <v>0</v>
      </c>
      <c r="AU1141">
        <v>0</v>
      </c>
      <c r="AV1141">
        <v>0</v>
      </c>
      <c r="AW1141">
        <v>5</v>
      </c>
      <c r="AX1141">
        <v>4</v>
      </c>
      <c r="AY1141">
        <v>0</v>
      </c>
      <c r="AZ1141">
        <v>0</v>
      </c>
      <c r="BA1141" t="s">
        <v>63</v>
      </c>
      <c r="BB1141" t="s">
        <v>63</v>
      </c>
      <c r="BC1141" t="s">
        <v>64</v>
      </c>
    </row>
    <row r="1142" spans="1:55" ht="43.2" x14ac:dyDescent="0.3">
      <c r="A1142" t="s">
        <v>55</v>
      </c>
      <c r="B1142" t="s">
        <v>55</v>
      </c>
      <c r="C1142" t="s">
        <v>148</v>
      </c>
      <c r="D1142">
        <v>22110439602</v>
      </c>
      <c r="E1142" t="s">
        <v>1387</v>
      </c>
      <c r="F1142" t="s">
        <v>106</v>
      </c>
      <c r="G1142" t="s">
        <v>57</v>
      </c>
      <c r="H1142">
        <v>1</v>
      </c>
      <c r="I1142" t="s">
        <v>58</v>
      </c>
      <c r="J1142" t="s">
        <v>59</v>
      </c>
      <c r="L1142">
        <v>1</v>
      </c>
      <c r="M1142" t="s">
        <v>1388</v>
      </c>
      <c r="N1142">
        <v>2</v>
      </c>
      <c r="O1142" t="s">
        <v>66</v>
      </c>
      <c r="P1142">
        <v>2</v>
      </c>
      <c r="Q1142" t="s">
        <v>69</v>
      </c>
      <c r="R1142">
        <v>28</v>
      </c>
      <c r="S1142">
        <v>21</v>
      </c>
      <c r="T1142" t="s">
        <v>61</v>
      </c>
      <c r="U1142" s="40" t="s">
        <v>1390</v>
      </c>
      <c r="V1142">
        <v>1</v>
      </c>
      <c r="W1142">
        <v>0</v>
      </c>
      <c r="X1142">
        <v>1</v>
      </c>
      <c r="Y1142" t="s">
        <v>62</v>
      </c>
      <c r="Z1142" t="s">
        <v>62</v>
      </c>
      <c r="AA1142" t="s">
        <v>71</v>
      </c>
      <c r="AB1142" t="s">
        <v>71</v>
      </c>
      <c r="AC1142" t="s">
        <v>77</v>
      </c>
      <c r="AD1142">
        <v>0</v>
      </c>
      <c r="AE1142">
        <v>1</v>
      </c>
      <c r="AF1142">
        <v>0</v>
      </c>
      <c r="AG1142">
        <v>0</v>
      </c>
      <c r="AH1142">
        <v>0</v>
      </c>
      <c r="AI1142">
        <v>0</v>
      </c>
      <c r="AJ1142">
        <v>0</v>
      </c>
      <c r="AK1142">
        <v>0</v>
      </c>
      <c r="AL1142">
        <v>0</v>
      </c>
      <c r="AM1142">
        <v>0</v>
      </c>
      <c r="AN1142">
        <v>0</v>
      </c>
      <c r="AO1142">
        <v>0</v>
      </c>
      <c r="AP1142">
        <v>0</v>
      </c>
      <c r="AQ1142">
        <v>0</v>
      </c>
      <c r="AR1142">
        <v>0</v>
      </c>
      <c r="AS1142">
        <v>0</v>
      </c>
      <c r="AT1142">
        <v>0</v>
      </c>
      <c r="AU1142">
        <v>0</v>
      </c>
      <c r="AV1142">
        <v>0</v>
      </c>
      <c r="AW1142">
        <v>5</v>
      </c>
      <c r="AX1142">
        <v>4</v>
      </c>
      <c r="AY1142">
        <v>0</v>
      </c>
      <c r="AZ1142">
        <v>0</v>
      </c>
      <c r="BA1142" t="s">
        <v>63</v>
      </c>
      <c r="BB1142" t="s">
        <v>63</v>
      </c>
      <c r="BC1142" t="s">
        <v>64</v>
      </c>
    </row>
    <row r="1143" spans="1:55" x14ac:dyDescent="0.3">
      <c r="A1143" t="s">
        <v>55</v>
      </c>
      <c r="B1143" t="s">
        <v>55</v>
      </c>
      <c r="C1143" t="s">
        <v>148</v>
      </c>
      <c r="D1143">
        <v>22110439602</v>
      </c>
      <c r="E1143" t="s">
        <v>1387</v>
      </c>
      <c r="F1143" t="s">
        <v>106</v>
      </c>
      <c r="G1143" t="s">
        <v>57</v>
      </c>
      <c r="H1143">
        <v>1</v>
      </c>
      <c r="I1143" t="s">
        <v>58</v>
      </c>
      <c r="J1143" t="s">
        <v>59</v>
      </c>
      <c r="L1143">
        <v>1</v>
      </c>
      <c r="M1143" t="s">
        <v>1388</v>
      </c>
      <c r="N1143">
        <v>3</v>
      </c>
      <c r="O1143" t="s">
        <v>107</v>
      </c>
      <c r="R1143">
        <v>0</v>
      </c>
      <c r="S1143">
        <v>0</v>
      </c>
      <c r="T1143" t="s">
        <v>61</v>
      </c>
      <c r="V1143">
        <v>1</v>
      </c>
      <c r="W1143">
        <v>0</v>
      </c>
      <c r="X1143">
        <v>1</v>
      </c>
      <c r="Y1143" t="s">
        <v>62</v>
      </c>
      <c r="Z1143" t="s">
        <v>62</v>
      </c>
      <c r="AA1143" t="s">
        <v>62</v>
      </c>
      <c r="AB1143" t="s">
        <v>62</v>
      </c>
      <c r="AD1143">
        <v>0</v>
      </c>
      <c r="AE1143">
        <v>0</v>
      </c>
      <c r="AF1143">
        <v>0</v>
      </c>
      <c r="AG1143">
        <v>0</v>
      </c>
      <c r="AH1143">
        <v>0</v>
      </c>
      <c r="AI1143">
        <v>4</v>
      </c>
      <c r="AJ1143">
        <v>0</v>
      </c>
      <c r="AK1143">
        <v>0</v>
      </c>
      <c r="AL1143">
        <v>0</v>
      </c>
      <c r="AM1143">
        <v>0</v>
      </c>
      <c r="AN1143">
        <v>0</v>
      </c>
      <c r="AO1143">
        <v>0</v>
      </c>
      <c r="AP1143">
        <v>0</v>
      </c>
      <c r="AQ1143">
        <v>0</v>
      </c>
      <c r="AR1143">
        <v>0</v>
      </c>
      <c r="AS1143">
        <v>0</v>
      </c>
      <c r="AT1143">
        <v>0</v>
      </c>
      <c r="AU1143">
        <v>0</v>
      </c>
      <c r="AV1143">
        <v>0</v>
      </c>
      <c r="AW1143">
        <v>4</v>
      </c>
      <c r="AX1143">
        <v>2</v>
      </c>
      <c r="AY1143">
        <v>0</v>
      </c>
      <c r="AZ1143">
        <v>0</v>
      </c>
      <c r="BA1143" t="s">
        <v>63</v>
      </c>
      <c r="BB1143" t="s">
        <v>63</v>
      </c>
      <c r="BC1143" t="s">
        <v>64</v>
      </c>
    </row>
    <row r="1144" spans="1:55" x14ac:dyDescent="0.3">
      <c r="A1144" t="s">
        <v>55</v>
      </c>
      <c r="B1144" t="s">
        <v>55</v>
      </c>
      <c r="C1144" t="s">
        <v>148</v>
      </c>
      <c r="D1144">
        <v>22110439602</v>
      </c>
      <c r="E1144" t="s">
        <v>1387</v>
      </c>
      <c r="F1144" t="s">
        <v>106</v>
      </c>
      <c r="G1144" t="s">
        <v>57</v>
      </c>
      <c r="H1144">
        <v>1</v>
      </c>
      <c r="I1144" t="s">
        <v>58</v>
      </c>
      <c r="J1144" t="s">
        <v>59</v>
      </c>
      <c r="L1144">
        <v>1</v>
      </c>
      <c r="M1144" t="s">
        <v>1388</v>
      </c>
      <c r="N1144">
        <v>4</v>
      </c>
      <c r="O1144" t="s">
        <v>107</v>
      </c>
      <c r="R1144">
        <v>0</v>
      </c>
      <c r="S1144">
        <v>0</v>
      </c>
      <c r="T1144" t="s">
        <v>61</v>
      </c>
      <c r="U1144" t="s">
        <v>61</v>
      </c>
      <c r="V1144">
        <v>1</v>
      </c>
      <c r="W1144">
        <v>0</v>
      </c>
      <c r="X1144">
        <v>1</v>
      </c>
      <c r="Y1144" t="s">
        <v>62</v>
      </c>
      <c r="Z1144" t="s">
        <v>62</v>
      </c>
      <c r="AA1144" t="s">
        <v>71</v>
      </c>
      <c r="AB1144" t="s">
        <v>62</v>
      </c>
      <c r="AD1144">
        <v>1</v>
      </c>
      <c r="AE1144">
        <v>0</v>
      </c>
      <c r="AF1144">
        <v>0</v>
      </c>
      <c r="AG1144">
        <v>0</v>
      </c>
      <c r="AH1144">
        <v>0</v>
      </c>
      <c r="AI1144">
        <v>9</v>
      </c>
      <c r="AJ1144">
        <v>0</v>
      </c>
      <c r="AK1144">
        <v>0</v>
      </c>
      <c r="AL1144">
        <v>0</v>
      </c>
      <c r="AM1144">
        <v>0</v>
      </c>
      <c r="AN1144">
        <v>0</v>
      </c>
      <c r="AO1144">
        <v>0</v>
      </c>
      <c r="AP1144">
        <v>0</v>
      </c>
      <c r="AQ1144">
        <v>0</v>
      </c>
      <c r="AR1144">
        <v>0</v>
      </c>
      <c r="AS1144">
        <v>0</v>
      </c>
      <c r="AT1144">
        <v>0</v>
      </c>
      <c r="AU1144">
        <v>0</v>
      </c>
      <c r="AV1144">
        <v>0</v>
      </c>
      <c r="AW1144">
        <v>4</v>
      </c>
      <c r="AX1144">
        <v>2</v>
      </c>
      <c r="AY1144">
        <v>0</v>
      </c>
      <c r="AZ1144">
        <v>0</v>
      </c>
      <c r="BA1144" t="s">
        <v>63</v>
      </c>
      <c r="BB1144" t="s">
        <v>120</v>
      </c>
      <c r="BC1144" t="s">
        <v>64</v>
      </c>
    </row>
    <row r="1145" spans="1:55" x14ac:dyDescent="0.3">
      <c r="A1145" t="s">
        <v>55</v>
      </c>
      <c r="B1145" t="s">
        <v>55</v>
      </c>
      <c r="C1145" t="s">
        <v>148</v>
      </c>
      <c r="D1145">
        <v>22110439602</v>
      </c>
      <c r="E1145" t="s">
        <v>1387</v>
      </c>
      <c r="F1145" t="s">
        <v>106</v>
      </c>
      <c r="G1145" t="s">
        <v>57</v>
      </c>
      <c r="H1145">
        <v>1</v>
      </c>
      <c r="I1145" t="s">
        <v>58</v>
      </c>
      <c r="J1145" t="s">
        <v>59</v>
      </c>
      <c r="L1145">
        <v>1</v>
      </c>
      <c r="M1145" t="s">
        <v>1388</v>
      </c>
      <c r="N1145">
        <v>7</v>
      </c>
      <c r="O1145" t="s">
        <v>95</v>
      </c>
      <c r="R1145">
        <v>0</v>
      </c>
      <c r="S1145">
        <v>0</v>
      </c>
      <c r="T1145" t="s">
        <v>1773</v>
      </c>
      <c r="V1145">
        <v>1</v>
      </c>
      <c r="W1145">
        <v>0</v>
      </c>
      <c r="X1145">
        <v>1</v>
      </c>
      <c r="Y1145" t="s">
        <v>62</v>
      </c>
      <c r="AA1145" t="s">
        <v>62</v>
      </c>
      <c r="AB1145" t="s">
        <v>62</v>
      </c>
      <c r="AD1145">
        <v>2</v>
      </c>
      <c r="AE1145">
        <v>0</v>
      </c>
      <c r="AF1145">
        <v>0</v>
      </c>
      <c r="AG1145">
        <v>0</v>
      </c>
      <c r="AH1145">
        <v>0</v>
      </c>
      <c r="AI1145">
        <v>0</v>
      </c>
      <c r="AJ1145">
        <v>0</v>
      </c>
      <c r="AK1145">
        <v>0</v>
      </c>
      <c r="AL1145">
        <v>0</v>
      </c>
      <c r="AM1145">
        <v>0</v>
      </c>
      <c r="AN1145">
        <v>0</v>
      </c>
      <c r="AO1145">
        <v>0</v>
      </c>
      <c r="AP1145">
        <v>0</v>
      </c>
      <c r="AQ1145">
        <v>0</v>
      </c>
      <c r="AR1145">
        <v>0</v>
      </c>
      <c r="AS1145">
        <v>0</v>
      </c>
      <c r="AT1145">
        <v>0</v>
      </c>
      <c r="AU1145">
        <v>0</v>
      </c>
      <c r="AV1145">
        <v>0</v>
      </c>
      <c r="AW1145">
        <v>1</v>
      </c>
      <c r="AX1145">
        <v>0</v>
      </c>
      <c r="AY1145">
        <v>0</v>
      </c>
      <c r="AZ1145">
        <v>0</v>
      </c>
      <c r="BA1145" t="s">
        <v>63</v>
      </c>
      <c r="BB1145" t="s">
        <v>63</v>
      </c>
      <c r="BC1145" t="s">
        <v>84</v>
      </c>
    </row>
    <row r="1146" spans="1:55" ht="43.2" x14ac:dyDescent="0.3">
      <c r="A1146" t="s">
        <v>55</v>
      </c>
      <c r="B1146" t="s">
        <v>55</v>
      </c>
      <c r="C1146" t="s">
        <v>148</v>
      </c>
      <c r="D1146">
        <v>22110439602</v>
      </c>
      <c r="E1146" t="s">
        <v>1387</v>
      </c>
      <c r="F1146" t="s">
        <v>106</v>
      </c>
      <c r="G1146" t="s">
        <v>57</v>
      </c>
      <c r="H1146">
        <v>1</v>
      </c>
      <c r="I1146" t="s">
        <v>58</v>
      </c>
      <c r="J1146" t="s">
        <v>59</v>
      </c>
      <c r="L1146">
        <v>1</v>
      </c>
      <c r="M1146" t="s">
        <v>1388</v>
      </c>
      <c r="N1146">
        <v>9</v>
      </c>
      <c r="O1146" t="s">
        <v>66</v>
      </c>
      <c r="P1146">
        <v>3</v>
      </c>
      <c r="Q1146" t="s">
        <v>78</v>
      </c>
      <c r="R1146">
        <v>20</v>
      </c>
      <c r="S1146">
        <v>30</v>
      </c>
      <c r="T1146" t="s">
        <v>61</v>
      </c>
      <c r="U1146" s="40" t="s">
        <v>1391</v>
      </c>
      <c r="V1146">
        <v>1</v>
      </c>
      <c r="W1146">
        <v>0</v>
      </c>
      <c r="X1146">
        <v>1</v>
      </c>
      <c r="Y1146" t="s">
        <v>62</v>
      </c>
      <c r="Z1146" t="s">
        <v>62</v>
      </c>
      <c r="AA1146" t="s">
        <v>71</v>
      </c>
      <c r="AB1146" t="s">
        <v>62</v>
      </c>
      <c r="AC1146" t="s">
        <v>77</v>
      </c>
      <c r="AD1146">
        <v>0</v>
      </c>
      <c r="AE1146">
        <v>1</v>
      </c>
      <c r="AF1146">
        <v>0</v>
      </c>
      <c r="AG1146">
        <v>0</v>
      </c>
      <c r="AH1146">
        <v>0</v>
      </c>
      <c r="AI1146">
        <v>0</v>
      </c>
      <c r="AJ1146">
        <v>0</v>
      </c>
      <c r="AK1146">
        <v>0</v>
      </c>
      <c r="AL1146">
        <v>0</v>
      </c>
      <c r="AM1146">
        <v>0</v>
      </c>
      <c r="AN1146">
        <v>0</v>
      </c>
      <c r="AO1146">
        <v>0</v>
      </c>
      <c r="AP1146">
        <v>0</v>
      </c>
      <c r="AQ1146">
        <v>0</v>
      </c>
      <c r="AR1146">
        <v>0</v>
      </c>
      <c r="AS1146">
        <v>0</v>
      </c>
      <c r="AT1146">
        <v>0</v>
      </c>
      <c r="AU1146">
        <v>0</v>
      </c>
      <c r="AV1146">
        <v>0</v>
      </c>
      <c r="AW1146">
        <v>5</v>
      </c>
      <c r="AX1146">
        <v>4</v>
      </c>
      <c r="AY1146">
        <v>0</v>
      </c>
      <c r="AZ1146">
        <v>0</v>
      </c>
      <c r="BA1146" t="s">
        <v>63</v>
      </c>
      <c r="BB1146" t="s">
        <v>63</v>
      </c>
      <c r="BC1146" t="s">
        <v>84</v>
      </c>
    </row>
    <row r="1147" spans="1:55" ht="43.2" x14ac:dyDescent="0.3">
      <c r="A1147" t="s">
        <v>55</v>
      </c>
      <c r="B1147" t="s">
        <v>55</v>
      </c>
      <c r="C1147" t="s">
        <v>148</v>
      </c>
      <c r="D1147">
        <v>22110439602</v>
      </c>
      <c r="E1147" t="s">
        <v>1387</v>
      </c>
      <c r="F1147" t="s">
        <v>106</v>
      </c>
      <c r="G1147" t="s">
        <v>57</v>
      </c>
      <c r="H1147">
        <v>1</v>
      </c>
      <c r="I1147" t="s">
        <v>58</v>
      </c>
      <c r="J1147" t="s">
        <v>59</v>
      </c>
      <c r="L1147">
        <v>1</v>
      </c>
      <c r="M1147" t="s">
        <v>1388</v>
      </c>
      <c r="N1147">
        <v>10</v>
      </c>
      <c r="O1147" t="s">
        <v>66</v>
      </c>
      <c r="P1147">
        <v>4</v>
      </c>
      <c r="Q1147" t="s">
        <v>76</v>
      </c>
      <c r="R1147">
        <v>22</v>
      </c>
      <c r="S1147">
        <v>28</v>
      </c>
      <c r="T1147" t="s">
        <v>61</v>
      </c>
      <c r="U1147" s="40" t="s">
        <v>1392</v>
      </c>
      <c r="V1147">
        <v>1</v>
      </c>
      <c r="W1147">
        <v>0</v>
      </c>
      <c r="X1147">
        <v>1</v>
      </c>
      <c r="Y1147" t="s">
        <v>62</v>
      </c>
      <c r="Z1147" t="s">
        <v>62</v>
      </c>
      <c r="AA1147" t="s">
        <v>71</v>
      </c>
      <c r="AB1147" t="s">
        <v>71</v>
      </c>
      <c r="AC1147" t="s">
        <v>77</v>
      </c>
      <c r="AD1147">
        <v>1</v>
      </c>
      <c r="AE1147">
        <v>1</v>
      </c>
      <c r="AF1147">
        <v>0</v>
      </c>
      <c r="AG1147">
        <v>0</v>
      </c>
      <c r="AH1147">
        <v>0</v>
      </c>
      <c r="AI1147">
        <v>0</v>
      </c>
      <c r="AJ1147">
        <v>0</v>
      </c>
      <c r="AK1147">
        <v>0</v>
      </c>
      <c r="AL1147">
        <v>0</v>
      </c>
      <c r="AM1147">
        <v>0</v>
      </c>
      <c r="AN1147">
        <v>0</v>
      </c>
      <c r="AO1147">
        <v>0</v>
      </c>
      <c r="AP1147">
        <v>0</v>
      </c>
      <c r="AQ1147">
        <v>0</v>
      </c>
      <c r="AR1147">
        <v>0</v>
      </c>
      <c r="AS1147">
        <v>0</v>
      </c>
      <c r="AT1147">
        <v>0</v>
      </c>
      <c r="AU1147">
        <v>0</v>
      </c>
      <c r="AV1147">
        <v>0</v>
      </c>
      <c r="AW1147">
        <v>5</v>
      </c>
      <c r="AX1147">
        <v>4</v>
      </c>
      <c r="AY1147">
        <v>0</v>
      </c>
      <c r="AZ1147">
        <v>0</v>
      </c>
      <c r="BA1147" t="s">
        <v>63</v>
      </c>
      <c r="BB1147" t="s">
        <v>63</v>
      </c>
      <c r="BC1147" t="s">
        <v>84</v>
      </c>
    </row>
    <row r="1148" spans="1:55" ht="28.8" x14ac:dyDescent="0.3">
      <c r="A1148" t="s">
        <v>55</v>
      </c>
      <c r="B1148" t="s">
        <v>55</v>
      </c>
      <c r="C1148" t="s">
        <v>148</v>
      </c>
      <c r="D1148">
        <v>22110439602</v>
      </c>
      <c r="E1148" t="s">
        <v>1387</v>
      </c>
      <c r="F1148" t="s">
        <v>106</v>
      </c>
      <c r="G1148" t="s">
        <v>57</v>
      </c>
      <c r="H1148">
        <v>1</v>
      </c>
      <c r="I1148" t="s">
        <v>58</v>
      </c>
      <c r="J1148" t="s">
        <v>59</v>
      </c>
      <c r="L1148">
        <v>1</v>
      </c>
      <c r="M1148" t="s">
        <v>1388</v>
      </c>
      <c r="N1148">
        <v>8</v>
      </c>
      <c r="O1148" t="s">
        <v>60</v>
      </c>
      <c r="R1148">
        <v>0</v>
      </c>
      <c r="S1148">
        <v>0</v>
      </c>
      <c r="T1148" t="s">
        <v>61</v>
      </c>
      <c r="U1148" s="40" t="s">
        <v>1393</v>
      </c>
      <c r="V1148">
        <v>1</v>
      </c>
      <c r="W1148">
        <v>0</v>
      </c>
      <c r="X1148">
        <v>1</v>
      </c>
      <c r="Y1148" t="s">
        <v>62</v>
      </c>
      <c r="Z1148" t="s">
        <v>71</v>
      </c>
      <c r="AA1148" t="s">
        <v>71</v>
      </c>
      <c r="AB1148" t="s">
        <v>62</v>
      </c>
      <c r="AD1148">
        <v>1</v>
      </c>
      <c r="AE1148">
        <v>0</v>
      </c>
      <c r="AF1148">
        <v>0</v>
      </c>
      <c r="AG1148">
        <v>0</v>
      </c>
      <c r="AH1148">
        <v>0</v>
      </c>
      <c r="AI1148">
        <v>5</v>
      </c>
      <c r="AJ1148">
        <v>0</v>
      </c>
      <c r="AK1148">
        <v>0</v>
      </c>
      <c r="AL1148">
        <v>0</v>
      </c>
      <c r="AM1148">
        <v>0</v>
      </c>
      <c r="AN1148">
        <v>0</v>
      </c>
      <c r="AO1148">
        <v>0</v>
      </c>
      <c r="AP1148">
        <v>0</v>
      </c>
      <c r="AQ1148">
        <v>0</v>
      </c>
      <c r="AR1148">
        <v>0</v>
      </c>
      <c r="AS1148">
        <v>0</v>
      </c>
      <c r="AT1148">
        <v>0</v>
      </c>
      <c r="AU1148">
        <v>0</v>
      </c>
      <c r="AV1148">
        <v>0</v>
      </c>
      <c r="AW1148">
        <v>4</v>
      </c>
      <c r="AX1148">
        <v>2</v>
      </c>
      <c r="AY1148">
        <v>0</v>
      </c>
      <c r="AZ1148">
        <v>0</v>
      </c>
      <c r="BA1148" t="s">
        <v>63</v>
      </c>
      <c r="BB1148" t="s">
        <v>63</v>
      </c>
      <c r="BC1148" t="s">
        <v>64</v>
      </c>
    </row>
    <row r="1149" spans="1:55" x14ac:dyDescent="0.3">
      <c r="A1149" t="s">
        <v>55</v>
      </c>
      <c r="B1149" t="s">
        <v>55</v>
      </c>
      <c r="C1149" t="s">
        <v>148</v>
      </c>
      <c r="D1149">
        <v>22110439602</v>
      </c>
      <c r="E1149" t="s">
        <v>1387</v>
      </c>
      <c r="F1149" t="s">
        <v>106</v>
      </c>
      <c r="G1149" t="s">
        <v>57</v>
      </c>
      <c r="H1149">
        <v>1</v>
      </c>
      <c r="I1149" t="s">
        <v>58</v>
      </c>
      <c r="J1149" t="s">
        <v>59</v>
      </c>
      <c r="L1149">
        <v>1</v>
      </c>
      <c r="M1149" t="s">
        <v>1388</v>
      </c>
      <c r="N1149">
        <v>6</v>
      </c>
      <c r="O1149" t="s">
        <v>95</v>
      </c>
      <c r="R1149">
        <v>0</v>
      </c>
      <c r="S1149">
        <v>0</v>
      </c>
      <c r="V1149">
        <v>1</v>
      </c>
      <c r="W1149">
        <v>0</v>
      </c>
      <c r="X1149">
        <v>1</v>
      </c>
      <c r="Y1149" t="s">
        <v>71</v>
      </c>
      <c r="AA1149" t="s">
        <v>71</v>
      </c>
      <c r="AB1149" t="s">
        <v>71</v>
      </c>
      <c r="AD1149">
        <v>0</v>
      </c>
      <c r="AE1149">
        <v>0</v>
      </c>
      <c r="AF1149">
        <v>0</v>
      </c>
      <c r="AG1149">
        <v>0</v>
      </c>
      <c r="AH1149">
        <v>0</v>
      </c>
      <c r="AI1149">
        <v>0</v>
      </c>
      <c r="AJ1149">
        <v>0</v>
      </c>
      <c r="AK1149">
        <v>0</v>
      </c>
      <c r="AL1149">
        <v>0</v>
      </c>
      <c r="AM1149">
        <v>0</v>
      </c>
      <c r="AN1149">
        <v>0</v>
      </c>
      <c r="AO1149">
        <v>0</v>
      </c>
      <c r="AP1149">
        <v>0</v>
      </c>
      <c r="AQ1149">
        <v>0</v>
      </c>
      <c r="AR1149">
        <v>0</v>
      </c>
      <c r="AS1149">
        <v>0</v>
      </c>
      <c r="AT1149">
        <v>0</v>
      </c>
      <c r="AU1149">
        <v>0</v>
      </c>
      <c r="AV1149">
        <v>0</v>
      </c>
      <c r="AW1149">
        <v>0</v>
      </c>
      <c r="AX1149">
        <v>0</v>
      </c>
      <c r="AY1149">
        <v>0</v>
      </c>
      <c r="AZ1149">
        <v>0</v>
      </c>
      <c r="BA1149" t="s">
        <v>63</v>
      </c>
      <c r="BB1149" t="s">
        <v>63</v>
      </c>
      <c r="BC1149" t="s">
        <v>64</v>
      </c>
    </row>
    <row r="1150" spans="1:55" x14ac:dyDescent="0.3">
      <c r="A1150" t="s">
        <v>55</v>
      </c>
      <c r="B1150" t="s">
        <v>55</v>
      </c>
      <c r="C1150" t="s">
        <v>148</v>
      </c>
      <c r="D1150">
        <v>22110439602</v>
      </c>
      <c r="E1150" t="s">
        <v>1387</v>
      </c>
      <c r="F1150" t="s">
        <v>106</v>
      </c>
      <c r="G1150" t="s">
        <v>57</v>
      </c>
      <c r="H1150">
        <v>1</v>
      </c>
      <c r="I1150" t="s">
        <v>58</v>
      </c>
      <c r="J1150" t="s">
        <v>59</v>
      </c>
      <c r="L1150">
        <v>1</v>
      </c>
      <c r="M1150" t="s">
        <v>1388</v>
      </c>
      <c r="N1150">
        <v>5</v>
      </c>
      <c r="O1150" t="s">
        <v>167</v>
      </c>
      <c r="R1150">
        <v>0</v>
      </c>
      <c r="S1150">
        <v>0</v>
      </c>
      <c r="T1150" t="s">
        <v>61</v>
      </c>
      <c r="V1150">
        <v>1</v>
      </c>
      <c r="W1150">
        <v>0</v>
      </c>
      <c r="X1150">
        <v>1</v>
      </c>
      <c r="Y1150" t="s">
        <v>83</v>
      </c>
      <c r="Z1150" t="s">
        <v>83</v>
      </c>
      <c r="AA1150" t="s">
        <v>83</v>
      </c>
      <c r="AB1150" t="s">
        <v>83</v>
      </c>
      <c r="AD1150">
        <v>0</v>
      </c>
      <c r="AE1150">
        <v>0</v>
      </c>
      <c r="AF1150">
        <v>0</v>
      </c>
      <c r="AG1150">
        <v>0</v>
      </c>
      <c r="AH1150">
        <v>0</v>
      </c>
      <c r="AI1150">
        <v>3</v>
      </c>
      <c r="AJ1150">
        <v>0</v>
      </c>
      <c r="AK1150">
        <v>1</v>
      </c>
      <c r="AL1150">
        <v>0</v>
      </c>
      <c r="AM1150">
        <v>0</v>
      </c>
      <c r="AN1150">
        <v>0</v>
      </c>
      <c r="AO1150">
        <v>0</v>
      </c>
      <c r="AP1150">
        <v>0</v>
      </c>
      <c r="AQ1150">
        <v>0</v>
      </c>
      <c r="AR1150">
        <v>0</v>
      </c>
      <c r="AS1150">
        <v>0</v>
      </c>
      <c r="AT1150">
        <v>0</v>
      </c>
      <c r="AU1150">
        <v>0</v>
      </c>
      <c r="AV1150">
        <v>0</v>
      </c>
      <c r="AW1150">
        <v>6</v>
      </c>
      <c r="AX1150">
        <v>2</v>
      </c>
      <c r="AY1150">
        <v>0</v>
      </c>
      <c r="AZ1150">
        <v>0</v>
      </c>
      <c r="BA1150" t="s">
        <v>63</v>
      </c>
      <c r="BB1150" t="s">
        <v>63</v>
      </c>
      <c r="BC1150" t="s">
        <v>64</v>
      </c>
    </row>
    <row r="1151" spans="1:55" ht="43.2" x14ac:dyDescent="0.3">
      <c r="A1151" t="s">
        <v>55</v>
      </c>
      <c r="B1151" t="s">
        <v>55</v>
      </c>
      <c r="C1151" t="s">
        <v>148</v>
      </c>
      <c r="D1151">
        <v>22110439602</v>
      </c>
      <c r="E1151" t="s">
        <v>1387</v>
      </c>
      <c r="F1151" t="s">
        <v>106</v>
      </c>
      <c r="G1151" t="s">
        <v>57</v>
      </c>
      <c r="H1151">
        <v>1</v>
      </c>
      <c r="I1151" t="s">
        <v>58</v>
      </c>
      <c r="J1151" t="s">
        <v>59</v>
      </c>
      <c r="L1151">
        <v>2</v>
      </c>
      <c r="N1151">
        <v>1</v>
      </c>
      <c r="O1151" t="s">
        <v>66</v>
      </c>
      <c r="P1151">
        <v>5</v>
      </c>
      <c r="Q1151" t="s">
        <v>75</v>
      </c>
      <c r="R1151">
        <v>27</v>
      </c>
      <c r="S1151">
        <v>23</v>
      </c>
      <c r="T1151" t="s">
        <v>1772</v>
      </c>
      <c r="U1151" s="40" t="s">
        <v>1394</v>
      </c>
      <c r="V1151">
        <v>2</v>
      </c>
      <c r="W1151">
        <v>0</v>
      </c>
      <c r="X1151">
        <v>1</v>
      </c>
      <c r="Y1151" t="s">
        <v>71</v>
      </c>
      <c r="Z1151" t="s">
        <v>71</v>
      </c>
      <c r="AA1151" t="s">
        <v>71</v>
      </c>
      <c r="AB1151" t="s">
        <v>71</v>
      </c>
      <c r="AC1151" t="s">
        <v>77</v>
      </c>
      <c r="AD1151">
        <v>0</v>
      </c>
      <c r="AE1151">
        <v>1</v>
      </c>
      <c r="AF1151">
        <v>0</v>
      </c>
      <c r="AG1151">
        <v>0</v>
      </c>
      <c r="AH1151">
        <v>0</v>
      </c>
      <c r="AI1151">
        <v>0</v>
      </c>
      <c r="AJ1151">
        <v>0</v>
      </c>
      <c r="AK1151">
        <v>0</v>
      </c>
      <c r="AL1151">
        <v>0</v>
      </c>
      <c r="AM1151">
        <v>0</v>
      </c>
      <c r="AN1151">
        <v>0</v>
      </c>
      <c r="AO1151">
        <v>0</v>
      </c>
      <c r="AP1151">
        <v>0</v>
      </c>
      <c r="AQ1151">
        <v>0</v>
      </c>
      <c r="AR1151">
        <v>0</v>
      </c>
      <c r="AS1151">
        <v>0</v>
      </c>
      <c r="AT1151">
        <v>0</v>
      </c>
      <c r="AU1151">
        <v>0</v>
      </c>
      <c r="AV1151">
        <v>0</v>
      </c>
      <c r="AW1151">
        <v>5</v>
      </c>
      <c r="AX1151">
        <v>4</v>
      </c>
      <c r="AY1151">
        <v>0</v>
      </c>
      <c r="AZ1151">
        <v>0</v>
      </c>
      <c r="BA1151" t="s">
        <v>63</v>
      </c>
      <c r="BB1151" t="s">
        <v>63</v>
      </c>
      <c r="BC1151" t="s">
        <v>64</v>
      </c>
    </row>
    <row r="1152" spans="1:55" ht="43.2" x14ac:dyDescent="0.3">
      <c r="A1152" t="s">
        <v>55</v>
      </c>
      <c r="B1152" t="s">
        <v>55</v>
      </c>
      <c r="C1152" t="s">
        <v>148</v>
      </c>
      <c r="D1152">
        <v>22110439602</v>
      </c>
      <c r="E1152" t="s">
        <v>1387</v>
      </c>
      <c r="F1152" t="s">
        <v>106</v>
      </c>
      <c r="G1152" t="s">
        <v>57</v>
      </c>
      <c r="H1152">
        <v>1</v>
      </c>
      <c r="I1152" t="s">
        <v>58</v>
      </c>
      <c r="J1152" t="s">
        <v>59</v>
      </c>
      <c r="L1152">
        <v>2</v>
      </c>
      <c r="N1152">
        <v>2</v>
      </c>
      <c r="O1152" t="s">
        <v>66</v>
      </c>
      <c r="P1152">
        <v>6</v>
      </c>
      <c r="Q1152" t="s">
        <v>100</v>
      </c>
      <c r="R1152">
        <v>27</v>
      </c>
      <c r="S1152">
        <v>23</v>
      </c>
      <c r="T1152" t="s">
        <v>61</v>
      </c>
      <c r="U1152" s="40" t="s">
        <v>1395</v>
      </c>
      <c r="V1152">
        <v>2</v>
      </c>
      <c r="W1152">
        <v>0</v>
      </c>
      <c r="X1152">
        <v>1</v>
      </c>
      <c r="Y1152" t="s">
        <v>71</v>
      </c>
      <c r="Z1152" t="s">
        <v>62</v>
      </c>
      <c r="AA1152" t="s">
        <v>71</v>
      </c>
      <c r="AB1152" t="s">
        <v>71</v>
      </c>
      <c r="AC1152" t="s">
        <v>77</v>
      </c>
      <c r="AD1152">
        <v>0</v>
      </c>
      <c r="AE1152">
        <v>1</v>
      </c>
      <c r="AF1152">
        <v>0</v>
      </c>
      <c r="AG1152">
        <v>0</v>
      </c>
      <c r="AH1152">
        <v>0</v>
      </c>
      <c r="AI1152">
        <v>0</v>
      </c>
      <c r="AJ1152">
        <v>0</v>
      </c>
      <c r="AK1152">
        <v>0</v>
      </c>
      <c r="AL1152">
        <v>0</v>
      </c>
      <c r="AM1152">
        <v>0</v>
      </c>
      <c r="AN1152">
        <v>0</v>
      </c>
      <c r="AO1152">
        <v>0</v>
      </c>
      <c r="AP1152">
        <v>0</v>
      </c>
      <c r="AQ1152">
        <v>0</v>
      </c>
      <c r="AR1152">
        <v>0</v>
      </c>
      <c r="AS1152">
        <v>0</v>
      </c>
      <c r="AT1152">
        <v>0</v>
      </c>
      <c r="AU1152">
        <v>0</v>
      </c>
      <c r="AV1152">
        <v>0</v>
      </c>
      <c r="AW1152">
        <v>4</v>
      </c>
      <c r="AX1152">
        <v>4</v>
      </c>
      <c r="AY1152">
        <v>0</v>
      </c>
      <c r="AZ1152">
        <v>0</v>
      </c>
      <c r="BA1152" t="s">
        <v>63</v>
      </c>
      <c r="BB1152" t="s">
        <v>63</v>
      </c>
      <c r="BC1152" t="s">
        <v>64</v>
      </c>
    </row>
    <row r="1153" spans="1:55" x14ac:dyDescent="0.3">
      <c r="A1153" t="s">
        <v>55</v>
      </c>
      <c r="B1153" t="s">
        <v>55</v>
      </c>
      <c r="C1153" t="s">
        <v>148</v>
      </c>
      <c r="D1153">
        <v>22110439602</v>
      </c>
      <c r="E1153" t="s">
        <v>1387</v>
      </c>
      <c r="F1153" t="s">
        <v>106</v>
      </c>
      <c r="G1153" t="s">
        <v>57</v>
      </c>
      <c r="H1153">
        <v>1</v>
      </c>
      <c r="I1153" t="s">
        <v>58</v>
      </c>
      <c r="J1153" t="s">
        <v>59</v>
      </c>
      <c r="L1153">
        <v>2</v>
      </c>
      <c r="N1153">
        <v>6</v>
      </c>
      <c r="O1153" t="s">
        <v>167</v>
      </c>
      <c r="R1153">
        <v>0</v>
      </c>
      <c r="S1153">
        <v>0</v>
      </c>
      <c r="T1153" t="s">
        <v>61</v>
      </c>
      <c r="V1153">
        <v>2</v>
      </c>
      <c r="W1153">
        <v>0</v>
      </c>
      <c r="X1153">
        <v>1</v>
      </c>
      <c r="Y1153" t="s">
        <v>62</v>
      </c>
      <c r="Z1153" t="s">
        <v>71</v>
      </c>
      <c r="AA1153" t="s">
        <v>71</v>
      </c>
      <c r="AB1153" t="s">
        <v>62</v>
      </c>
      <c r="AD1153">
        <v>0</v>
      </c>
      <c r="AE1153">
        <v>0</v>
      </c>
      <c r="AF1153">
        <v>0</v>
      </c>
      <c r="AG1153">
        <v>0</v>
      </c>
      <c r="AH1153">
        <v>0</v>
      </c>
      <c r="AI1153">
        <v>11</v>
      </c>
      <c r="AJ1153">
        <v>0</v>
      </c>
      <c r="AK1153">
        <v>0</v>
      </c>
      <c r="AL1153">
        <v>0</v>
      </c>
      <c r="AM1153">
        <v>0</v>
      </c>
      <c r="AN1153">
        <v>0</v>
      </c>
      <c r="AO1153">
        <v>0</v>
      </c>
      <c r="AP1153">
        <v>0</v>
      </c>
      <c r="AQ1153">
        <v>0</v>
      </c>
      <c r="AR1153">
        <v>0</v>
      </c>
      <c r="AS1153">
        <v>0</v>
      </c>
      <c r="AT1153">
        <v>0</v>
      </c>
      <c r="AU1153">
        <v>0</v>
      </c>
      <c r="AV1153">
        <v>0</v>
      </c>
      <c r="AW1153">
        <v>3</v>
      </c>
      <c r="AX1153">
        <v>2</v>
      </c>
      <c r="AY1153">
        <v>0</v>
      </c>
      <c r="AZ1153">
        <v>0</v>
      </c>
      <c r="BA1153" t="s">
        <v>63</v>
      </c>
      <c r="BB1153" t="s">
        <v>63</v>
      </c>
      <c r="BC1153" t="s">
        <v>64</v>
      </c>
    </row>
    <row r="1154" spans="1:55" x14ac:dyDescent="0.3">
      <c r="A1154" t="s">
        <v>55</v>
      </c>
      <c r="B1154" t="s">
        <v>55</v>
      </c>
      <c r="C1154" t="s">
        <v>148</v>
      </c>
      <c r="D1154">
        <v>22110439602</v>
      </c>
      <c r="E1154" t="s">
        <v>1387</v>
      </c>
      <c r="F1154" t="s">
        <v>106</v>
      </c>
      <c r="G1154" t="s">
        <v>57</v>
      </c>
      <c r="H1154">
        <v>1</v>
      </c>
      <c r="I1154" t="s">
        <v>58</v>
      </c>
      <c r="J1154" t="s">
        <v>59</v>
      </c>
      <c r="L1154">
        <v>2</v>
      </c>
      <c r="N1154">
        <v>5</v>
      </c>
      <c r="O1154" t="s">
        <v>167</v>
      </c>
      <c r="R1154">
        <v>0</v>
      </c>
      <c r="S1154">
        <v>0</v>
      </c>
      <c r="T1154" t="s">
        <v>61</v>
      </c>
      <c r="V1154">
        <v>2</v>
      </c>
      <c r="W1154">
        <v>0</v>
      </c>
      <c r="X1154">
        <v>1</v>
      </c>
      <c r="Y1154" t="s">
        <v>62</v>
      </c>
      <c r="Z1154" t="s">
        <v>83</v>
      </c>
      <c r="AA1154" t="s">
        <v>83</v>
      </c>
      <c r="AB1154" t="s">
        <v>83</v>
      </c>
      <c r="AD1154">
        <v>0</v>
      </c>
      <c r="AE1154">
        <v>0</v>
      </c>
      <c r="AF1154">
        <v>0</v>
      </c>
      <c r="AG1154">
        <v>0</v>
      </c>
      <c r="AH1154">
        <v>0</v>
      </c>
      <c r="AI1154">
        <v>1</v>
      </c>
      <c r="AJ1154">
        <v>1</v>
      </c>
      <c r="AK1154">
        <v>0</v>
      </c>
      <c r="AL1154">
        <v>0</v>
      </c>
      <c r="AM1154">
        <v>0</v>
      </c>
      <c r="AN1154">
        <v>0</v>
      </c>
      <c r="AO1154">
        <v>0</v>
      </c>
      <c r="AP1154">
        <v>0</v>
      </c>
      <c r="AQ1154">
        <v>0</v>
      </c>
      <c r="AR1154">
        <v>0</v>
      </c>
      <c r="AS1154">
        <v>0</v>
      </c>
      <c r="AT1154">
        <v>0</v>
      </c>
      <c r="AU1154">
        <v>0</v>
      </c>
      <c r="AV1154">
        <v>0</v>
      </c>
      <c r="AW1154">
        <v>4</v>
      </c>
      <c r="AX1154">
        <v>2</v>
      </c>
      <c r="AY1154">
        <v>0</v>
      </c>
      <c r="AZ1154">
        <v>0</v>
      </c>
      <c r="BA1154" t="s">
        <v>63</v>
      </c>
      <c r="BB1154" t="s">
        <v>63</v>
      </c>
      <c r="BC1154" t="s">
        <v>64</v>
      </c>
    </row>
    <row r="1155" spans="1:55" x14ac:dyDescent="0.3">
      <c r="A1155" t="s">
        <v>55</v>
      </c>
      <c r="B1155" t="s">
        <v>55</v>
      </c>
      <c r="C1155" t="s">
        <v>148</v>
      </c>
      <c r="D1155">
        <v>22110439602</v>
      </c>
      <c r="E1155" t="s">
        <v>1387</v>
      </c>
      <c r="F1155" t="s">
        <v>106</v>
      </c>
      <c r="G1155" t="s">
        <v>57</v>
      </c>
      <c r="H1155">
        <v>1</v>
      </c>
      <c r="I1155" t="s">
        <v>58</v>
      </c>
      <c r="J1155" t="s">
        <v>59</v>
      </c>
      <c r="L1155">
        <v>2</v>
      </c>
      <c r="N1155">
        <v>7</v>
      </c>
      <c r="O1155" t="s">
        <v>65</v>
      </c>
      <c r="R1155">
        <v>0</v>
      </c>
      <c r="S1155">
        <v>0</v>
      </c>
      <c r="T1155" t="s">
        <v>61</v>
      </c>
      <c r="V1155">
        <v>2</v>
      </c>
      <c r="W1155">
        <v>0</v>
      </c>
      <c r="X1155">
        <v>1</v>
      </c>
      <c r="Y1155" t="s">
        <v>62</v>
      </c>
      <c r="Z1155" t="s">
        <v>62</v>
      </c>
      <c r="AA1155" t="s">
        <v>62</v>
      </c>
      <c r="AB1155" t="s">
        <v>90</v>
      </c>
      <c r="AD1155">
        <v>0</v>
      </c>
      <c r="AE1155">
        <v>0</v>
      </c>
      <c r="AF1155">
        <v>0</v>
      </c>
      <c r="AG1155">
        <v>0</v>
      </c>
      <c r="AH1155">
        <v>0</v>
      </c>
      <c r="AI1155">
        <v>4</v>
      </c>
      <c r="AJ1155">
        <v>1</v>
      </c>
      <c r="AK1155">
        <v>0</v>
      </c>
      <c r="AL1155">
        <v>0</v>
      </c>
      <c r="AM1155">
        <v>0</v>
      </c>
      <c r="AN1155">
        <v>0</v>
      </c>
      <c r="AO1155">
        <v>0</v>
      </c>
      <c r="AP1155">
        <v>0</v>
      </c>
      <c r="AQ1155">
        <v>0</v>
      </c>
      <c r="AR1155">
        <v>0</v>
      </c>
      <c r="AS1155">
        <v>0</v>
      </c>
      <c r="AT1155">
        <v>0</v>
      </c>
      <c r="AU1155">
        <v>0</v>
      </c>
      <c r="AV1155">
        <v>0</v>
      </c>
      <c r="AW1155">
        <v>4</v>
      </c>
      <c r="AX1155">
        <v>2</v>
      </c>
      <c r="AY1155">
        <v>0</v>
      </c>
      <c r="AZ1155">
        <v>0</v>
      </c>
      <c r="BA1155" t="s">
        <v>63</v>
      </c>
      <c r="BB1155" t="s">
        <v>63</v>
      </c>
      <c r="BC1155" t="s">
        <v>64</v>
      </c>
    </row>
    <row r="1156" spans="1:55" ht="43.2" x14ac:dyDescent="0.3">
      <c r="A1156" t="s">
        <v>55</v>
      </c>
      <c r="B1156" t="s">
        <v>55</v>
      </c>
      <c r="C1156" t="s">
        <v>148</v>
      </c>
      <c r="D1156">
        <v>22110439602</v>
      </c>
      <c r="E1156" t="s">
        <v>1387</v>
      </c>
      <c r="F1156" t="s">
        <v>106</v>
      </c>
      <c r="G1156" t="s">
        <v>57</v>
      </c>
      <c r="H1156">
        <v>1</v>
      </c>
      <c r="I1156" t="s">
        <v>58</v>
      </c>
      <c r="J1156" t="s">
        <v>59</v>
      </c>
      <c r="L1156">
        <v>2</v>
      </c>
      <c r="N1156">
        <v>8</v>
      </c>
      <c r="O1156" t="s">
        <v>66</v>
      </c>
      <c r="P1156">
        <v>7</v>
      </c>
      <c r="Q1156" t="s">
        <v>102</v>
      </c>
      <c r="R1156">
        <v>26</v>
      </c>
      <c r="S1156">
        <v>23</v>
      </c>
      <c r="T1156" t="s">
        <v>1773</v>
      </c>
      <c r="U1156" s="40" t="s">
        <v>1396</v>
      </c>
      <c r="V1156">
        <v>2</v>
      </c>
      <c r="W1156">
        <v>0</v>
      </c>
      <c r="X1156">
        <v>1</v>
      </c>
      <c r="Y1156" t="s">
        <v>62</v>
      </c>
      <c r="Z1156" t="s">
        <v>62</v>
      </c>
      <c r="AA1156" t="s">
        <v>71</v>
      </c>
      <c r="AB1156" t="s">
        <v>71</v>
      </c>
      <c r="AC1156" t="s">
        <v>77</v>
      </c>
      <c r="AD1156">
        <v>0</v>
      </c>
      <c r="AE1156">
        <v>1</v>
      </c>
      <c r="AF1156">
        <v>0</v>
      </c>
      <c r="AG1156">
        <v>0</v>
      </c>
      <c r="AH1156">
        <v>0</v>
      </c>
      <c r="AI1156">
        <v>0</v>
      </c>
      <c r="AJ1156">
        <v>0</v>
      </c>
      <c r="AK1156">
        <v>0</v>
      </c>
      <c r="AL1156">
        <v>0</v>
      </c>
      <c r="AM1156">
        <v>0</v>
      </c>
      <c r="AN1156">
        <v>0</v>
      </c>
      <c r="AO1156">
        <v>0</v>
      </c>
      <c r="AP1156">
        <v>0</v>
      </c>
      <c r="AQ1156">
        <v>0</v>
      </c>
      <c r="AR1156">
        <v>0</v>
      </c>
      <c r="AS1156">
        <v>0</v>
      </c>
      <c r="AT1156">
        <v>0</v>
      </c>
      <c r="AU1156">
        <v>0</v>
      </c>
      <c r="AV1156">
        <v>0</v>
      </c>
      <c r="AW1156">
        <v>5</v>
      </c>
      <c r="AX1156">
        <v>4</v>
      </c>
      <c r="AY1156">
        <v>0</v>
      </c>
      <c r="AZ1156">
        <v>0</v>
      </c>
      <c r="BA1156" t="s">
        <v>63</v>
      </c>
      <c r="BB1156" t="s">
        <v>63</v>
      </c>
      <c r="BC1156" t="s">
        <v>64</v>
      </c>
    </row>
    <row r="1157" spans="1:55" ht="43.2" x14ac:dyDescent="0.3">
      <c r="A1157" t="s">
        <v>55</v>
      </c>
      <c r="B1157" t="s">
        <v>55</v>
      </c>
      <c r="C1157" t="s">
        <v>148</v>
      </c>
      <c r="D1157">
        <v>22110439602</v>
      </c>
      <c r="E1157" t="s">
        <v>1387</v>
      </c>
      <c r="F1157" t="s">
        <v>106</v>
      </c>
      <c r="G1157" t="s">
        <v>57</v>
      </c>
      <c r="H1157">
        <v>1</v>
      </c>
      <c r="I1157" t="s">
        <v>58</v>
      </c>
      <c r="J1157" t="s">
        <v>59</v>
      </c>
      <c r="L1157">
        <v>2</v>
      </c>
      <c r="N1157">
        <v>9</v>
      </c>
      <c r="O1157" t="s">
        <v>66</v>
      </c>
      <c r="P1157">
        <v>8</v>
      </c>
      <c r="Q1157" t="s">
        <v>82</v>
      </c>
      <c r="R1157">
        <v>26</v>
      </c>
      <c r="S1157">
        <v>24</v>
      </c>
      <c r="T1157" t="s">
        <v>61</v>
      </c>
      <c r="U1157" s="40" t="s">
        <v>1397</v>
      </c>
      <c r="V1157">
        <v>2</v>
      </c>
      <c r="W1157">
        <v>0</v>
      </c>
      <c r="X1157">
        <v>1</v>
      </c>
      <c r="Y1157" t="s">
        <v>62</v>
      </c>
      <c r="Z1157" t="s">
        <v>62</v>
      </c>
      <c r="AA1157" t="s">
        <v>71</v>
      </c>
      <c r="AB1157" t="s">
        <v>71</v>
      </c>
      <c r="AC1157" t="s">
        <v>77</v>
      </c>
      <c r="AD1157">
        <v>0</v>
      </c>
      <c r="AE1157">
        <v>1</v>
      </c>
      <c r="AF1157">
        <v>0</v>
      </c>
      <c r="AG1157">
        <v>0</v>
      </c>
      <c r="AH1157">
        <v>0</v>
      </c>
      <c r="AI1157">
        <v>0</v>
      </c>
      <c r="AJ1157">
        <v>0</v>
      </c>
      <c r="AK1157">
        <v>0</v>
      </c>
      <c r="AL1157">
        <v>0</v>
      </c>
      <c r="AM1157">
        <v>0</v>
      </c>
      <c r="AN1157">
        <v>0</v>
      </c>
      <c r="AO1157">
        <v>0</v>
      </c>
      <c r="AP1157">
        <v>0</v>
      </c>
      <c r="AQ1157">
        <v>0</v>
      </c>
      <c r="AR1157">
        <v>0</v>
      </c>
      <c r="AS1157">
        <v>0</v>
      </c>
      <c r="AT1157">
        <v>0</v>
      </c>
      <c r="AU1157">
        <v>0</v>
      </c>
      <c r="AV1157">
        <v>0</v>
      </c>
      <c r="AW1157">
        <v>5</v>
      </c>
      <c r="AX1157">
        <v>4</v>
      </c>
      <c r="AY1157">
        <v>0</v>
      </c>
      <c r="AZ1157">
        <v>0</v>
      </c>
      <c r="BA1157" t="s">
        <v>63</v>
      </c>
      <c r="BB1157" t="s">
        <v>63</v>
      </c>
      <c r="BC1157" t="s">
        <v>64</v>
      </c>
    </row>
    <row r="1158" spans="1:55" x14ac:dyDescent="0.3">
      <c r="A1158" t="s">
        <v>55</v>
      </c>
      <c r="B1158" t="s">
        <v>55</v>
      </c>
      <c r="C1158" t="s">
        <v>148</v>
      </c>
      <c r="D1158">
        <v>22110439602</v>
      </c>
      <c r="E1158" t="s">
        <v>1387</v>
      </c>
      <c r="F1158" t="s">
        <v>106</v>
      </c>
      <c r="G1158" t="s">
        <v>57</v>
      </c>
      <c r="H1158">
        <v>1</v>
      </c>
      <c r="I1158" t="s">
        <v>58</v>
      </c>
      <c r="J1158" t="s">
        <v>59</v>
      </c>
      <c r="L1158">
        <v>2</v>
      </c>
      <c r="N1158">
        <v>3</v>
      </c>
      <c r="O1158" t="s">
        <v>65</v>
      </c>
      <c r="R1158">
        <v>0</v>
      </c>
      <c r="S1158">
        <v>0</v>
      </c>
      <c r="T1158" t="s">
        <v>61</v>
      </c>
      <c r="V1158">
        <v>2</v>
      </c>
      <c r="W1158">
        <v>0</v>
      </c>
      <c r="X1158">
        <v>1</v>
      </c>
      <c r="Y1158" t="s">
        <v>83</v>
      </c>
      <c r="Z1158" t="s">
        <v>83</v>
      </c>
      <c r="AA1158" t="s">
        <v>83</v>
      </c>
      <c r="AB1158" t="s">
        <v>83</v>
      </c>
      <c r="AD1158">
        <v>0</v>
      </c>
      <c r="AE1158">
        <v>0</v>
      </c>
      <c r="AF1158">
        <v>0</v>
      </c>
      <c r="AG1158">
        <v>0</v>
      </c>
      <c r="AH1158">
        <v>0</v>
      </c>
      <c r="AI1158">
        <v>6</v>
      </c>
      <c r="AJ1158">
        <v>0</v>
      </c>
      <c r="AK1158">
        <v>0</v>
      </c>
      <c r="AL1158">
        <v>0</v>
      </c>
      <c r="AM1158">
        <v>0</v>
      </c>
      <c r="AN1158">
        <v>0</v>
      </c>
      <c r="AO1158">
        <v>0</v>
      </c>
      <c r="AP1158">
        <v>0</v>
      </c>
      <c r="AQ1158">
        <v>0</v>
      </c>
      <c r="AR1158">
        <v>0</v>
      </c>
      <c r="AS1158">
        <v>0</v>
      </c>
      <c r="AT1158">
        <v>0</v>
      </c>
      <c r="AU1158">
        <v>0</v>
      </c>
      <c r="AV1158">
        <v>0</v>
      </c>
      <c r="AW1158">
        <v>3</v>
      </c>
      <c r="AX1158">
        <v>2</v>
      </c>
      <c r="AY1158">
        <v>0</v>
      </c>
      <c r="AZ1158">
        <v>0</v>
      </c>
      <c r="BA1158" t="s">
        <v>63</v>
      </c>
      <c r="BB1158" t="s">
        <v>63</v>
      </c>
      <c r="BC1158" t="s">
        <v>64</v>
      </c>
    </row>
    <row r="1159" spans="1:55" ht="43.2" x14ac:dyDescent="0.3">
      <c r="A1159" t="s">
        <v>55</v>
      </c>
      <c r="B1159" t="s">
        <v>55</v>
      </c>
      <c r="C1159" t="s">
        <v>148</v>
      </c>
      <c r="D1159">
        <v>22110439602</v>
      </c>
      <c r="E1159" t="s">
        <v>1387</v>
      </c>
      <c r="F1159" t="s">
        <v>106</v>
      </c>
      <c r="G1159" t="s">
        <v>57</v>
      </c>
      <c r="H1159">
        <v>1</v>
      </c>
      <c r="I1159" t="s">
        <v>58</v>
      </c>
      <c r="J1159" t="s">
        <v>59</v>
      </c>
      <c r="L1159">
        <v>2</v>
      </c>
      <c r="N1159">
        <v>4</v>
      </c>
      <c r="O1159" t="s">
        <v>66</v>
      </c>
      <c r="P1159">
        <v>9</v>
      </c>
      <c r="Q1159" t="s">
        <v>110</v>
      </c>
      <c r="R1159">
        <v>30</v>
      </c>
      <c r="S1159">
        <v>19</v>
      </c>
      <c r="T1159" t="s">
        <v>61</v>
      </c>
      <c r="U1159" s="40" t="s">
        <v>1398</v>
      </c>
      <c r="V1159">
        <v>2</v>
      </c>
      <c r="W1159">
        <v>0</v>
      </c>
      <c r="X1159">
        <v>1</v>
      </c>
      <c r="Y1159" t="s">
        <v>83</v>
      </c>
      <c r="Z1159" t="s">
        <v>83</v>
      </c>
      <c r="AA1159" t="s">
        <v>83</v>
      </c>
      <c r="AB1159" t="s">
        <v>83</v>
      </c>
      <c r="AC1159" t="s">
        <v>77</v>
      </c>
      <c r="AD1159">
        <v>0</v>
      </c>
      <c r="AE1159">
        <v>2</v>
      </c>
      <c r="AF1159">
        <v>0</v>
      </c>
      <c r="AG1159">
        <v>0</v>
      </c>
      <c r="AH1159">
        <v>0</v>
      </c>
      <c r="AI1159">
        <v>2</v>
      </c>
      <c r="AJ1159">
        <v>0</v>
      </c>
      <c r="AK1159">
        <v>0</v>
      </c>
      <c r="AL1159">
        <v>0</v>
      </c>
      <c r="AM1159">
        <v>0</v>
      </c>
      <c r="AN1159">
        <v>0</v>
      </c>
      <c r="AO1159">
        <v>0</v>
      </c>
      <c r="AP1159">
        <v>0</v>
      </c>
      <c r="AQ1159">
        <v>0</v>
      </c>
      <c r="AR1159">
        <v>0</v>
      </c>
      <c r="AS1159">
        <v>0</v>
      </c>
      <c r="AT1159">
        <v>0</v>
      </c>
      <c r="AU1159">
        <v>0</v>
      </c>
      <c r="AV1159">
        <v>0</v>
      </c>
      <c r="AW1159">
        <v>3</v>
      </c>
      <c r="AX1159">
        <v>2</v>
      </c>
      <c r="AY1159">
        <v>0</v>
      </c>
      <c r="AZ1159">
        <v>0</v>
      </c>
      <c r="BA1159" t="s">
        <v>63</v>
      </c>
      <c r="BB1159" t="s">
        <v>63</v>
      </c>
    </row>
    <row r="1160" spans="1:55" ht="43.2" x14ac:dyDescent="0.3">
      <c r="A1160" t="s">
        <v>55</v>
      </c>
      <c r="B1160" t="s">
        <v>55</v>
      </c>
      <c r="C1160" t="s">
        <v>148</v>
      </c>
      <c r="D1160">
        <v>22110439602</v>
      </c>
      <c r="E1160" t="s">
        <v>1387</v>
      </c>
      <c r="F1160" t="s">
        <v>106</v>
      </c>
      <c r="G1160" t="s">
        <v>57</v>
      </c>
      <c r="H1160">
        <v>1</v>
      </c>
      <c r="I1160" t="s">
        <v>58</v>
      </c>
      <c r="J1160" t="s">
        <v>59</v>
      </c>
      <c r="L1160">
        <v>3</v>
      </c>
      <c r="M1160" t="s">
        <v>1399</v>
      </c>
      <c r="N1160">
        <v>1</v>
      </c>
      <c r="O1160" t="s">
        <v>66</v>
      </c>
      <c r="P1160">
        <v>10</v>
      </c>
      <c r="Q1160" t="s">
        <v>112</v>
      </c>
      <c r="R1160">
        <v>25</v>
      </c>
      <c r="S1160">
        <v>18</v>
      </c>
      <c r="T1160" t="s">
        <v>1772</v>
      </c>
      <c r="U1160" s="40" t="s">
        <v>1400</v>
      </c>
      <c r="V1160">
        <v>4</v>
      </c>
      <c r="W1160">
        <v>4</v>
      </c>
      <c r="X1160">
        <v>1</v>
      </c>
      <c r="Y1160" t="s">
        <v>71</v>
      </c>
      <c r="Z1160" t="s">
        <v>62</v>
      </c>
      <c r="AA1160" t="s">
        <v>71</v>
      </c>
      <c r="AB1160" t="s">
        <v>62</v>
      </c>
      <c r="AC1160" t="s">
        <v>77</v>
      </c>
      <c r="AD1160">
        <v>0</v>
      </c>
      <c r="AE1160">
        <v>1</v>
      </c>
      <c r="AF1160">
        <v>0</v>
      </c>
      <c r="AG1160">
        <v>0</v>
      </c>
      <c r="AH1160">
        <v>0</v>
      </c>
      <c r="AI1160">
        <v>0</v>
      </c>
      <c r="AJ1160">
        <v>0</v>
      </c>
      <c r="AK1160">
        <v>0</v>
      </c>
      <c r="AL1160">
        <v>0</v>
      </c>
      <c r="AM1160">
        <v>0</v>
      </c>
      <c r="AN1160">
        <v>0</v>
      </c>
      <c r="AO1160">
        <v>0</v>
      </c>
      <c r="AP1160">
        <v>0</v>
      </c>
      <c r="AQ1160">
        <v>0</v>
      </c>
      <c r="AR1160">
        <v>0</v>
      </c>
      <c r="AS1160">
        <v>0</v>
      </c>
      <c r="AT1160">
        <v>0</v>
      </c>
      <c r="AU1160">
        <v>0</v>
      </c>
      <c r="AV1160">
        <v>0</v>
      </c>
      <c r="AW1160">
        <v>4</v>
      </c>
      <c r="AX1160">
        <v>4</v>
      </c>
      <c r="AY1160">
        <v>0</v>
      </c>
      <c r="AZ1160">
        <v>0</v>
      </c>
      <c r="BA1160" t="s">
        <v>63</v>
      </c>
      <c r="BB1160" t="s">
        <v>63</v>
      </c>
    </row>
    <row r="1161" spans="1:55" x14ac:dyDescent="0.3">
      <c r="A1161" t="s">
        <v>55</v>
      </c>
      <c r="B1161" t="s">
        <v>55</v>
      </c>
      <c r="C1161" t="s">
        <v>148</v>
      </c>
      <c r="D1161">
        <v>22110439602</v>
      </c>
      <c r="E1161" t="s">
        <v>1387</v>
      </c>
      <c r="F1161" t="s">
        <v>106</v>
      </c>
      <c r="G1161" t="s">
        <v>57</v>
      </c>
      <c r="H1161">
        <v>1</v>
      </c>
      <c r="I1161" t="s">
        <v>58</v>
      </c>
      <c r="J1161" t="s">
        <v>59</v>
      </c>
      <c r="L1161">
        <v>3</v>
      </c>
      <c r="M1161" t="s">
        <v>1399</v>
      </c>
      <c r="N1161">
        <v>2</v>
      </c>
      <c r="O1161" t="s">
        <v>66</v>
      </c>
      <c r="P1161">
        <v>12</v>
      </c>
      <c r="Q1161" t="s">
        <v>116</v>
      </c>
      <c r="R1161">
        <v>19</v>
      </c>
      <c r="S1161">
        <v>37</v>
      </c>
      <c r="T1161" t="s">
        <v>61</v>
      </c>
      <c r="V1161">
        <v>4</v>
      </c>
      <c r="W1161">
        <v>4</v>
      </c>
      <c r="X1161">
        <v>1</v>
      </c>
      <c r="Y1161" t="s">
        <v>62</v>
      </c>
      <c r="Z1161" t="s">
        <v>83</v>
      </c>
      <c r="AA1161" t="s">
        <v>83</v>
      </c>
      <c r="AB1161" t="s">
        <v>62</v>
      </c>
      <c r="AC1161" t="s">
        <v>77</v>
      </c>
      <c r="AD1161">
        <v>0</v>
      </c>
      <c r="AE1161">
        <v>1</v>
      </c>
      <c r="AF1161">
        <v>0</v>
      </c>
      <c r="AG1161">
        <v>0</v>
      </c>
      <c r="AH1161">
        <v>0</v>
      </c>
      <c r="AI1161">
        <v>0</v>
      </c>
      <c r="AJ1161">
        <v>0</v>
      </c>
      <c r="AK1161">
        <v>0</v>
      </c>
      <c r="AL1161">
        <v>0</v>
      </c>
      <c r="AM1161">
        <v>0</v>
      </c>
      <c r="AN1161">
        <v>0</v>
      </c>
      <c r="AO1161">
        <v>0</v>
      </c>
      <c r="AP1161">
        <v>0</v>
      </c>
      <c r="AQ1161">
        <v>0</v>
      </c>
      <c r="AR1161">
        <v>0</v>
      </c>
      <c r="AS1161">
        <v>0</v>
      </c>
      <c r="AT1161">
        <v>0</v>
      </c>
      <c r="AU1161">
        <v>0</v>
      </c>
      <c r="AV1161">
        <v>0</v>
      </c>
      <c r="AW1161">
        <v>4</v>
      </c>
      <c r="AX1161">
        <v>4</v>
      </c>
      <c r="AY1161">
        <v>0</v>
      </c>
      <c r="AZ1161">
        <v>0</v>
      </c>
      <c r="BA1161" t="s">
        <v>63</v>
      </c>
      <c r="BB1161" t="s">
        <v>63</v>
      </c>
      <c r="BC1161" t="s">
        <v>64</v>
      </c>
    </row>
    <row r="1162" spans="1:55" x14ac:dyDescent="0.3">
      <c r="A1162" t="s">
        <v>55</v>
      </c>
      <c r="B1162" t="s">
        <v>55</v>
      </c>
      <c r="C1162" t="s">
        <v>148</v>
      </c>
      <c r="D1162">
        <v>22110439602</v>
      </c>
      <c r="E1162" t="s">
        <v>1387</v>
      </c>
      <c r="F1162" t="s">
        <v>106</v>
      </c>
      <c r="G1162" t="s">
        <v>57</v>
      </c>
      <c r="H1162">
        <v>1</v>
      </c>
      <c r="I1162" t="s">
        <v>58</v>
      </c>
      <c r="J1162" t="s">
        <v>59</v>
      </c>
      <c r="L1162">
        <v>3</v>
      </c>
      <c r="M1162" t="s">
        <v>1399</v>
      </c>
      <c r="N1162">
        <v>3</v>
      </c>
      <c r="O1162" t="s">
        <v>66</v>
      </c>
      <c r="Q1162" t="s">
        <v>116</v>
      </c>
      <c r="R1162">
        <v>0</v>
      </c>
      <c r="S1162">
        <v>0</v>
      </c>
      <c r="T1162" t="s">
        <v>61</v>
      </c>
      <c r="V1162">
        <v>4</v>
      </c>
      <c r="W1162">
        <v>4</v>
      </c>
      <c r="X1162">
        <v>1</v>
      </c>
      <c r="Y1162" t="s">
        <v>83</v>
      </c>
      <c r="Z1162" t="s">
        <v>83</v>
      </c>
      <c r="AA1162" t="s">
        <v>83</v>
      </c>
      <c r="AB1162" t="s">
        <v>83</v>
      </c>
      <c r="AC1162" t="s">
        <v>77</v>
      </c>
      <c r="AD1162">
        <v>1</v>
      </c>
      <c r="AE1162">
        <v>1</v>
      </c>
      <c r="AF1162">
        <v>0</v>
      </c>
      <c r="AG1162">
        <v>0</v>
      </c>
      <c r="AH1162">
        <v>0</v>
      </c>
      <c r="AI1162">
        <v>0</v>
      </c>
      <c r="AJ1162">
        <v>0</v>
      </c>
      <c r="AK1162">
        <v>0</v>
      </c>
      <c r="AL1162">
        <v>0</v>
      </c>
      <c r="AM1162">
        <v>0</v>
      </c>
      <c r="AN1162">
        <v>0</v>
      </c>
      <c r="AO1162">
        <v>0</v>
      </c>
      <c r="AP1162">
        <v>0</v>
      </c>
      <c r="AQ1162">
        <v>0</v>
      </c>
      <c r="AR1162">
        <v>0</v>
      </c>
      <c r="AS1162">
        <v>0</v>
      </c>
      <c r="AT1162">
        <v>0</v>
      </c>
      <c r="AU1162">
        <v>0</v>
      </c>
      <c r="AV1162">
        <v>0</v>
      </c>
      <c r="AW1162">
        <v>4</v>
      </c>
      <c r="AX1162">
        <v>4</v>
      </c>
      <c r="AY1162">
        <v>0</v>
      </c>
      <c r="AZ1162">
        <v>0</v>
      </c>
      <c r="BA1162" t="s">
        <v>63</v>
      </c>
      <c r="BB1162" t="s">
        <v>63</v>
      </c>
      <c r="BC1162" t="s">
        <v>64</v>
      </c>
    </row>
    <row r="1163" spans="1:55" x14ac:dyDescent="0.3">
      <c r="A1163" t="s">
        <v>55</v>
      </c>
      <c r="B1163" t="s">
        <v>55</v>
      </c>
      <c r="C1163" t="s">
        <v>148</v>
      </c>
      <c r="D1163">
        <v>22110439602</v>
      </c>
      <c r="E1163" t="s">
        <v>1387</v>
      </c>
      <c r="F1163" t="s">
        <v>106</v>
      </c>
      <c r="G1163" t="s">
        <v>57</v>
      </c>
      <c r="H1163">
        <v>1</v>
      </c>
      <c r="I1163" t="s">
        <v>58</v>
      </c>
      <c r="J1163" t="s">
        <v>59</v>
      </c>
      <c r="L1163">
        <v>3</v>
      </c>
      <c r="M1163" t="s">
        <v>1399</v>
      </c>
      <c r="N1163">
        <v>6</v>
      </c>
      <c r="O1163" t="s">
        <v>66</v>
      </c>
      <c r="P1163">
        <v>12</v>
      </c>
      <c r="Q1163" t="s">
        <v>117</v>
      </c>
      <c r="R1163">
        <v>18</v>
      </c>
      <c r="S1163">
        <v>39</v>
      </c>
      <c r="V1163">
        <v>4</v>
      </c>
      <c r="W1163">
        <v>4</v>
      </c>
      <c r="X1163">
        <v>1</v>
      </c>
      <c r="Y1163" t="s">
        <v>83</v>
      </c>
      <c r="Z1163" t="s">
        <v>83</v>
      </c>
      <c r="AA1163" t="s">
        <v>83</v>
      </c>
      <c r="AB1163" t="s">
        <v>83</v>
      </c>
      <c r="AC1163" t="s">
        <v>77</v>
      </c>
      <c r="AD1163">
        <v>0</v>
      </c>
      <c r="AE1163">
        <v>1</v>
      </c>
      <c r="AF1163">
        <v>0</v>
      </c>
      <c r="AG1163">
        <v>0</v>
      </c>
      <c r="AH1163">
        <v>0</v>
      </c>
      <c r="AI1163">
        <v>0</v>
      </c>
      <c r="AJ1163">
        <v>0</v>
      </c>
      <c r="AK1163">
        <v>0</v>
      </c>
      <c r="AL1163">
        <v>0</v>
      </c>
      <c r="AM1163">
        <v>0</v>
      </c>
      <c r="AN1163">
        <v>0</v>
      </c>
      <c r="AO1163">
        <v>0</v>
      </c>
      <c r="AP1163">
        <v>0</v>
      </c>
      <c r="AQ1163">
        <v>0</v>
      </c>
      <c r="AR1163">
        <v>0</v>
      </c>
      <c r="AS1163">
        <v>0</v>
      </c>
      <c r="AT1163">
        <v>0</v>
      </c>
      <c r="AU1163">
        <v>0</v>
      </c>
      <c r="AV1163">
        <v>0</v>
      </c>
      <c r="AW1163">
        <v>4</v>
      </c>
      <c r="AX1163">
        <v>4</v>
      </c>
      <c r="AY1163">
        <v>0</v>
      </c>
      <c r="AZ1163">
        <v>0</v>
      </c>
      <c r="BA1163" t="s">
        <v>63</v>
      </c>
      <c r="BB1163" t="s">
        <v>63</v>
      </c>
    </row>
    <row r="1164" spans="1:55" x14ac:dyDescent="0.3">
      <c r="A1164" t="s">
        <v>55</v>
      </c>
      <c r="B1164" t="s">
        <v>55</v>
      </c>
      <c r="C1164" t="s">
        <v>148</v>
      </c>
      <c r="D1164">
        <v>22110439602</v>
      </c>
      <c r="E1164" t="s">
        <v>1387</v>
      </c>
      <c r="F1164" t="s">
        <v>106</v>
      </c>
      <c r="G1164" t="s">
        <v>57</v>
      </c>
      <c r="H1164">
        <v>1</v>
      </c>
      <c r="I1164" t="s">
        <v>58</v>
      </c>
      <c r="J1164" t="s">
        <v>59</v>
      </c>
      <c r="L1164">
        <v>3</v>
      </c>
      <c r="M1164" t="s">
        <v>1399</v>
      </c>
      <c r="N1164">
        <v>5</v>
      </c>
      <c r="O1164" t="s">
        <v>70</v>
      </c>
      <c r="R1164">
        <v>0</v>
      </c>
      <c r="S1164">
        <v>0</v>
      </c>
      <c r="T1164" t="s">
        <v>61</v>
      </c>
      <c r="V1164">
        <v>4</v>
      </c>
      <c r="W1164">
        <v>4</v>
      </c>
      <c r="X1164">
        <v>1</v>
      </c>
      <c r="Y1164" t="s">
        <v>83</v>
      </c>
      <c r="Z1164" t="s">
        <v>83</v>
      </c>
      <c r="AA1164" t="s">
        <v>83</v>
      </c>
      <c r="AB1164" t="s">
        <v>83</v>
      </c>
      <c r="AD1164">
        <v>0</v>
      </c>
      <c r="AE1164">
        <v>0</v>
      </c>
      <c r="AF1164">
        <v>0</v>
      </c>
      <c r="AG1164">
        <v>0</v>
      </c>
      <c r="AH1164">
        <v>0</v>
      </c>
      <c r="AI1164">
        <v>0</v>
      </c>
      <c r="AJ1164">
        <v>0</v>
      </c>
      <c r="AK1164">
        <v>0</v>
      </c>
      <c r="AL1164">
        <v>0</v>
      </c>
      <c r="AM1164">
        <v>0</v>
      </c>
      <c r="AN1164">
        <v>0</v>
      </c>
      <c r="AO1164">
        <v>0</v>
      </c>
      <c r="AP1164">
        <v>0</v>
      </c>
      <c r="AQ1164">
        <v>0</v>
      </c>
      <c r="AR1164">
        <v>0</v>
      </c>
      <c r="AS1164">
        <v>0</v>
      </c>
      <c r="AT1164">
        <v>0</v>
      </c>
      <c r="AU1164">
        <v>0</v>
      </c>
      <c r="AV1164">
        <v>0</v>
      </c>
      <c r="AW1164">
        <v>4</v>
      </c>
      <c r="AX1164">
        <v>2</v>
      </c>
      <c r="AY1164">
        <v>0</v>
      </c>
      <c r="AZ1164">
        <v>0</v>
      </c>
      <c r="BA1164" t="s">
        <v>63</v>
      </c>
      <c r="BB1164" t="s">
        <v>63</v>
      </c>
      <c r="BC1164" t="s">
        <v>64</v>
      </c>
    </row>
    <row r="1165" spans="1:55" x14ac:dyDescent="0.3">
      <c r="A1165" t="s">
        <v>55</v>
      </c>
      <c r="B1165" t="s">
        <v>55</v>
      </c>
      <c r="C1165" t="s">
        <v>148</v>
      </c>
      <c r="D1165">
        <v>22110439602</v>
      </c>
      <c r="E1165" t="s">
        <v>1387</v>
      </c>
      <c r="F1165" t="s">
        <v>106</v>
      </c>
      <c r="G1165" t="s">
        <v>57</v>
      </c>
      <c r="H1165">
        <v>1</v>
      </c>
      <c r="I1165" t="s">
        <v>58</v>
      </c>
      <c r="J1165" t="s">
        <v>59</v>
      </c>
      <c r="L1165">
        <v>3</v>
      </c>
      <c r="M1165" t="s">
        <v>1399</v>
      </c>
      <c r="N1165">
        <v>7</v>
      </c>
      <c r="O1165" t="s">
        <v>66</v>
      </c>
      <c r="P1165">
        <v>12</v>
      </c>
      <c r="Q1165" t="s">
        <v>111</v>
      </c>
      <c r="R1165">
        <v>31</v>
      </c>
      <c r="S1165">
        <v>33</v>
      </c>
      <c r="V1165">
        <v>4</v>
      </c>
      <c r="W1165">
        <v>4</v>
      </c>
      <c r="X1165">
        <v>1</v>
      </c>
      <c r="Y1165" t="s">
        <v>83</v>
      </c>
      <c r="Z1165" t="s">
        <v>83</v>
      </c>
      <c r="AA1165" t="s">
        <v>83</v>
      </c>
      <c r="AB1165" t="s">
        <v>83</v>
      </c>
      <c r="AC1165" t="s">
        <v>77</v>
      </c>
      <c r="AD1165">
        <v>0</v>
      </c>
      <c r="AE1165">
        <v>1</v>
      </c>
      <c r="AF1165">
        <v>0</v>
      </c>
      <c r="AG1165">
        <v>0</v>
      </c>
      <c r="AH1165">
        <v>0</v>
      </c>
      <c r="AI1165">
        <v>0</v>
      </c>
      <c r="AJ1165">
        <v>0</v>
      </c>
      <c r="AK1165">
        <v>0</v>
      </c>
      <c r="AL1165">
        <v>0</v>
      </c>
      <c r="AM1165">
        <v>0</v>
      </c>
      <c r="AN1165">
        <v>0</v>
      </c>
      <c r="AO1165">
        <v>0</v>
      </c>
      <c r="AP1165">
        <v>0</v>
      </c>
      <c r="AQ1165">
        <v>0</v>
      </c>
      <c r="AR1165">
        <v>0</v>
      </c>
      <c r="AS1165">
        <v>0</v>
      </c>
      <c r="AT1165">
        <v>0</v>
      </c>
      <c r="AU1165">
        <v>0</v>
      </c>
      <c r="AV1165">
        <v>0</v>
      </c>
      <c r="AW1165">
        <v>4</v>
      </c>
      <c r="AX1165">
        <v>4</v>
      </c>
      <c r="AY1165">
        <v>0</v>
      </c>
      <c r="AZ1165">
        <v>0</v>
      </c>
      <c r="BA1165" t="s">
        <v>63</v>
      </c>
      <c r="BB1165" t="s">
        <v>63</v>
      </c>
      <c r="BC1165" t="s">
        <v>64</v>
      </c>
    </row>
    <row r="1166" spans="1:55" x14ac:dyDescent="0.3">
      <c r="A1166" t="s">
        <v>55</v>
      </c>
      <c r="B1166" t="s">
        <v>55</v>
      </c>
      <c r="C1166" t="s">
        <v>148</v>
      </c>
      <c r="D1166">
        <v>22110439602</v>
      </c>
      <c r="E1166" t="s">
        <v>1387</v>
      </c>
      <c r="F1166" t="s">
        <v>106</v>
      </c>
      <c r="G1166" t="s">
        <v>57</v>
      </c>
      <c r="H1166">
        <v>1</v>
      </c>
      <c r="I1166" t="s">
        <v>58</v>
      </c>
      <c r="J1166" t="s">
        <v>59</v>
      </c>
      <c r="L1166">
        <v>3</v>
      </c>
      <c r="M1166" t="s">
        <v>1399</v>
      </c>
      <c r="N1166">
        <v>4</v>
      </c>
      <c r="O1166" t="s">
        <v>79</v>
      </c>
      <c r="R1166">
        <v>0</v>
      </c>
      <c r="S1166">
        <v>0</v>
      </c>
      <c r="T1166" t="s">
        <v>61</v>
      </c>
      <c r="V1166">
        <v>4</v>
      </c>
      <c r="W1166">
        <v>4</v>
      </c>
      <c r="X1166">
        <v>1</v>
      </c>
      <c r="Y1166" t="s">
        <v>62</v>
      </c>
      <c r="Z1166" t="s">
        <v>62</v>
      </c>
      <c r="AA1166" t="s">
        <v>71</v>
      </c>
      <c r="AB1166" t="s">
        <v>71</v>
      </c>
      <c r="AD1166">
        <v>0</v>
      </c>
      <c r="AE1166">
        <v>0</v>
      </c>
      <c r="AF1166">
        <v>0</v>
      </c>
      <c r="AG1166">
        <v>0</v>
      </c>
      <c r="AH1166">
        <v>0</v>
      </c>
      <c r="AI1166">
        <v>5</v>
      </c>
      <c r="AJ1166">
        <v>0</v>
      </c>
      <c r="AK1166">
        <v>4</v>
      </c>
      <c r="AL1166">
        <v>0</v>
      </c>
      <c r="AM1166">
        <v>0</v>
      </c>
      <c r="AN1166">
        <v>0</v>
      </c>
      <c r="AO1166">
        <v>0</v>
      </c>
      <c r="AP1166">
        <v>0</v>
      </c>
      <c r="AQ1166">
        <v>0</v>
      </c>
      <c r="AR1166">
        <v>0</v>
      </c>
      <c r="AS1166">
        <v>0</v>
      </c>
      <c r="AT1166">
        <v>1</v>
      </c>
      <c r="AU1166">
        <v>1</v>
      </c>
      <c r="AV1166">
        <v>0</v>
      </c>
      <c r="AW1166">
        <v>2</v>
      </c>
      <c r="AX1166">
        <v>2</v>
      </c>
      <c r="AY1166">
        <v>0</v>
      </c>
      <c r="AZ1166">
        <v>0</v>
      </c>
      <c r="BA1166" t="s">
        <v>63</v>
      </c>
      <c r="BB1166" t="s">
        <v>63</v>
      </c>
      <c r="BC1166" t="s">
        <v>64</v>
      </c>
    </row>
    <row r="1167" spans="1:55" x14ac:dyDescent="0.3">
      <c r="A1167" t="s">
        <v>55</v>
      </c>
      <c r="B1167" t="s">
        <v>55</v>
      </c>
      <c r="C1167" t="s">
        <v>1195</v>
      </c>
      <c r="D1167">
        <v>22110431411</v>
      </c>
      <c r="E1167" t="s">
        <v>1196</v>
      </c>
      <c r="F1167" t="s">
        <v>106</v>
      </c>
      <c r="G1167" t="s">
        <v>57</v>
      </c>
      <c r="H1167">
        <v>3</v>
      </c>
      <c r="I1167" t="s">
        <v>58</v>
      </c>
      <c r="J1167" t="s">
        <v>59</v>
      </c>
      <c r="K1167" t="s">
        <v>1232</v>
      </c>
      <c r="L1167">
        <v>1</v>
      </c>
      <c r="M1167" t="s">
        <v>1233</v>
      </c>
      <c r="N1167">
        <v>1</v>
      </c>
      <c r="O1167" t="s">
        <v>182</v>
      </c>
      <c r="R1167">
        <v>0</v>
      </c>
      <c r="S1167">
        <v>0</v>
      </c>
      <c r="T1167" t="s">
        <v>1773</v>
      </c>
      <c r="U1167" t="s">
        <v>1234</v>
      </c>
      <c r="V1167">
        <v>3</v>
      </c>
      <c r="W1167">
        <v>1</v>
      </c>
      <c r="X1167">
        <v>2</v>
      </c>
      <c r="Y1167" t="s">
        <v>71</v>
      </c>
      <c r="Z1167" t="s">
        <v>62</v>
      </c>
      <c r="AA1167" t="s">
        <v>62</v>
      </c>
      <c r="AB1167" t="s">
        <v>71</v>
      </c>
      <c r="AD1167">
        <v>0</v>
      </c>
      <c r="AE1167">
        <v>0</v>
      </c>
      <c r="AF1167">
        <v>0</v>
      </c>
      <c r="AG1167">
        <v>0</v>
      </c>
      <c r="AH1167">
        <v>1</v>
      </c>
      <c r="AI1167">
        <v>1</v>
      </c>
      <c r="AJ1167">
        <v>1</v>
      </c>
      <c r="AK1167">
        <v>1</v>
      </c>
      <c r="AL1167">
        <v>0</v>
      </c>
      <c r="AM1167">
        <v>0</v>
      </c>
      <c r="AN1167">
        <v>0</v>
      </c>
      <c r="AO1167">
        <v>0</v>
      </c>
      <c r="AP1167">
        <v>0</v>
      </c>
      <c r="AQ1167">
        <v>0</v>
      </c>
      <c r="AR1167">
        <v>0</v>
      </c>
      <c r="AS1167">
        <v>0</v>
      </c>
      <c r="AT1167">
        <v>1</v>
      </c>
      <c r="AU1167">
        <v>7</v>
      </c>
      <c r="AV1167">
        <v>0</v>
      </c>
      <c r="AW1167">
        <v>3</v>
      </c>
      <c r="AX1167">
        <v>2</v>
      </c>
      <c r="AY1167">
        <v>0</v>
      </c>
      <c r="AZ1167">
        <v>0</v>
      </c>
      <c r="BA1167" t="s">
        <v>63</v>
      </c>
      <c r="BB1167" t="s">
        <v>63</v>
      </c>
      <c r="BC1167" t="s">
        <v>64</v>
      </c>
    </row>
    <row r="1168" spans="1:55" x14ac:dyDescent="0.3">
      <c r="A1168" t="s">
        <v>55</v>
      </c>
      <c r="B1168" t="s">
        <v>55</v>
      </c>
      <c r="C1168" t="s">
        <v>1195</v>
      </c>
      <c r="D1168">
        <v>22110431411</v>
      </c>
      <c r="E1168" t="s">
        <v>1196</v>
      </c>
      <c r="F1168" t="s">
        <v>106</v>
      </c>
      <c r="G1168" t="s">
        <v>57</v>
      </c>
      <c r="H1168">
        <v>3</v>
      </c>
      <c r="I1168" t="s">
        <v>58</v>
      </c>
      <c r="J1168" t="s">
        <v>59</v>
      </c>
      <c r="K1168" t="s">
        <v>1232</v>
      </c>
      <c r="L1168">
        <v>1</v>
      </c>
      <c r="M1168" t="s">
        <v>1233</v>
      </c>
      <c r="N1168">
        <v>2</v>
      </c>
      <c r="O1168" t="s">
        <v>95</v>
      </c>
      <c r="R1168">
        <v>0</v>
      </c>
      <c r="S1168">
        <v>0</v>
      </c>
      <c r="T1168" t="s">
        <v>1773</v>
      </c>
      <c r="U1168" t="s">
        <v>1235</v>
      </c>
      <c r="V1168">
        <v>3</v>
      </c>
      <c r="W1168">
        <v>1</v>
      </c>
      <c r="X1168">
        <v>2</v>
      </c>
      <c r="Y1168" t="s">
        <v>71</v>
      </c>
      <c r="Z1168" t="s">
        <v>83</v>
      </c>
      <c r="AA1168" t="s">
        <v>71</v>
      </c>
      <c r="AB1168" t="s">
        <v>71</v>
      </c>
      <c r="AD1168">
        <v>0</v>
      </c>
      <c r="AE1168">
        <v>0</v>
      </c>
      <c r="AF1168">
        <v>0</v>
      </c>
      <c r="AG1168">
        <v>0</v>
      </c>
      <c r="AH1168">
        <v>0</v>
      </c>
      <c r="AI1168">
        <v>0</v>
      </c>
      <c r="AJ1168">
        <v>0</v>
      </c>
      <c r="AK1168">
        <v>0</v>
      </c>
      <c r="AL1168">
        <v>0</v>
      </c>
      <c r="AM1168">
        <v>0</v>
      </c>
      <c r="AN1168">
        <v>0</v>
      </c>
      <c r="AO1168">
        <v>0</v>
      </c>
      <c r="AP1168">
        <v>0</v>
      </c>
      <c r="AQ1168">
        <v>0</v>
      </c>
      <c r="AR1168">
        <v>0</v>
      </c>
      <c r="AS1168">
        <v>0</v>
      </c>
      <c r="AT1168">
        <v>0</v>
      </c>
      <c r="AU1168">
        <v>0</v>
      </c>
      <c r="AV1168">
        <v>0</v>
      </c>
      <c r="AW1168">
        <v>1</v>
      </c>
      <c r="AX1168">
        <v>0</v>
      </c>
      <c r="AY1168">
        <v>0</v>
      </c>
      <c r="AZ1168">
        <v>0</v>
      </c>
      <c r="BA1168" t="s">
        <v>63</v>
      </c>
      <c r="BB1168" t="s">
        <v>63</v>
      </c>
      <c r="BC1168" t="s">
        <v>64</v>
      </c>
    </row>
    <row r="1169" spans="1:55" x14ac:dyDescent="0.3">
      <c r="A1169" t="s">
        <v>55</v>
      </c>
      <c r="B1169" t="s">
        <v>55</v>
      </c>
      <c r="C1169" t="s">
        <v>1195</v>
      </c>
      <c r="D1169">
        <v>22110431411</v>
      </c>
      <c r="E1169" t="s">
        <v>1196</v>
      </c>
      <c r="F1169" t="s">
        <v>106</v>
      </c>
      <c r="G1169" t="s">
        <v>57</v>
      </c>
      <c r="H1169">
        <v>3</v>
      </c>
      <c r="I1169" t="s">
        <v>58</v>
      </c>
      <c r="J1169" t="s">
        <v>59</v>
      </c>
      <c r="K1169" t="s">
        <v>1232</v>
      </c>
      <c r="L1169">
        <v>1</v>
      </c>
      <c r="M1169" t="s">
        <v>1233</v>
      </c>
      <c r="N1169">
        <v>3</v>
      </c>
      <c r="O1169" t="s">
        <v>66</v>
      </c>
      <c r="P1169">
        <v>8</v>
      </c>
      <c r="Q1169" t="s">
        <v>831</v>
      </c>
      <c r="R1169">
        <v>16</v>
      </c>
      <c r="S1169">
        <v>30</v>
      </c>
      <c r="T1169" t="s">
        <v>1773</v>
      </c>
      <c r="U1169" t="s">
        <v>1236</v>
      </c>
      <c r="V1169">
        <v>3</v>
      </c>
      <c r="W1169">
        <v>1</v>
      </c>
      <c r="X1169">
        <v>2</v>
      </c>
      <c r="Y1169" t="s">
        <v>71</v>
      </c>
      <c r="Z1169" t="s">
        <v>62</v>
      </c>
      <c r="AA1169" t="s">
        <v>62</v>
      </c>
      <c r="AB1169" t="s">
        <v>71</v>
      </c>
      <c r="AC1169" t="s">
        <v>77</v>
      </c>
      <c r="AD1169">
        <v>1</v>
      </c>
      <c r="AE1169">
        <v>1</v>
      </c>
      <c r="AF1169">
        <v>0</v>
      </c>
      <c r="AG1169">
        <v>0</v>
      </c>
      <c r="AH1169">
        <v>1</v>
      </c>
      <c r="AI1169">
        <v>0</v>
      </c>
      <c r="AJ1169">
        <v>0</v>
      </c>
      <c r="AK1169">
        <v>1</v>
      </c>
      <c r="AL1169">
        <v>0</v>
      </c>
      <c r="AM1169">
        <v>0</v>
      </c>
      <c r="AN1169">
        <v>0</v>
      </c>
      <c r="AO1169">
        <v>0</v>
      </c>
      <c r="AP1169">
        <v>0</v>
      </c>
      <c r="AQ1169">
        <v>0</v>
      </c>
      <c r="AR1169">
        <v>0</v>
      </c>
      <c r="AS1169">
        <v>0</v>
      </c>
      <c r="AT1169">
        <v>0</v>
      </c>
      <c r="AU1169">
        <v>0</v>
      </c>
      <c r="AV1169">
        <v>0</v>
      </c>
      <c r="AW1169">
        <v>4</v>
      </c>
      <c r="AX1169">
        <v>2</v>
      </c>
      <c r="AY1169">
        <v>0</v>
      </c>
      <c r="AZ1169">
        <v>0</v>
      </c>
      <c r="BA1169" t="s">
        <v>63</v>
      </c>
      <c r="BB1169" t="s">
        <v>63</v>
      </c>
      <c r="BC1169" t="s">
        <v>64</v>
      </c>
    </row>
    <row r="1170" spans="1:55" x14ac:dyDescent="0.3">
      <c r="A1170" t="s">
        <v>55</v>
      </c>
      <c r="B1170" t="s">
        <v>55</v>
      </c>
      <c r="C1170" t="s">
        <v>1195</v>
      </c>
      <c r="D1170">
        <v>22110431411</v>
      </c>
      <c r="E1170" t="s">
        <v>1196</v>
      </c>
      <c r="F1170" t="s">
        <v>106</v>
      </c>
      <c r="G1170" t="s">
        <v>57</v>
      </c>
      <c r="H1170">
        <v>3</v>
      </c>
      <c r="I1170" t="s">
        <v>58</v>
      </c>
      <c r="J1170" t="s">
        <v>59</v>
      </c>
      <c r="K1170" t="s">
        <v>1232</v>
      </c>
      <c r="L1170">
        <v>1</v>
      </c>
      <c r="M1170" t="s">
        <v>1233</v>
      </c>
      <c r="N1170">
        <v>4</v>
      </c>
      <c r="O1170" t="s">
        <v>66</v>
      </c>
      <c r="P1170">
        <v>8</v>
      </c>
      <c r="Q1170" t="s">
        <v>99</v>
      </c>
      <c r="R1170">
        <v>15</v>
      </c>
      <c r="S1170">
        <v>30</v>
      </c>
      <c r="T1170" t="s">
        <v>61</v>
      </c>
      <c r="U1170" t="s">
        <v>1236</v>
      </c>
      <c r="V1170">
        <v>3</v>
      </c>
      <c r="W1170">
        <v>1</v>
      </c>
      <c r="X1170">
        <v>2</v>
      </c>
      <c r="Y1170" t="s">
        <v>71</v>
      </c>
      <c r="Z1170" t="s">
        <v>62</v>
      </c>
      <c r="AA1170" t="s">
        <v>62</v>
      </c>
      <c r="AB1170" t="s">
        <v>71</v>
      </c>
      <c r="AC1170" t="s">
        <v>77</v>
      </c>
      <c r="AD1170">
        <v>1</v>
      </c>
      <c r="AE1170">
        <v>1</v>
      </c>
      <c r="AF1170">
        <v>0</v>
      </c>
      <c r="AG1170">
        <v>0</v>
      </c>
      <c r="AH1170">
        <v>1</v>
      </c>
      <c r="AI1170">
        <v>0</v>
      </c>
      <c r="AJ1170">
        <v>0</v>
      </c>
      <c r="AK1170">
        <v>1</v>
      </c>
      <c r="AL1170">
        <v>0</v>
      </c>
      <c r="AM1170">
        <v>0</v>
      </c>
      <c r="AN1170">
        <v>0</v>
      </c>
      <c r="AO1170">
        <v>0</v>
      </c>
      <c r="AP1170">
        <v>0</v>
      </c>
      <c r="AQ1170">
        <v>0</v>
      </c>
      <c r="AR1170">
        <v>0</v>
      </c>
      <c r="AS1170">
        <v>0</v>
      </c>
      <c r="AT1170">
        <v>0</v>
      </c>
      <c r="AU1170">
        <v>0</v>
      </c>
      <c r="AV1170">
        <v>0</v>
      </c>
      <c r="AW1170">
        <v>4</v>
      </c>
      <c r="AX1170">
        <v>2</v>
      </c>
      <c r="AY1170">
        <v>0</v>
      </c>
      <c r="AZ1170">
        <v>0</v>
      </c>
      <c r="BA1170" t="s">
        <v>63</v>
      </c>
      <c r="BB1170" t="s">
        <v>63</v>
      </c>
      <c r="BC1170" t="s">
        <v>84</v>
      </c>
    </row>
    <row r="1171" spans="1:55" x14ac:dyDescent="0.3">
      <c r="A1171" t="s">
        <v>55</v>
      </c>
      <c r="B1171" t="s">
        <v>55</v>
      </c>
      <c r="C1171" t="s">
        <v>1195</v>
      </c>
      <c r="D1171">
        <v>22110431411</v>
      </c>
      <c r="E1171" t="s">
        <v>1196</v>
      </c>
      <c r="F1171" t="s">
        <v>106</v>
      </c>
      <c r="G1171" t="s">
        <v>57</v>
      </c>
      <c r="H1171">
        <v>3</v>
      </c>
      <c r="I1171" t="s">
        <v>58</v>
      </c>
      <c r="J1171" t="s">
        <v>59</v>
      </c>
      <c r="K1171" t="s">
        <v>1232</v>
      </c>
      <c r="L1171">
        <v>1</v>
      </c>
      <c r="M1171" t="s">
        <v>1233</v>
      </c>
      <c r="N1171">
        <v>5</v>
      </c>
      <c r="O1171" t="s">
        <v>66</v>
      </c>
      <c r="P1171">
        <v>8</v>
      </c>
      <c r="Q1171" t="s">
        <v>82</v>
      </c>
      <c r="R1171">
        <v>14</v>
      </c>
      <c r="S1171">
        <v>30</v>
      </c>
      <c r="T1171" t="s">
        <v>1773</v>
      </c>
      <c r="U1171" t="s">
        <v>1237</v>
      </c>
      <c r="V1171">
        <v>3</v>
      </c>
      <c r="W1171">
        <v>1</v>
      </c>
      <c r="X1171">
        <v>2</v>
      </c>
      <c r="Y1171" t="s">
        <v>71</v>
      </c>
      <c r="Z1171" t="s">
        <v>62</v>
      </c>
      <c r="AA1171" t="s">
        <v>62</v>
      </c>
      <c r="AB1171" t="s">
        <v>71</v>
      </c>
      <c r="AC1171" t="s">
        <v>77</v>
      </c>
      <c r="AD1171">
        <v>1</v>
      </c>
      <c r="AE1171">
        <v>1</v>
      </c>
      <c r="AF1171">
        <v>0</v>
      </c>
      <c r="AG1171">
        <v>0</v>
      </c>
      <c r="AH1171">
        <v>1</v>
      </c>
      <c r="AI1171">
        <v>0</v>
      </c>
      <c r="AJ1171">
        <v>0</v>
      </c>
      <c r="AK1171">
        <v>1</v>
      </c>
      <c r="AL1171">
        <v>0</v>
      </c>
      <c r="AM1171">
        <v>0</v>
      </c>
      <c r="AN1171">
        <v>0</v>
      </c>
      <c r="AO1171">
        <v>0</v>
      </c>
      <c r="AP1171">
        <v>0</v>
      </c>
      <c r="AQ1171">
        <v>0</v>
      </c>
      <c r="AR1171">
        <v>0</v>
      </c>
      <c r="AS1171">
        <v>0</v>
      </c>
      <c r="AT1171">
        <v>0</v>
      </c>
      <c r="AU1171">
        <v>0</v>
      </c>
      <c r="AV1171">
        <v>0</v>
      </c>
      <c r="AW1171">
        <v>4</v>
      </c>
      <c r="AX1171">
        <v>2</v>
      </c>
      <c r="AY1171">
        <v>0</v>
      </c>
      <c r="AZ1171">
        <v>0</v>
      </c>
      <c r="BA1171" t="s">
        <v>63</v>
      </c>
      <c r="BB1171" t="s">
        <v>63</v>
      </c>
      <c r="BC1171" t="s">
        <v>64</v>
      </c>
    </row>
    <row r="1172" spans="1:55" x14ac:dyDescent="0.3">
      <c r="A1172" t="s">
        <v>55</v>
      </c>
      <c r="B1172" t="s">
        <v>55</v>
      </c>
      <c r="C1172" t="s">
        <v>1195</v>
      </c>
      <c r="D1172">
        <v>22110431411</v>
      </c>
      <c r="E1172" t="s">
        <v>1196</v>
      </c>
      <c r="F1172" t="s">
        <v>106</v>
      </c>
      <c r="G1172" t="s">
        <v>57</v>
      </c>
      <c r="H1172">
        <v>3</v>
      </c>
      <c r="I1172" t="s">
        <v>58</v>
      </c>
      <c r="J1172" t="s">
        <v>59</v>
      </c>
      <c r="K1172" t="s">
        <v>1232</v>
      </c>
      <c r="L1172">
        <v>1</v>
      </c>
      <c r="M1172" t="s">
        <v>1233</v>
      </c>
      <c r="N1172">
        <v>6</v>
      </c>
      <c r="O1172" t="s">
        <v>66</v>
      </c>
      <c r="P1172">
        <v>6</v>
      </c>
      <c r="Q1172" t="s">
        <v>92</v>
      </c>
      <c r="R1172">
        <v>15</v>
      </c>
      <c r="S1172">
        <v>29</v>
      </c>
      <c r="T1172" t="s">
        <v>1773</v>
      </c>
      <c r="U1172" t="s">
        <v>1238</v>
      </c>
      <c r="V1172">
        <v>3</v>
      </c>
      <c r="W1172">
        <v>1</v>
      </c>
      <c r="X1172">
        <v>2</v>
      </c>
      <c r="Y1172" t="s">
        <v>71</v>
      </c>
      <c r="Z1172" t="s">
        <v>62</v>
      </c>
      <c r="AA1172" t="s">
        <v>62</v>
      </c>
      <c r="AB1172" t="s">
        <v>71</v>
      </c>
      <c r="AC1172" t="s">
        <v>77</v>
      </c>
      <c r="AD1172">
        <v>0</v>
      </c>
      <c r="AE1172">
        <v>1</v>
      </c>
      <c r="AF1172">
        <v>0</v>
      </c>
      <c r="AG1172">
        <v>0</v>
      </c>
      <c r="AH1172">
        <v>1</v>
      </c>
      <c r="AI1172">
        <v>0</v>
      </c>
      <c r="AJ1172">
        <v>0</v>
      </c>
      <c r="AK1172">
        <v>2</v>
      </c>
      <c r="AL1172">
        <v>0</v>
      </c>
      <c r="AM1172">
        <v>0</v>
      </c>
      <c r="AN1172">
        <v>0</v>
      </c>
      <c r="AO1172">
        <v>0</v>
      </c>
      <c r="AP1172">
        <v>0</v>
      </c>
      <c r="AQ1172">
        <v>0</v>
      </c>
      <c r="AR1172">
        <v>0</v>
      </c>
      <c r="AS1172">
        <v>0</v>
      </c>
      <c r="AT1172">
        <v>0</v>
      </c>
      <c r="AU1172">
        <v>0</v>
      </c>
      <c r="AV1172">
        <v>0</v>
      </c>
      <c r="AW1172">
        <v>4</v>
      </c>
      <c r="AX1172">
        <v>3</v>
      </c>
      <c r="AY1172">
        <v>0</v>
      </c>
      <c r="AZ1172">
        <v>0</v>
      </c>
      <c r="BA1172" t="s">
        <v>63</v>
      </c>
      <c r="BB1172" t="s">
        <v>63</v>
      </c>
      <c r="BC1172" t="s">
        <v>64</v>
      </c>
    </row>
    <row r="1173" spans="1:55" x14ac:dyDescent="0.3">
      <c r="A1173" t="s">
        <v>55</v>
      </c>
      <c r="B1173" t="s">
        <v>55</v>
      </c>
      <c r="C1173" t="s">
        <v>1195</v>
      </c>
      <c r="D1173">
        <v>22110431411</v>
      </c>
      <c r="E1173" t="s">
        <v>1196</v>
      </c>
      <c r="F1173" t="s">
        <v>106</v>
      </c>
      <c r="G1173" t="s">
        <v>57</v>
      </c>
      <c r="H1173">
        <v>3</v>
      </c>
      <c r="I1173" t="s">
        <v>58</v>
      </c>
      <c r="J1173" t="s">
        <v>59</v>
      </c>
      <c r="K1173" t="s">
        <v>1232</v>
      </c>
      <c r="L1173">
        <v>1</v>
      </c>
      <c r="M1173" t="s">
        <v>1233</v>
      </c>
      <c r="N1173">
        <v>7</v>
      </c>
      <c r="O1173" t="s">
        <v>66</v>
      </c>
      <c r="P1173">
        <v>8</v>
      </c>
      <c r="Q1173" t="s">
        <v>1239</v>
      </c>
      <c r="R1173">
        <v>16</v>
      </c>
      <c r="S1173">
        <v>27</v>
      </c>
      <c r="T1173" t="s">
        <v>61</v>
      </c>
      <c r="U1173" t="s">
        <v>1240</v>
      </c>
      <c r="V1173">
        <v>3</v>
      </c>
      <c r="W1173">
        <v>1</v>
      </c>
      <c r="X1173">
        <v>2</v>
      </c>
      <c r="Y1173" t="s">
        <v>71</v>
      </c>
      <c r="Z1173" t="s">
        <v>62</v>
      </c>
      <c r="AA1173" t="s">
        <v>62</v>
      </c>
      <c r="AB1173" t="s">
        <v>71</v>
      </c>
      <c r="AC1173" t="s">
        <v>77</v>
      </c>
      <c r="AD1173">
        <v>1</v>
      </c>
      <c r="AE1173">
        <v>1</v>
      </c>
      <c r="AF1173">
        <v>0</v>
      </c>
      <c r="AG1173">
        <v>0</v>
      </c>
      <c r="AH1173">
        <v>1</v>
      </c>
      <c r="AI1173">
        <v>2</v>
      </c>
      <c r="AJ1173">
        <v>0</v>
      </c>
      <c r="AK1173">
        <v>0</v>
      </c>
      <c r="AL1173">
        <v>0</v>
      </c>
      <c r="AM1173">
        <v>0</v>
      </c>
      <c r="AN1173">
        <v>0</v>
      </c>
      <c r="AO1173">
        <v>0</v>
      </c>
      <c r="AP1173">
        <v>0</v>
      </c>
      <c r="AQ1173">
        <v>0</v>
      </c>
      <c r="AR1173">
        <v>0</v>
      </c>
      <c r="AS1173">
        <v>0</v>
      </c>
      <c r="AT1173">
        <v>0</v>
      </c>
      <c r="AU1173">
        <v>0</v>
      </c>
      <c r="AV1173">
        <v>0</v>
      </c>
      <c r="AW1173">
        <v>4</v>
      </c>
      <c r="AX1173">
        <v>2</v>
      </c>
      <c r="AY1173">
        <v>0</v>
      </c>
      <c r="AZ1173">
        <v>0</v>
      </c>
      <c r="BA1173" t="s">
        <v>63</v>
      </c>
      <c r="BB1173" t="s">
        <v>63</v>
      </c>
      <c r="BC1173" t="s">
        <v>64</v>
      </c>
    </row>
    <row r="1174" spans="1:55" x14ac:dyDescent="0.3">
      <c r="A1174" t="s">
        <v>55</v>
      </c>
      <c r="B1174" t="s">
        <v>55</v>
      </c>
      <c r="C1174" t="s">
        <v>1195</v>
      </c>
      <c r="D1174">
        <v>22110431411</v>
      </c>
      <c r="E1174" t="s">
        <v>1196</v>
      </c>
      <c r="F1174" t="s">
        <v>106</v>
      </c>
      <c r="G1174" t="s">
        <v>57</v>
      </c>
      <c r="H1174">
        <v>3</v>
      </c>
      <c r="I1174" t="s">
        <v>58</v>
      </c>
      <c r="J1174" t="s">
        <v>59</v>
      </c>
      <c r="K1174" t="s">
        <v>1232</v>
      </c>
      <c r="L1174">
        <v>1</v>
      </c>
      <c r="M1174" t="s">
        <v>1233</v>
      </c>
      <c r="N1174">
        <v>8</v>
      </c>
      <c r="O1174" t="s">
        <v>66</v>
      </c>
      <c r="P1174">
        <v>6</v>
      </c>
      <c r="Q1174" t="s">
        <v>100</v>
      </c>
      <c r="R1174">
        <v>19</v>
      </c>
      <c r="S1174">
        <v>25</v>
      </c>
      <c r="T1174" t="s">
        <v>1773</v>
      </c>
      <c r="U1174" t="s">
        <v>1241</v>
      </c>
      <c r="V1174">
        <v>3</v>
      </c>
      <c r="W1174">
        <v>1</v>
      </c>
      <c r="X1174">
        <v>2</v>
      </c>
      <c r="Y1174" t="s">
        <v>71</v>
      </c>
      <c r="Z1174" t="s">
        <v>62</v>
      </c>
      <c r="AA1174" t="s">
        <v>62</v>
      </c>
      <c r="AB1174" t="s">
        <v>71</v>
      </c>
      <c r="AC1174" t="s">
        <v>77</v>
      </c>
      <c r="AD1174">
        <v>1</v>
      </c>
      <c r="AE1174">
        <v>1</v>
      </c>
      <c r="AF1174">
        <v>0</v>
      </c>
      <c r="AG1174">
        <v>0</v>
      </c>
      <c r="AH1174">
        <v>1</v>
      </c>
      <c r="AI1174">
        <v>2</v>
      </c>
      <c r="AJ1174">
        <v>0</v>
      </c>
      <c r="AK1174">
        <v>1</v>
      </c>
      <c r="AL1174">
        <v>0</v>
      </c>
      <c r="AM1174">
        <v>0</v>
      </c>
      <c r="AN1174">
        <v>0</v>
      </c>
      <c r="AO1174">
        <v>0</v>
      </c>
      <c r="AP1174">
        <v>0</v>
      </c>
      <c r="AQ1174">
        <v>0</v>
      </c>
      <c r="AR1174">
        <v>0</v>
      </c>
      <c r="AS1174">
        <v>0</v>
      </c>
      <c r="AT1174">
        <v>0</v>
      </c>
      <c r="AU1174">
        <v>0</v>
      </c>
      <c r="AV1174">
        <v>0</v>
      </c>
      <c r="AW1174">
        <v>4</v>
      </c>
      <c r="AX1174">
        <v>2</v>
      </c>
      <c r="AY1174">
        <v>0</v>
      </c>
      <c r="AZ1174">
        <v>0</v>
      </c>
      <c r="BA1174" t="s">
        <v>63</v>
      </c>
      <c r="BB1174" t="s">
        <v>63</v>
      </c>
      <c r="BC1174" t="s">
        <v>64</v>
      </c>
    </row>
    <row r="1175" spans="1:55" x14ac:dyDescent="0.3">
      <c r="A1175" t="s">
        <v>55</v>
      </c>
      <c r="B1175" t="s">
        <v>55</v>
      </c>
      <c r="C1175" t="s">
        <v>1195</v>
      </c>
      <c r="D1175">
        <v>22110431411</v>
      </c>
      <c r="E1175" t="s">
        <v>1196</v>
      </c>
      <c r="F1175" t="s">
        <v>106</v>
      </c>
      <c r="G1175" t="s">
        <v>57</v>
      </c>
      <c r="H1175">
        <v>3</v>
      </c>
      <c r="I1175" t="s">
        <v>58</v>
      </c>
      <c r="J1175" t="s">
        <v>59</v>
      </c>
      <c r="K1175" t="s">
        <v>1232</v>
      </c>
      <c r="L1175">
        <v>1</v>
      </c>
      <c r="M1175" t="s">
        <v>1233</v>
      </c>
      <c r="N1175">
        <v>9</v>
      </c>
      <c r="O1175" t="s">
        <v>65</v>
      </c>
      <c r="R1175">
        <v>0</v>
      </c>
      <c r="S1175">
        <v>0</v>
      </c>
      <c r="T1175" t="s">
        <v>61</v>
      </c>
      <c r="U1175" t="s">
        <v>1242</v>
      </c>
      <c r="V1175">
        <v>3</v>
      </c>
      <c r="W1175">
        <v>1</v>
      </c>
      <c r="X1175">
        <v>2</v>
      </c>
      <c r="Y1175" t="s">
        <v>71</v>
      </c>
      <c r="Z1175" t="s">
        <v>71</v>
      </c>
      <c r="AA1175" t="s">
        <v>62</v>
      </c>
      <c r="AB1175" t="s">
        <v>62</v>
      </c>
      <c r="AD1175">
        <v>0</v>
      </c>
      <c r="AE1175">
        <v>0</v>
      </c>
      <c r="AF1175">
        <v>0</v>
      </c>
      <c r="AG1175">
        <v>0</v>
      </c>
      <c r="AH1175">
        <v>0</v>
      </c>
      <c r="AI1175">
        <v>5</v>
      </c>
      <c r="AJ1175">
        <v>2</v>
      </c>
      <c r="AK1175">
        <v>1</v>
      </c>
      <c r="AL1175">
        <v>0</v>
      </c>
      <c r="AM1175">
        <v>0</v>
      </c>
      <c r="AN1175">
        <v>0</v>
      </c>
      <c r="AO1175">
        <v>0</v>
      </c>
      <c r="AP1175">
        <v>0</v>
      </c>
      <c r="AQ1175">
        <v>0</v>
      </c>
      <c r="AR1175">
        <v>0</v>
      </c>
      <c r="AS1175">
        <v>0</v>
      </c>
      <c r="AT1175">
        <v>0</v>
      </c>
      <c r="AU1175">
        <v>0</v>
      </c>
      <c r="AV1175">
        <v>0</v>
      </c>
      <c r="AW1175">
        <v>4</v>
      </c>
      <c r="AX1175">
        <v>2</v>
      </c>
      <c r="AY1175">
        <v>0</v>
      </c>
      <c r="AZ1175">
        <v>0</v>
      </c>
      <c r="BA1175" t="s">
        <v>63</v>
      </c>
      <c r="BB1175" t="s">
        <v>63</v>
      </c>
      <c r="BC1175" t="s">
        <v>64</v>
      </c>
    </row>
    <row r="1176" spans="1:55" x14ac:dyDescent="0.3">
      <c r="A1176" t="s">
        <v>55</v>
      </c>
      <c r="B1176" t="s">
        <v>55</v>
      </c>
      <c r="C1176" t="s">
        <v>1195</v>
      </c>
      <c r="D1176">
        <v>22110431411</v>
      </c>
      <c r="E1176" t="s">
        <v>1196</v>
      </c>
      <c r="F1176" t="s">
        <v>106</v>
      </c>
      <c r="G1176" t="s">
        <v>57</v>
      </c>
      <c r="H1176">
        <v>3</v>
      </c>
      <c r="I1176" t="s">
        <v>58</v>
      </c>
      <c r="J1176" t="s">
        <v>59</v>
      </c>
      <c r="K1176" t="s">
        <v>1232</v>
      </c>
      <c r="L1176">
        <v>1</v>
      </c>
      <c r="M1176" t="s">
        <v>1233</v>
      </c>
      <c r="N1176">
        <v>10</v>
      </c>
      <c r="O1176" t="s">
        <v>65</v>
      </c>
      <c r="R1176">
        <v>0</v>
      </c>
      <c r="S1176">
        <v>0</v>
      </c>
      <c r="T1176" t="s">
        <v>61</v>
      </c>
      <c r="U1176" t="s">
        <v>1243</v>
      </c>
      <c r="V1176">
        <v>3</v>
      </c>
      <c r="W1176">
        <v>1</v>
      </c>
      <c r="X1176">
        <v>2</v>
      </c>
      <c r="Y1176" t="s">
        <v>71</v>
      </c>
      <c r="Z1176" t="s">
        <v>62</v>
      </c>
      <c r="AA1176" t="s">
        <v>62</v>
      </c>
      <c r="AB1176" t="s">
        <v>62</v>
      </c>
      <c r="AD1176">
        <v>1</v>
      </c>
      <c r="AE1176">
        <v>0</v>
      </c>
      <c r="AF1176">
        <v>0</v>
      </c>
      <c r="AG1176">
        <v>0</v>
      </c>
      <c r="AH1176">
        <v>0</v>
      </c>
      <c r="AI1176">
        <v>6</v>
      </c>
      <c r="AJ1176">
        <v>0</v>
      </c>
      <c r="AK1176">
        <v>1</v>
      </c>
      <c r="AL1176">
        <v>0</v>
      </c>
      <c r="AM1176">
        <v>0</v>
      </c>
      <c r="AN1176">
        <v>0</v>
      </c>
      <c r="AO1176">
        <v>0</v>
      </c>
      <c r="AP1176">
        <v>0</v>
      </c>
      <c r="AQ1176">
        <v>0</v>
      </c>
      <c r="AR1176">
        <v>0</v>
      </c>
      <c r="AS1176">
        <v>0</v>
      </c>
      <c r="AT1176">
        <v>0</v>
      </c>
      <c r="AU1176">
        <v>0</v>
      </c>
      <c r="AV1176">
        <v>0</v>
      </c>
      <c r="AW1176">
        <v>4</v>
      </c>
      <c r="AX1176">
        <v>2</v>
      </c>
      <c r="AY1176">
        <v>0</v>
      </c>
      <c r="AZ1176">
        <v>0</v>
      </c>
      <c r="BA1176" t="s">
        <v>63</v>
      </c>
      <c r="BB1176" t="s">
        <v>63</v>
      </c>
      <c r="BC1176" t="s">
        <v>64</v>
      </c>
    </row>
    <row r="1177" spans="1:55" x14ac:dyDescent="0.3">
      <c r="A1177" t="s">
        <v>55</v>
      </c>
      <c r="B1177" t="s">
        <v>55</v>
      </c>
      <c r="C1177" t="s">
        <v>1195</v>
      </c>
      <c r="D1177">
        <v>22110431411</v>
      </c>
      <c r="E1177" t="s">
        <v>1196</v>
      </c>
      <c r="F1177" t="s">
        <v>106</v>
      </c>
      <c r="G1177" t="s">
        <v>57</v>
      </c>
      <c r="H1177">
        <v>3</v>
      </c>
      <c r="I1177" t="s">
        <v>58</v>
      </c>
      <c r="J1177" t="s">
        <v>59</v>
      </c>
      <c r="K1177" t="s">
        <v>1232</v>
      </c>
      <c r="L1177">
        <v>1</v>
      </c>
      <c r="M1177" t="s">
        <v>1233</v>
      </c>
      <c r="N1177">
        <v>11</v>
      </c>
      <c r="O1177" t="s">
        <v>60</v>
      </c>
      <c r="R1177">
        <v>0</v>
      </c>
      <c r="S1177">
        <v>0</v>
      </c>
      <c r="T1177" t="s">
        <v>61</v>
      </c>
      <c r="U1177" t="s">
        <v>196</v>
      </c>
      <c r="V1177">
        <v>3</v>
      </c>
      <c r="W1177">
        <v>1</v>
      </c>
      <c r="X1177">
        <v>2</v>
      </c>
      <c r="Y1177" t="s">
        <v>62</v>
      </c>
      <c r="Z1177" t="s">
        <v>62</v>
      </c>
      <c r="AA1177" t="s">
        <v>62</v>
      </c>
      <c r="AB1177" t="s">
        <v>62</v>
      </c>
      <c r="AD1177">
        <v>1</v>
      </c>
      <c r="AE1177">
        <v>0</v>
      </c>
      <c r="AF1177">
        <v>0</v>
      </c>
      <c r="AG1177">
        <v>0</v>
      </c>
      <c r="AH1177">
        <v>2</v>
      </c>
      <c r="AI1177">
        <v>4</v>
      </c>
      <c r="AJ1177">
        <v>0</v>
      </c>
      <c r="AK1177">
        <v>0</v>
      </c>
      <c r="AL1177">
        <v>0</v>
      </c>
      <c r="AM1177">
        <v>0</v>
      </c>
      <c r="AN1177">
        <v>0</v>
      </c>
      <c r="AO1177">
        <v>0</v>
      </c>
      <c r="AP1177">
        <v>0</v>
      </c>
      <c r="AQ1177">
        <v>0</v>
      </c>
      <c r="AR1177">
        <v>0</v>
      </c>
      <c r="AS1177">
        <v>0</v>
      </c>
      <c r="AT1177">
        <v>0</v>
      </c>
      <c r="AU1177">
        <v>0</v>
      </c>
      <c r="AV1177">
        <v>0</v>
      </c>
      <c r="AW1177">
        <v>3</v>
      </c>
      <c r="AX1177">
        <v>1</v>
      </c>
      <c r="AY1177">
        <v>0</v>
      </c>
      <c r="AZ1177">
        <v>0</v>
      </c>
      <c r="BA1177" t="s">
        <v>63</v>
      </c>
      <c r="BB1177" t="s">
        <v>120</v>
      </c>
      <c r="BC1177" t="s">
        <v>64</v>
      </c>
    </row>
    <row r="1178" spans="1:55" x14ac:dyDescent="0.3">
      <c r="A1178" t="s">
        <v>55</v>
      </c>
      <c r="B1178" t="s">
        <v>55</v>
      </c>
      <c r="C1178" t="s">
        <v>1195</v>
      </c>
      <c r="D1178">
        <v>22110431411</v>
      </c>
      <c r="E1178" t="s">
        <v>1196</v>
      </c>
      <c r="F1178" t="s">
        <v>106</v>
      </c>
      <c r="G1178" t="s">
        <v>57</v>
      </c>
      <c r="H1178">
        <v>3</v>
      </c>
      <c r="I1178" t="s">
        <v>58</v>
      </c>
      <c r="J1178" t="s">
        <v>59</v>
      </c>
      <c r="K1178" t="s">
        <v>1232</v>
      </c>
      <c r="L1178">
        <v>1</v>
      </c>
      <c r="M1178" t="s">
        <v>1233</v>
      </c>
      <c r="N1178">
        <v>12</v>
      </c>
      <c r="O1178" t="s">
        <v>70</v>
      </c>
      <c r="R1178">
        <v>0</v>
      </c>
      <c r="S1178">
        <v>0</v>
      </c>
      <c r="T1178" t="s">
        <v>1773</v>
      </c>
      <c r="U1178" t="s">
        <v>1244</v>
      </c>
      <c r="V1178">
        <v>3</v>
      </c>
      <c r="W1178">
        <v>1</v>
      </c>
      <c r="X1178">
        <v>2</v>
      </c>
      <c r="Y1178" t="s">
        <v>71</v>
      </c>
      <c r="Z1178" t="s">
        <v>62</v>
      </c>
      <c r="AA1178" t="s">
        <v>62</v>
      </c>
      <c r="AB1178" t="s">
        <v>62</v>
      </c>
      <c r="AD1178">
        <v>0</v>
      </c>
      <c r="AE1178">
        <v>0</v>
      </c>
      <c r="AF1178">
        <v>0</v>
      </c>
      <c r="AG1178">
        <v>0</v>
      </c>
      <c r="AH1178">
        <v>0</v>
      </c>
      <c r="AI1178">
        <v>7</v>
      </c>
      <c r="AJ1178">
        <v>0</v>
      </c>
      <c r="AK1178">
        <v>0</v>
      </c>
      <c r="AL1178">
        <v>0</v>
      </c>
      <c r="AM1178">
        <v>0</v>
      </c>
      <c r="AN1178">
        <v>0</v>
      </c>
      <c r="AO1178">
        <v>0</v>
      </c>
      <c r="AP1178">
        <v>0</v>
      </c>
      <c r="AQ1178">
        <v>0</v>
      </c>
      <c r="AR1178">
        <v>0</v>
      </c>
      <c r="AS1178">
        <v>0</v>
      </c>
      <c r="AT1178">
        <v>0</v>
      </c>
      <c r="AU1178">
        <v>0</v>
      </c>
      <c r="AV1178">
        <v>0</v>
      </c>
      <c r="AW1178">
        <v>1</v>
      </c>
      <c r="AX1178">
        <v>1</v>
      </c>
      <c r="AY1178">
        <v>0</v>
      </c>
      <c r="AZ1178">
        <v>0</v>
      </c>
      <c r="BA1178" t="s">
        <v>63</v>
      </c>
      <c r="BB1178" t="s">
        <v>63</v>
      </c>
      <c r="BC1178" t="s">
        <v>64</v>
      </c>
    </row>
    <row r="1179" spans="1:55" x14ac:dyDescent="0.3">
      <c r="A1179" t="s">
        <v>55</v>
      </c>
      <c r="B1179" t="s">
        <v>55</v>
      </c>
      <c r="C1179" t="s">
        <v>1195</v>
      </c>
      <c r="D1179">
        <v>22110431411</v>
      </c>
      <c r="E1179" t="s">
        <v>1196</v>
      </c>
      <c r="F1179" t="s">
        <v>106</v>
      </c>
      <c r="G1179" t="s">
        <v>57</v>
      </c>
      <c r="H1179">
        <v>3</v>
      </c>
      <c r="I1179" t="s">
        <v>58</v>
      </c>
      <c r="J1179" t="s">
        <v>59</v>
      </c>
      <c r="K1179" t="s">
        <v>1232</v>
      </c>
      <c r="L1179">
        <v>1</v>
      </c>
      <c r="M1179" t="s">
        <v>1233</v>
      </c>
      <c r="N1179">
        <v>13</v>
      </c>
      <c r="O1179" t="s">
        <v>95</v>
      </c>
      <c r="R1179">
        <v>0</v>
      </c>
      <c r="S1179">
        <v>0</v>
      </c>
      <c r="T1179" t="s">
        <v>61</v>
      </c>
      <c r="U1179" t="s">
        <v>1245</v>
      </c>
      <c r="V1179">
        <v>3</v>
      </c>
      <c r="W1179">
        <v>1</v>
      </c>
      <c r="X1179">
        <v>2</v>
      </c>
      <c r="Y1179" t="s">
        <v>71</v>
      </c>
      <c r="Z1179" t="s">
        <v>83</v>
      </c>
      <c r="AA1179" t="s">
        <v>83</v>
      </c>
      <c r="AB1179" t="s">
        <v>71</v>
      </c>
      <c r="AD1179">
        <v>0</v>
      </c>
      <c r="AE1179">
        <v>0</v>
      </c>
      <c r="AF1179">
        <v>0</v>
      </c>
      <c r="AG1179">
        <v>0</v>
      </c>
      <c r="AH1179">
        <v>0</v>
      </c>
      <c r="AI1179">
        <v>0</v>
      </c>
      <c r="AJ1179">
        <v>0</v>
      </c>
      <c r="AK1179">
        <v>0</v>
      </c>
      <c r="AL1179">
        <v>0</v>
      </c>
      <c r="AM1179">
        <v>0</v>
      </c>
      <c r="AN1179">
        <v>0</v>
      </c>
      <c r="AO1179">
        <v>0</v>
      </c>
      <c r="AP1179">
        <v>0</v>
      </c>
      <c r="AQ1179">
        <v>0</v>
      </c>
      <c r="AR1179">
        <v>0</v>
      </c>
      <c r="AS1179">
        <v>0</v>
      </c>
      <c r="AT1179">
        <v>0</v>
      </c>
      <c r="AU1179">
        <v>0</v>
      </c>
      <c r="AV1179">
        <v>0</v>
      </c>
      <c r="AW1179">
        <v>1</v>
      </c>
      <c r="AX1179">
        <v>0</v>
      </c>
      <c r="AY1179">
        <v>0</v>
      </c>
      <c r="AZ1179">
        <v>0</v>
      </c>
      <c r="BA1179" t="s">
        <v>63</v>
      </c>
      <c r="BB1179" t="s">
        <v>63</v>
      </c>
      <c r="BC1179" t="s">
        <v>64</v>
      </c>
    </row>
    <row r="1180" spans="1:55" x14ac:dyDescent="0.3">
      <c r="A1180" t="s">
        <v>55</v>
      </c>
      <c r="B1180" t="s">
        <v>55</v>
      </c>
      <c r="C1180" t="s">
        <v>1195</v>
      </c>
      <c r="D1180">
        <v>22110431411</v>
      </c>
      <c r="E1180" t="s">
        <v>1196</v>
      </c>
      <c r="F1180" t="s">
        <v>106</v>
      </c>
      <c r="G1180" t="s">
        <v>57</v>
      </c>
      <c r="H1180">
        <v>3</v>
      </c>
      <c r="I1180" t="s">
        <v>58</v>
      </c>
      <c r="J1180" t="s">
        <v>59</v>
      </c>
      <c r="K1180" t="s">
        <v>1232</v>
      </c>
      <c r="L1180">
        <v>2</v>
      </c>
      <c r="M1180" t="s">
        <v>1246</v>
      </c>
      <c r="N1180">
        <v>1</v>
      </c>
      <c r="R1180">
        <v>0</v>
      </c>
      <c r="S1180">
        <v>0</v>
      </c>
      <c r="T1180" t="s">
        <v>61</v>
      </c>
      <c r="U1180" t="s">
        <v>1247</v>
      </c>
      <c r="V1180">
        <v>3</v>
      </c>
      <c r="W1180">
        <v>1</v>
      </c>
      <c r="X1180">
        <v>2</v>
      </c>
      <c r="Y1180" t="s">
        <v>71</v>
      </c>
      <c r="Z1180" t="s">
        <v>62</v>
      </c>
      <c r="AA1180" t="s">
        <v>62</v>
      </c>
      <c r="AB1180" t="s">
        <v>62</v>
      </c>
      <c r="AD1180">
        <v>1</v>
      </c>
      <c r="AE1180">
        <v>0</v>
      </c>
      <c r="AF1180">
        <v>0</v>
      </c>
      <c r="AG1180">
        <v>0</v>
      </c>
      <c r="AH1180">
        <v>6</v>
      </c>
      <c r="AI1180">
        <v>2</v>
      </c>
      <c r="AJ1180">
        <v>2</v>
      </c>
      <c r="AK1180">
        <v>0</v>
      </c>
      <c r="AL1180">
        <v>0</v>
      </c>
      <c r="AM1180">
        <v>0</v>
      </c>
      <c r="AN1180">
        <v>0</v>
      </c>
      <c r="AO1180">
        <v>0</v>
      </c>
      <c r="AP1180">
        <v>0</v>
      </c>
      <c r="AQ1180">
        <v>0</v>
      </c>
      <c r="AR1180">
        <v>0</v>
      </c>
      <c r="AS1180">
        <v>0</v>
      </c>
      <c r="AT1180">
        <v>0</v>
      </c>
      <c r="AU1180">
        <v>0</v>
      </c>
      <c r="AV1180">
        <v>0</v>
      </c>
      <c r="AW1180">
        <v>4</v>
      </c>
      <c r="AX1180">
        <v>2</v>
      </c>
      <c r="AY1180">
        <v>0</v>
      </c>
      <c r="AZ1180">
        <v>0</v>
      </c>
      <c r="BA1180" t="s">
        <v>63</v>
      </c>
      <c r="BB1180" t="s">
        <v>63</v>
      </c>
      <c r="BC1180" t="s">
        <v>64</v>
      </c>
    </row>
    <row r="1181" spans="1:55" x14ac:dyDescent="0.3">
      <c r="A1181" t="s">
        <v>55</v>
      </c>
      <c r="B1181" t="s">
        <v>55</v>
      </c>
      <c r="C1181" t="s">
        <v>1195</v>
      </c>
      <c r="D1181">
        <v>22110431411</v>
      </c>
      <c r="E1181" t="s">
        <v>1196</v>
      </c>
      <c r="F1181" t="s">
        <v>106</v>
      </c>
      <c r="G1181" t="s">
        <v>57</v>
      </c>
      <c r="H1181">
        <v>3</v>
      </c>
      <c r="I1181" t="s">
        <v>58</v>
      </c>
      <c r="J1181" t="s">
        <v>59</v>
      </c>
      <c r="K1181" t="s">
        <v>1232</v>
      </c>
      <c r="L1181">
        <v>2</v>
      </c>
      <c r="M1181" t="s">
        <v>1246</v>
      </c>
      <c r="N1181">
        <v>2</v>
      </c>
      <c r="O1181" t="s">
        <v>66</v>
      </c>
      <c r="P1181">
        <v>7</v>
      </c>
      <c r="Q1181" t="s">
        <v>102</v>
      </c>
      <c r="R1181">
        <v>17</v>
      </c>
      <c r="S1181">
        <v>32</v>
      </c>
      <c r="T1181" t="s">
        <v>61</v>
      </c>
      <c r="U1181" t="s">
        <v>1248</v>
      </c>
      <c r="V1181">
        <v>3</v>
      </c>
      <c r="W1181">
        <v>1</v>
      </c>
      <c r="X1181">
        <v>2</v>
      </c>
      <c r="Y1181" t="s">
        <v>71</v>
      </c>
      <c r="Z1181" t="s">
        <v>71</v>
      </c>
      <c r="AA1181" t="s">
        <v>62</v>
      </c>
      <c r="AB1181" t="s">
        <v>71</v>
      </c>
      <c r="AC1181" t="s">
        <v>77</v>
      </c>
      <c r="AD1181">
        <v>0</v>
      </c>
      <c r="AE1181">
        <v>1</v>
      </c>
      <c r="AF1181">
        <v>0</v>
      </c>
      <c r="AG1181">
        <v>0</v>
      </c>
      <c r="AH1181">
        <v>0</v>
      </c>
      <c r="AI1181">
        <v>0</v>
      </c>
      <c r="AJ1181">
        <v>0</v>
      </c>
      <c r="AK1181">
        <v>0</v>
      </c>
      <c r="AL1181">
        <v>0</v>
      </c>
      <c r="AM1181">
        <v>0</v>
      </c>
      <c r="AN1181">
        <v>0</v>
      </c>
      <c r="AO1181">
        <v>0</v>
      </c>
      <c r="AP1181">
        <v>0</v>
      </c>
      <c r="AQ1181">
        <v>0</v>
      </c>
      <c r="AR1181">
        <v>0</v>
      </c>
      <c r="AS1181">
        <v>0</v>
      </c>
      <c r="AT1181">
        <v>0</v>
      </c>
      <c r="AU1181">
        <v>0</v>
      </c>
      <c r="AV1181">
        <v>0</v>
      </c>
      <c r="AW1181">
        <v>4</v>
      </c>
      <c r="AX1181">
        <v>2</v>
      </c>
      <c r="AY1181">
        <v>0</v>
      </c>
      <c r="AZ1181">
        <v>0</v>
      </c>
      <c r="BA1181" t="s">
        <v>63</v>
      </c>
      <c r="BB1181" t="s">
        <v>63</v>
      </c>
      <c r="BC1181" t="s">
        <v>64</v>
      </c>
    </row>
    <row r="1182" spans="1:55" x14ac:dyDescent="0.3">
      <c r="A1182" t="s">
        <v>55</v>
      </c>
      <c r="B1182" t="s">
        <v>55</v>
      </c>
      <c r="C1182" t="s">
        <v>1195</v>
      </c>
      <c r="D1182">
        <v>22110431411</v>
      </c>
      <c r="E1182" t="s">
        <v>1196</v>
      </c>
      <c r="F1182" t="s">
        <v>106</v>
      </c>
      <c r="G1182" t="s">
        <v>57</v>
      </c>
      <c r="H1182">
        <v>3</v>
      </c>
      <c r="I1182" t="s">
        <v>58</v>
      </c>
      <c r="J1182" t="s">
        <v>59</v>
      </c>
      <c r="K1182" t="s">
        <v>1232</v>
      </c>
      <c r="L1182">
        <v>2</v>
      </c>
      <c r="M1182" t="s">
        <v>1246</v>
      </c>
      <c r="N1182">
        <v>3</v>
      </c>
      <c r="O1182" t="s">
        <v>66</v>
      </c>
      <c r="P1182">
        <v>7</v>
      </c>
      <c r="Q1182" t="s">
        <v>103</v>
      </c>
      <c r="R1182">
        <v>15</v>
      </c>
      <c r="S1182">
        <v>32</v>
      </c>
      <c r="T1182" t="s">
        <v>1773</v>
      </c>
      <c r="U1182" t="s">
        <v>1249</v>
      </c>
      <c r="V1182">
        <v>3</v>
      </c>
      <c r="W1182">
        <v>1</v>
      </c>
      <c r="X1182">
        <v>2</v>
      </c>
      <c r="Y1182" t="s">
        <v>71</v>
      </c>
      <c r="Z1182" t="s">
        <v>62</v>
      </c>
      <c r="AA1182" t="s">
        <v>62</v>
      </c>
      <c r="AB1182" t="s">
        <v>71</v>
      </c>
      <c r="AC1182" t="s">
        <v>77</v>
      </c>
      <c r="AD1182">
        <v>0</v>
      </c>
      <c r="AE1182">
        <v>1</v>
      </c>
      <c r="AF1182">
        <v>0</v>
      </c>
      <c r="AG1182">
        <v>0</v>
      </c>
      <c r="AH1182">
        <v>1</v>
      </c>
      <c r="AI1182">
        <v>0</v>
      </c>
      <c r="AJ1182">
        <v>0</v>
      </c>
      <c r="AK1182">
        <v>0</v>
      </c>
      <c r="AL1182">
        <v>0</v>
      </c>
      <c r="AM1182">
        <v>0</v>
      </c>
      <c r="AN1182">
        <v>0</v>
      </c>
      <c r="AO1182">
        <v>0</v>
      </c>
      <c r="AP1182">
        <v>0</v>
      </c>
      <c r="AQ1182">
        <v>0</v>
      </c>
      <c r="AR1182">
        <v>0</v>
      </c>
      <c r="AS1182">
        <v>0</v>
      </c>
      <c r="AT1182">
        <v>0</v>
      </c>
      <c r="AU1182">
        <v>0</v>
      </c>
      <c r="AV1182">
        <v>0</v>
      </c>
      <c r="AW1182">
        <v>4</v>
      </c>
      <c r="AX1182">
        <v>2</v>
      </c>
      <c r="AY1182">
        <v>0</v>
      </c>
      <c r="AZ1182">
        <v>0</v>
      </c>
      <c r="BA1182" t="s">
        <v>63</v>
      </c>
      <c r="BB1182" t="s">
        <v>63</v>
      </c>
      <c r="BC1182" t="s">
        <v>64</v>
      </c>
    </row>
    <row r="1183" spans="1:55" x14ac:dyDescent="0.3">
      <c r="A1183" t="s">
        <v>55</v>
      </c>
      <c r="B1183" t="s">
        <v>55</v>
      </c>
      <c r="C1183" t="s">
        <v>1195</v>
      </c>
      <c r="D1183">
        <v>22110431411</v>
      </c>
      <c r="E1183" t="s">
        <v>1196</v>
      </c>
      <c r="F1183" t="s">
        <v>106</v>
      </c>
      <c r="G1183" t="s">
        <v>57</v>
      </c>
      <c r="H1183">
        <v>3</v>
      </c>
      <c r="I1183" t="s">
        <v>58</v>
      </c>
      <c r="J1183" t="s">
        <v>59</v>
      </c>
      <c r="K1183" t="s">
        <v>1232</v>
      </c>
      <c r="L1183">
        <v>2</v>
      </c>
      <c r="M1183" t="s">
        <v>1246</v>
      </c>
      <c r="N1183">
        <v>4</v>
      </c>
      <c r="O1183" t="s">
        <v>66</v>
      </c>
      <c r="P1183">
        <v>7</v>
      </c>
      <c r="Q1183" t="s">
        <v>1250</v>
      </c>
      <c r="R1183">
        <v>17</v>
      </c>
      <c r="S1183">
        <v>32</v>
      </c>
      <c r="T1183" t="s">
        <v>1773</v>
      </c>
      <c r="U1183" t="s">
        <v>1251</v>
      </c>
      <c r="V1183">
        <v>3</v>
      </c>
      <c r="W1183">
        <v>1</v>
      </c>
      <c r="X1183">
        <v>2</v>
      </c>
      <c r="Y1183" t="s">
        <v>71</v>
      </c>
      <c r="Z1183" t="s">
        <v>71</v>
      </c>
      <c r="AA1183" t="s">
        <v>62</v>
      </c>
      <c r="AB1183" t="s">
        <v>62</v>
      </c>
      <c r="AC1183" t="s">
        <v>77</v>
      </c>
      <c r="AD1183">
        <v>0</v>
      </c>
      <c r="AE1183">
        <v>1</v>
      </c>
      <c r="AF1183">
        <v>0</v>
      </c>
      <c r="AG1183">
        <v>0</v>
      </c>
      <c r="AH1183">
        <v>1</v>
      </c>
      <c r="AI1183">
        <v>0</v>
      </c>
      <c r="AJ1183">
        <v>0</v>
      </c>
      <c r="AK1183">
        <v>0</v>
      </c>
      <c r="AL1183">
        <v>0</v>
      </c>
      <c r="AM1183">
        <v>0</v>
      </c>
      <c r="AN1183">
        <v>0</v>
      </c>
      <c r="AO1183">
        <v>0</v>
      </c>
      <c r="AP1183">
        <v>0</v>
      </c>
      <c r="AQ1183">
        <v>0</v>
      </c>
      <c r="AR1183">
        <v>0</v>
      </c>
      <c r="AS1183">
        <v>0</v>
      </c>
      <c r="AT1183">
        <v>0</v>
      </c>
      <c r="AU1183">
        <v>0</v>
      </c>
      <c r="AV1183">
        <v>0</v>
      </c>
      <c r="AW1183">
        <v>4</v>
      </c>
      <c r="AX1183">
        <v>2</v>
      </c>
      <c r="AY1183">
        <v>0</v>
      </c>
      <c r="AZ1183">
        <v>0</v>
      </c>
      <c r="BA1183" t="s">
        <v>63</v>
      </c>
      <c r="BB1183" t="s">
        <v>63</v>
      </c>
      <c r="BC1183" t="s">
        <v>64</v>
      </c>
    </row>
    <row r="1184" spans="1:55" x14ac:dyDescent="0.3">
      <c r="A1184" t="s">
        <v>55</v>
      </c>
      <c r="B1184" t="s">
        <v>55</v>
      </c>
      <c r="C1184" t="s">
        <v>1195</v>
      </c>
      <c r="D1184">
        <v>22110431411</v>
      </c>
      <c r="E1184" t="s">
        <v>1196</v>
      </c>
      <c r="F1184" t="s">
        <v>106</v>
      </c>
      <c r="G1184" t="s">
        <v>57</v>
      </c>
      <c r="H1184">
        <v>3</v>
      </c>
      <c r="I1184" t="s">
        <v>58</v>
      </c>
      <c r="J1184" t="s">
        <v>59</v>
      </c>
      <c r="K1184" t="s">
        <v>1232</v>
      </c>
      <c r="L1184">
        <v>2</v>
      </c>
      <c r="M1184" t="s">
        <v>1246</v>
      </c>
      <c r="N1184">
        <v>5</v>
      </c>
      <c r="O1184" t="s">
        <v>66</v>
      </c>
      <c r="P1184">
        <v>6</v>
      </c>
      <c r="Q1184" t="s">
        <v>164</v>
      </c>
      <c r="R1184">
        <v>9</v>
      </c>
      <c r="S1184">
        <v>35</v>
      </c>
      <c r="T1184" t="s">
        <v>1773</v>
      </c>
      <c r="U1184" t="s">
        <v>1252</v>
      </c>
      <c r="V1184">
        <v>3</v>
      </c>
      <c r="W1184">
        <v>1</v>
      </c>
      <c r="X1184">
        <v>2</v>
      </c>
      <c r="Y1184" t="s">
        <v>71</v>
      </c>
      <c r="Z1184" t="s">
        <v>71</v>
      </c>
      <c r="AA1184" t="s">
        <v>83</v>
      </c>
      <c r="AB1184" t="s">
        <v>62</v>
      </c>
      <c r="AC1184" t="s">
        <v>77</v>
      </c>
      <c r="AD1184">
        <v>0</v>
      </c>
      <c r="AE1184">
        <v>1</v>
      </c>
      <c r="AF1184">
        <v>0</v>
      </c>
      <c r="AG1184">
        <v>0</v>
      </c>
      <c r="AH1184">
        <v>1</v>
      </c>
      <c r="AI1184">
        <v>0</v>
      </c>
      <c r="AJ1184">
        <v>0</v>
      </c>
      <c r="AK1184">
        <v>0</v>
      </c>
      <c r="AL1184">
        <v>0</v>
      </c>
      <c r="AM1184">
        <v>0</v>
      </c>
      <c r="AN1184">
        <v>0</v>
      </c>
      <c r="AO1184">
        <v>0</v>
      </c>
      <c r="AP1184">
        <v>0</v>
      </c>
      <c r="AQ1184">
        <v>0</v>
      </c>
      <c r="AR1184">
        <v>0</v>
      </c>
      <c r="AS1184">
        <v>0</v>
      </c>
      <c r="AT1184">
        <v>0</v>
      </c>
      <c r="AU1184">
        <v>0</v>
      </c>
      <c r="AV1184">
        <v>0</v>
      </c>
      <c r="AW1184">
        <v>4</v>
      </c>
      <c r="AX1184">
        <v>3</v>
      </c>
      <c r="AY1184">
        <v>0</v>
      </c>
      <c r="AZ1184">
        <v>0</v>
      </c>
      <c r="BA1184" t="s">
        <v>63</v>
      </c>
      <c r="BB1184" t="s">
        <v>63</v>
      </c>
      <c r="BC1184" t="s">
        <v>64</v>
      </c>
    </row>
    <row r="1185" spans="1:55" x14ac:dyDescent="0.3">
      <c r="A1185" t="s">
        <v>55</v>
      </c>
      <c r="B1185" t="s">
        <v>55</v>
      </c>
      <c r="C1185" t="s">
        <v>1195</v>
      </c>
      <c r="D1185">
        <v>22110431411</v>
      </c>
      <c r="E1185" t="s">
        <v>1196</v>
      </c>
      <c r="F1185" t="s">
        <v>106</v>
      </c>
      <c r="G1185" t="s">
        <v>57</v>
      </c>
      <c r="H1185">
        <v>3</v>
      </c>
      <c r="I1185" t="s">
        <v>58</v>
      </c>
      <c r="J1185" t="s">
        <v>59</v>
      </c>
      <c r="K1185" t="s">
        <v>1232</v>
      </c>
      <c r="L1185">
        <v>2</v>
      </c>
      <c r="M1185" t="s">
        <v>1246</v>
      </c>
      <c r="N1185">
        <v>6</v>
      </c>
      <c r="O1185" t="s">
        <v>104</v>
      </c>
      <c r="R1185">
        <v>0</v>
      </c>
      <c r="S1185">
        <v>0</v>
      </c>
      <c r="T1185" t="s">
        <v>1773</v>
      </c>
      <c r="U1185" t="s">
        <v>1253</v>
      </c>
      <c r="V1185">
        <v>3</v>
      </c>
      <c r="W1185">
        <v>1</v>
      </c>
      <c r="X1185">
        <v>2</v>
      </c>
      <c r="Y1185" t="s">
        <v>71</v>
      </c>
      <c r="Z1185" t="s">
        <v>71</v>
      </c>
      <c r="AA1185" t="s">
        <v>83</v>
      </c>
      <c r="AB1185" t="s">
        <v>71</v>
      </c>
      <c r="AC1185" t="s">
        <v>119</v>
      </c>
      <c r="AD1185">
        <v>1</v>
      </c>
      <c r="AE1185">
        <v>0</v>
      </c>
      <c r="AF1185">
        <v>10</v>
      </c>
      <c r="AG1185">
        <v>28</v>
      </c>
      <c r="AH1185">
        <v>0</v>
      </c>
      <c r="AI1185">
        <v>1</v>
      </c>
      <c r="AJ1185">
        <v>0</v>
      </c>
      <c r="AK1185">
        <v>0</v>
      </c>
      <c r="AL1185">
        <v>0</v>
      </c>
      <c r="AM1185">
        <v>0</v>
      </c>
      <c r="AN1185">
        <v>0</v>
      </c>
      <c r="AO1185">
        <v>0</v>
      </c>
      <c r="AP1185">
        <v>0</v>
      </c>
      <c r="AQ1185">
        <v>0</v>
      </c>
      <c r="AR1185">
        <v>0</v>
      </c>
      <c r="AS1185">
        <v>0</v>
      </c>
      <c r="AT1185">
        <v>0</v>
      </c>
      <c r="AU1185">
        <v>0</v>
      </c>
      <c r="AV1185">
        <v>0</v>
      </c>
      <c r="AW1185">
        <v>3</v>
      </c>
      <c r="AX1185">
        <v>2</v>
      </c>
      <c r="AY1185">
        <v>0</v>
      </c>
      <c r="AZ1185">
        <v>0</v>
      </c>
      <c r="BA1185" t="s">
        <v>63</v>
      </c>
      <c r="BB1185" t="s">
        <v>63</v>
      </c>
    </row>
    <row r="1186" spans="1:55" x14ac:dyDescent="0.3">
      <c r="A1186" t="s">
        <v>55</v>
      </c>
      <c r="B1186" t="s">
        <v>55</v>
      </c>
      <c r="C1186" t="s">
        <v>1195</v>
      </c>
      <c r="D1186">
        <v>22110431411</v>
      </c>
      <c r="E1186" t="s">
        <v>1196</v>
      </c>
      <c r="F1186" t="s">
        <v>106</v>
      </c>
      <c r="G1186" t="s">
        <v>57</v>
      </c>
      <c r="H1186">
        <v>3</v>
      </c>
      <c r="I1186" t="s">
        <v>58</v>
      </c>
      <c r="J1186" t="s">
        <v>59</v>
      </c>
      <c r="K1186" t="s">
        <v>1232</v>
      </c>
      <c r="L1186">
        <v>2</v>
      </c>
      <c r="M1186" t="s">
        <v>1246</v>
      </c>
      <c r="N1186">
        <v>7</v>
      </c>
      <c r="O1186" t="s">
        <v>66</v>
      </c>
      <c r="P1186">
        <v>11</v>
      </c>
      <c r="Q1186" t="s">
        <v>115</v>
      </c>
      <c r="R1186">
        <v>0</v>
      </c>
      <c r="S1186">
        <v>43</v>
      </c>
      <c r="T1186" t="s">
        <v>1773</v>
      </c>
      <c r="U1186" t="s">
        <v>1254</v>
      </c>
      <c r="V1186">
        <v>3</v>
      </c>
      <c r="W1186">
        <v>1</v>
      </c>
      <c r="X1186">
        <v>2</v>
      </c>
      <c r="Y1186" t="s">
        <v>71</v>
      </c>
      <c r="Z1186" t="s">
        <v>71</v>
      </c>
      <c r="AA1186" t="s">
        <v>71</v>
      </c>
      <c r="AB1186" t="s">
        <v>62</v>
      </c>
      <c r="AC1186" t="s">
        <v>77</v>
      </c>
      <c r="AD1186">
        <v>0</v>
      </c>
      <c r="AE1186">
        <v>1</v>
      </c>
      <c r="AF1186">
        <v>0</v>
      </c>
      <c r="AG1186">
        <v>0</v>
      </c>
      <c r="AH1186">
        <v>1</v>
      </c>
      <c r="AI1186">
        <v>0</v>
      </c>
      <c r="AJ1186">
        <v>0</v>
      </c>
      <c r="AK1186">
        <v>0</v>
      </c>
      <c r="AL1186">
        <v>0</v>
      </c>
      <c r="AM1186">
        <v>0</v>
      </c>
      <c r="AN1186">
        <v>0</v>
      </c>
      <c r="AO1186">
        <v>0</v>
      </c>
      <c r="AP1186">
        <v>0</v>
      </c>
      <c r="AQ1186">
        <v>0</v>
      </c>
      <c r="AR1186">
        <v>0</v>
      </c>
      <c r="AS1186">
        <v>0</v>
      </c>
      <c r="AT1186">
        <v>0</v>
      </c>
      <c r="AU1186">
        <v>0</v>
      </c>
      <c r="AV1186">
        <v>0</v>
      </c>
      <c r="AW1186">
        <v>4</v>
      </c>
      <c r="AX1186">
        <v>2</v>
      </c>
      <c r="AY1186">
        <v>0</v>
      </c>
      <c r="AZ1186">
        <v>0</v>
      </c>
      <c r="BA1186" t="s">
        <v>63</v>
      </c>
      <c r="BB1186" t="s">
        <v>63</v>
      </c>
    </row>
    <row r="1187" spans="1:55" x14ac:dyDescent="0.3">
      <c r="A1187" t="s">
        <v>55</v>
      </c>
      <c r="B1187" t="s">
        <v>55</v>
      </c>
      <c r="C1187" t="s">
        <v>1195</v>
      </c>
      <c r="D1187">
        <v>22110431411</v>
      </c>
      <c r="E1187" t="s">
        <v>1196</v>
      </c>
      <c r="F1187" t="s">
        <v>106</v>
      </c>
      <c r="G1187" t="s">
        <v>57</v>
      </c>
      <c r="H1187">
        <v>3</v>
      </c>
      <c r="I1187" t="s">
        <v>58</v>
      </c>
      <c r="J1187" t="s">
        <v>59</v>
      </c>
      <c r="K1187" t="s">
        <v>1232</v>
      </c>
      <c r="L1187">
        <v>2</v>
      </c>
      <c r="M1187" t="s">
        <v>1246</v>
      </c>
      <c r="N1187">
        <v>8</v>
      </c>
      <c r="O1187" t="s">
        <v>118</v>
      </c>
      <c r="R1187">
        <v>0</v>
      </c>
      <c r="S1187">
        <v>0</v>
      </c>
      <c r="T1187" t="s">
        <v>61</v>
      </c>
      <c r="U1187" t="s">
        <v>1255</v>
      </c>
      <c r="V1187">
        <v>3</v>
      </c>
      <c r="W1187">
        <v>1</v>
      </c>
      <c r="X1187">
        <v>2</v>
      </c>
      <c r="Y1187" t="s">
        <v>62</v>
      </c>
      <c r="Z1187" t="s">
        <v>71</v>
      </c>
      <c r="AA1187" t="s">
        <v>83</v>
      </c>
      <c r="AB1187" t="s">
        <v>62</v>
      </c>
      <c r="AD1187">
        <v>1</v>
      </c>
      <c r="AE1187">
        <v>0</v>
      </c>
      <c r="AF1187">
        <v>0</v>
      </c>
      <c r="AG1187">
        <v>0</v>
      </c>
      <c r="AH1187">
        <v>0</v>
      </c>
      <c r="AI1187">
        <v>5</v>
      </c>
      <c r="AJ1187">
        <v>0</v>
      </c>
      <c r="AK1187">
        <v>0</v>
      </c>
      <c r="AL1187">
        <v>0</v>
      </c>
      <c r="AM1187">
        <v>0</v>
      </c>
      <c r="AN1187">
        <v>0</v>
      </c>
      <c r="AO1187">
        <v>0</v>
      </c>
      <c r="AP1187">
        <v>0</v>
      </c>
      <c r="AQ1187">
        <v>0</v>
      </c>
      <c r="AR1187">
        <v>0</v>
      </c>
      <c r="AS1187">
        <v>0</v>
      </c>
      <c r="AT1187">
        <v>0</v>
      </c>
      <c r="AU1187">
        <v>0</v>
      </c>
      <c r="AV1187">
        <v>0</v>
      </c>
      <c r="AW1187">
        <v>4</v>
      </c>
      <c r="AX1187">
        <v>2</v>
      </c>
      <c r="AY1187">
        <v>0</v>
      </c>
      <c r="AZ1187">
        <v>0</v>
      </c>
      <c r="BA1187" t="s">
        <v>63</v>
      </c>
      <c r="BB1187" t="s">
        <v>63</v>
      </c>
    </row>
    <row r="1188" spans="1:55" x14ac:dyDescent="0.3">
      <c r="A1188" t="s">
        <v>55</v>
      </c>
      <c r="B1188" t="s">
        <v>55</v>
      </c>
      <c r="C1188" t="s">
        <v>1195</v>
      </c>
      <c r="D1188">
        <v>22110431411</v>
      </c>
      <c r="E1188" t="s">
        <v>1196</v>
      </c>
      <c r="F1188" t="s">
        <v>106</v>
      </c>
      <c r="G1188" t="s">
        <v>57</v>
      </c>
      <c r="H1188">
        <v>3</v>
      </c>
      <c r="I1188" t="s">
        <v>58</v>
      </c>
      <c r="J1188" t="s">
        <v>59</v>
      </c>
      <c r="K1188" t="s">
        <v>1232</v>
      </c>
      <c r="L1188">
        <v>2</v>
      </c>
      <c r="M1188" t="s">
        <v>1246</v>
      </c>
      <c r="N1188">
        <v>9</v>
      </c>
      <c r="O1188" t="s">
        <v>66</v>
      </c>
      <c r="P1188">
        <v>11</v>
      </c>
      <c r="Q1188" t="s">
        <v>108</v>
      </c>
      <c r="R1188">
        <v>0</v>
      </c>
      <c r="S1188">
        <v>54</v>
      </c>
      <c r="T1188" t="s">
        <v>1773</v>
      </c>
      <c r="U1188" t="s">
        <v>1256</v>
      </c>
      <c r="V1188">
        <v>3</v>
      </c>
      <c r="W1188">
        <v>1</v>
      </c>
      <c r="X1188">
        <v>2</v>
      </c>
      <c r="Y1188" t="s">
        <v>71</v>
      </c>
      <c r="Z1188" t="s">
        <v>71</v>
      </c>
      <c r="AA1188" t="s">
        <v>71</v>
      </c>
      <c r="AB1188" t="s">
        <v>71</v>
      </c>
      <c r="AC1188" t="s">
        <v>77</v>
      </c>
      <c r="AD1188">
        <v>0</v>
      </c>
      <c r="AE1188">
        <v>1</v>
      </c>
      <c r="AF1188">
        <v>0</v>
      </c>
      <c r="AG1188">
        <v>0</v>
      </c>
      <c r="AH1188">
        <v>1</v>
      </c>
      <c r="AI1188">
        <v>0</v>
      </c>
      <c r="AJ1188">
        <v>0</v>
      </c>
      <c r="AK1188">
        <v>0</v>
      </c>
      <c r="AL1188">
        <v>0</v>
      </c>
      <c r="AM1188">
        <v>0</v>
      </c>
      <c r="AN1188">
        <v>0</v>
      </c>
      <c r="AO1188">
        <v>0</v>
      </c>
      <c r="AP1188">
        <v>0</v>
      </c>
      <c r="AQ1188">
        <v>0</v>
      </c>
      <c r="AR1188">
        <v>0</v>
      </c>
      <c r="AS1188">
        <v>0</v>
      </c>
      <c r="AT1188">
        <v>0</v>
      </c>
      <c r="AU1188">
        <v>0</v>
      </c>
      <c r="AV1188">
        <v>0</v>
      </c>
      <c r="AW1188">
        <v>4</v>
      </c>
      <c r="AX1188">
        <v>5</v>
      </c>
      <c r="AY1188">
        <v>0</v>
      </c>
      <c r="AZ1188">
        <v>0</v>
      </c>
      <c r="BA1188" t="s">
        <v>85</v>
      </c>
      <c r="BB1188" t="s">
        <v>63</v>
      </c>
    </row>
    <row r="1189" spans="1:55" x14ac:dyDescent="0.3">
      <c r="A1189" t="s">
        <v>55</v>
      </c>
      <c r="B1189" t="s">
        <v>55</v>
      </c>
      <c r="C1189" t="s">
        <v>1195</v>
      </c>
      <c r="D1189">
        <v>22110431411</v>
      </c>
      <c r="E1189" t="s">
        <v>1196</v>
      </c>
      <c r="F1189" t="s">
        <v>106</v>
      </c>
      <c r="G1189" t="s">
        <v>57</v>
      </c>
      <c r="H1189">
        <v>3</v>
      </c>
      <c r="I1189" t="s">
        <v>58</v>
      </c>
      <c r="J1189" t="s">
        <v>59</v>
      </c>
      <c r="K1189" t="s">
        <v>1232</v>
      </c>
      <c r="L1189">
        <v>2</v>
      </c>
      <c r="M1189" t="s">
        <v>1246</v>
      </c>
      <c r="N1189">
        <v>10</v>
      </c>
      <c r="O1189" t="s">
        <v>79</v>
      </c>
      <c r="R1189">
        <v>0</v>
      </c>
      <c r="S1189">
        <v>0</v>
      </c>
      <c r="T1189" t="s">
        <v>61</v>
      </c>
      <c r="U1189" t="s">
        <v>1257</v>
      </c>
      <c r="V1189">
        <v>3</v>
      </c>
      <c r="W1189">
        <v>1</v>
      </c>
      <c r="X1189">
        <v>2</v>
      </c>
      <c r="Y1189" t="s">
        <v>71</v>
      </c>
      <c r="Z1189" t="s">
        <v>71</v>
      </c>
      <c r="AA1189" t="s">
        <v>90</v>
      </c>
      <c r="AB1189" t="s">
        <v>62</v>
      </c>
      <c r="AD1189">
        <v>1</v>
      </c>
      <c r="AE1189">
        <v>0</v>
      </c>
      <c r="AF1189">
        <v>0</v>
      </c>
      <c r="AG1189">
        <v>0</v>
      </c>
      <c r="AH1189">
        <v>0</v>
      </c>
      <c r="AI1189">
        <v>4</v>
      </c>
      <c r="AJ1189">
        <v>0</v>
      </c>
      <c r="AK1189">
        <v>0</v>
      </c>
      <c r="AL1189">
        <v>0</v>
      </c>
      <c r="AM1189">
        <v>0</v>
      </c>
      <c r="AN1189">
        <v>0</v>
      </c>
      <c r="AO1189">
        <v>0</v>
      </c>
      <c r="AP1189">
        <v>0</v>
      </c>
      <c r="AQ1189">
        <v>0</v>
      </c>
      <c r="AR1189">
        <v>3</v>
      </c>
      <c r="AS1189">
        <v>0</v>
      </c>
      <c r="AT1189">
        <v>0</v>
      </c>
      <c r="AU1189">
        <v>16</v>
      </c>
      <c r="AV1189">
        <v>0</v>
      </c>
      <c r="AW1189">
        <v>2</v>
      </c>
      <c r="AX1189">
        <v>1</v>
      </c>
      <c r="AY1189">
        <v>0</v>
      </c>
      <c r="AZ1189">
        <v>0</v>
      </c>
      <c r="BA1189" t="s">
        <v>63</v>
      </c>
      <c r="BB1189" t="s">
        <v>63</v>
      </c>
    </row>
    <row r="1190" spans="1:55" x14ac:dyDescent="0.3">
      <c r="A1190" t="s">
        <v>55</v>
      </c>
      <c r="B1190" t="s">
        <v>55</v>
      </c>
      <c r="C1190" t="s">
        <v>148</v>
      </c>
      <c r="D1190">
        <v>22110439602</v>
      </c>
      <c r="E1190" t="s">
        <v>1387</v>
      </c>
      <c r="F1190" t="s">
        <v>106</v>
      </c>
      <c r="G1190" t="s">
        <v>57</v>
      </c>
      <c r="H1190">
        <v>3</v>
      </c>
      <c r="I1190" t="s">
        <v>58</v>
      </c>
      <c r="J1190" t="s">
        <v>59</v>
      </c>
      <c r="L1190">
        <v>1</v>
      </c>
      <c r="N1190">
        <v>1</v>
      </c>
      <c r="O1190" t="s">
        <v>121</v>
      </c>
      <c r="R1190">
        <v>0</v>
      </c>
      <c r="S1190">
        <v>0</v>
      </c>
      <c r="T1190" t="s">
        <v>61</v>
      </c>
      <c r="V1190">
        <v>4</v>
      </c>
      <c r="W1190">
        <v>4</v>
      </c>
      <c r="X1190">
        <v>1</v>
      </c>
      <c r="Y1190" t="s">
        <v>62</v>
      </c>
      <c r="Z1190" t="s">
        <v>62</v>
      </c>
      <c r="AA1190" t="s">
        <v>62</v>
      </c>
      <c r="AB1190" t="s">
        <v>62</v>
      </c>
      <c r="AD1190">
        <v>0</v>
      </c>
      <c r="AE1190">
        <v>0</v>
      </c>
      <c r="AF1190">
        <v>0</v>
      </c>
      <c r="AG1190">
        <v>0</v>
      </c>
      <c r="AH1190">
        <v>0</v>
      </c>
      <c r="AI1190">
        <v>0</v>
      </c>
      <c r="AJ1190">
        <v>0</v>
      </c>
      <c r="AK1190">
        <v>0</v>
      </c>
      <c r="AL1190">
        <v>0</v>
      </c>
      <c r="AM1190">
        <v>0</v>
      </c>
      <c r="AN1190">
        <v>0</v>
      </c>
      <c r="AO1190">
        <v>0</v>
      </c>
      <c r="AP1190">
        <v>0</v>
      </c>
      <c r="AQ1190">
        <v>0</v>
      </c>
      <c r="AR1190">
        <v>0</v>
      </c>
      <c r="AS1190">
        <v>0</v>
      </c>
      <c r="AT1190">
        <v>0</v>
      </c>
      <c r="AU1190">
        <v>0</v>
      </c>
      <c r="AV1190">
        <v>0</v>
      </c>
      <c r="AW1190">
        <v>7</v>
      </c>
      <c r="AX1190">
        <v>8</v>
      </c>
      <c r="AY1190">
        <v>0</v>
      </c>
      <c r="AZ1190">
        <v>0</v>
      </c>
      <c r="BA1190" t="s">
        <v>63</v>
      </c>
      <c r="BB1190" t="s">
        <v>63</v>
      </c>
      <c r="BC1190" t="s">
        <v>84</v>
      </c>
    </row>
    <row r="1191" spans="1:55" x14ac:dyDescent="0.3">
      <c r="A1191" t="s">
        <v>55</v>
      </c>
      <c r="B1191" t="s">
        <v>55</v>
      </c>
      <c r="C1191" t="s">
        <v>148</v>
      </c>
      <c r="D1191">
        <v>22110439602</v>
      </c>
      <c r="E1191" t="s">
        <v>1387</v>
      </c>
      <c r="F1191" t="s">
        <v>106</v>
      </c>
      <c r="G1191" t="s">
        <v>57</v>
      </c>
      <c r="H1191">
        <v>3</v>
      </c>
      <c r="I1191" t="s">
        <v>58</v>
      </c>
      <c r="J1191" t="s">
        <v>59</v>
      </c>
      <c r="L1191">
        <v>1</v>
      </c>
      <c r="N1191">
        <v>2</v>
      </c>
      <c r="O1191" t="s">
        <v>216</v>
      </c>
      <c r="R1191">
        <v>0</v>
      </c>
      <c r="S1191">
        <v>0</v>
      </c>
      <c r="T1191" t="s">
        <v>61</v>
      </c>
      <c r="V1191">
        <v>4</v>
      </c>
      <c r="W1191">
        <v>4</v>
      </c>
      <c r="X1191">
        <v>1</v>
      </c>
      <c r="Y1191" t="s">
        <v>62</v>
      </c>
      <c r="Z1191" t="s">
        <v>62</v>
      </c>
      <c r="AA1191" t="s">
        <v>62</v>
      </c>
      <c r="AB1191" t="s">
        <v>62</v>
      </c>
      <c r="AD1191">
        <v>0</v>
      </c>
      <c r="AE1191">
        <v>0</v>
      </c>
      <c r="AF1191">
        <v>0</v>
      </c>
      <c r="AG1191">
        <v>0</v>
      </c>
      <c r="AH1191">
        <v>0</v>
      </c>
      <c r="AI1191">
        <v>0</v>
      </c>
      <c r="AJ1191">
        <v>1</v>
      </c>
      <c r="AK1191">
        <v>0</v>
      </c>
      <c r="AL1191">
        <v>0</v>
      </c>
      <c r="AM1191">
        <v>0</v>
      </c>
      <c r="AN1191">
        <v>0</v>
      </c>
      <c r="AO1191">
        <v>0</v>
      </c>
      <c r="AP1191">
        <v>0</v>
      </c>
      <c r="AQ1191">
        <v>0</v>
      </c>
      <c r="AR1191">
        <v>0</v>
      </c>
      <c r="AS1191">
        <v>0</v>
      </c>
      <c r="AT1191">
        <v>0</v>
      </c>
      <c r="AU1191">
        <v>0</v>
      </c>
      <c r="AV1191">
        <v>0</v>
      </c>
      <c r="AW1191">
        <v>3</v>
      </c>
      <c r="AX1191">
        <v>4</v>
      </c>
      <c r="AY1191">
        <v>0</v>
      </c>
      <c r="AZ1191">
        <v>0</v>
      </c>
      <c r="BA1191" t="s">
        <v>63</v>
      </c>
      <c r="BB1191" t="s">
        <v>63</v>
      </c>
      <c r="BC1191" t="s">
        <v>84</v>
      </c>
    </row>
    <row r="1192" spans="1:55" x14ac:dyDescent="0.3">
      <c r="A1192" t="s">
        <v>55</v>
      </c>
      <c r="B1192" t="s">
        <v>55</v>
      </c>
      <c r="C1192" t="s">
        <v>738</v>
      </c>
      <c r="D1192">
        <v>22110429102</v>
      </c>
      <c r="E1192" t="s">
        <v>1151</v>
      </c>
      <c r="F1192" t="s">
        <v>56</v>
      </c>
      <c r="G1192" t="s">
        <v>57</v>
      </c>
      <c r="H1192">
        <v>1</v>
      </c>
      <c r="I1192" t="s">
        <v>58</v>
      </c>
      <c r="J1192" t="s">
        <v>59</v>
      </c>
      <c r="K1192" t="s">
        <v>1152</v>
      </c>
      <c r="L1192">
        <v>1</v>
      </c>
      <c r="N1192">
        <v>1</v>
      </c>
      <c r="O1192" t="s">
        <v>60</v>
      </c>
      <c r="R1192">
        <v>0</v>
      </c>
      <c r="S1192">
        <v>0</v>
      </c>
      <c r="T1192" t="s">
        <v>61</v>
      </c>
      <c r="V1192">
        <v>1</v>
      </c>
      <c r="W1192">
        <v>0</v>
      </c>
      <c r="X1192">
        <v>1</v>
      </c>
      <c r="Y1192" t="s">
        <v>62</v>
      </c>
      <c r="Z1192" t="s">
        <v>62</v>
      </c>
      <c r="AB1192" t="s">
        <v>62</v>
      </c>
      <c r="AD1192">
        <v>1</v>
      </c>
      <c r="AE1192">
        <v>0</v>
      </c>
      <c r="AF1192">
        <v>0</v>
      </c>
      <c r="AG1192">
        <v>0</v>
      </c>
      <c r="AH1192">
        <v>0</v>
      </c>
      <c r="AI1192">
        <v>7</v>
      </c>
      <c r="AJ1192">
        <v>1</v>
      </c>
      <c r="AK1192">
        <v>0</v>
      </c>
      <c r="AL1192">
        <v>0</v>
      </c>
      <c r="AM1192">
        <v>0</v>
      </c>
      <c r="AN1192">
        <v>0</v>
      </c>
      <c r="AO1192">
        <v>0</v>
      </c>
      <c r="AP1192">
        <v>0</v>
      </c>
      <c r="AQ1192">
        <v>0</v>
      </c>
      <c r="AR1192">
        <v>0</v>
      </c>
      <c r="AS1192">
        <v>0</v>
      </c>
      <c r="AT1192">
        <v>0</v>
      </c>
      <c r="AU1192">
        <v>0</v>
      </c>
      <c r="AV1192">
        <v>0</v>
      </c>
      <c r="AW1192">
        <v>2</v>
      </c>
      <c r="AX1192">
        <v>1</v>
      </c>
      <c r="AY1192">
        <v>0</v>
      </c>
      <c r="AZ1192">
        <v>0</v>
      </c>
      <c r="BA1192" t="s">
        <v>63</v>
      </c>
      <c r="BB1192" t="s">
        <v>63</v>
      </c>
      <c r="BC1192" t="s">
        <v>64</v>
      </c>
    </row>
    <row r="1193" spans="1:55" x14ac:dyDescent="0.3">
      <c r="A1193" t="s">
        <v>55</v>
      </c>
      <c r="B1193" t="s">
        <v>55</v>
      </c>
      <c r="C1193" t="s">
        <v>738</v>
      </c>
      <c r="D1193">
        <v>22110429102</v>
      </c>
      <c r="E1193" t="s">
        <v>1151</v>
      </c>
      <c r="F1193" t="s">
        <v>56</v>
      </c>
      <c r="G1193" t="s">
        <v>57</v>
      </c>
      <c r="H1193">
        <v>1</v>
      </c>
      <c r="I1193" t="s">
        <v>58</v>
      </c>
      <c r="J1193" t="s">
        <v>59</v>
      </c>
      <c r="K1193" t="s">
        <v>1152</v>
      </c>
      <c r="L1193">
        <v>1</v>
      </c>
      <c r="N1193">
        <v>2</v>
      </c>
      <c r="O1193" t="s">
        <v>65</v>
      </c>
      <c r="R1193">
        <v>0</v>
      </c>
      <c r="S1193">
        <v>0</v>
      </c>
      <c r="T1193" t="s">
        <v>61</v>
      </c>
      <c r="V1193">
        <v>1</v>
      </c>
      <c r="W1193">
        <v>0</v>
      </c>
      <c r="X1193">
        <v>1</v>
      </c>
      <c r="Y1193" t="s">
        <v>62</v>
      </c>
      <c r="Z1193" t="s">
        <v>62</v>
      </c>
      <c r="AB1193" t="s">
        <v>62</v>
      </c>
      <c r="AD1193">
        <v>0</v>
      </c>
      <c r="AE1193">
        <v>0</v>
      </c>
      <c r="AF1193">
        <v>0</v>
      </c>
      <c r="AG1193">
        <v>0</v>
      </c>
      <c r="AH1193">
        <v>0</v>
      </c>
      <c r="AI1193">
        <v>1</v>
      </c>
      <c r="AJ1193">
        <v>0</v>
      </c>
      <c r="AK1193">
        <v>0</v>
      </c>
      <c r="AL1193">
        <v>0</v>
      </c>
      <c r="AM1193">
        <v>0</v>
      </c>
      <c r="AN1193">
        <v>0</v>
      </c>
      <c r="AO1193">
        <v>0</v>
      </c>
      <c r="AP1193">
        <v>0</v>
      </c>
      <c r="AQ1193">
        <v>0</v>
      </c>
      <c r="AR1193">
        <v>0</v>
      </c>
      <c r="AS1193">
        <v>0</v>
      </c>
      <c r="AT1193">
        <v>0</v>
      </c>
      <c r="AU1193">
        <v>0</v>
      </c>
      <c r="AV1193">
        <v>0</v>
      </c>
      <c r="AW1193">
        <v>2</v>
      </c>
      <c r="AX1193">
        <v>1</v>
      </c>
      <c r="AY1193">
        <v>0</v>
      </c>
      <c r="AZ1193">
        <v>0</v>
      </c>
      <c r="BA1193" t="s">
        <v>63</v>
      </c>
      <c r="BB1193" t="s">
        <v>63</v>
      </c>
    </row>
    <row r="1194" spans="1:55" x14ac:dyDescent="0.3">
      <c r="A1194" t="s">
        <v>55</v>
      </c>
      <c r="B1194" t="s">
        <v>55</v>
      </c>
      <c r="C1194" t="s">
        <v>738</v>
      </c>
      <c r="D1194">
        <v>22110429102</v>
      </c>
      <c r="E1194" t="s">
        <v>1151</v>
      </c>
      <c r="F1194" t="s">
        <v>56</v>
      </c>
      <c r="G1194" t="s">
        <v>57</v>
      </c>
      <c r="H1194">
        <v>1</v>
      </c>
      <c r="I1194" t="s">
        <v>58</v>
      </c>
      <c r="J1194" t="s">
        <v>59</v>
      </c>
      <c r="K1194" t="s">
        <v>1152</v>
      </c>
      <c r="L1194">
        <v>1</v>
      </c>
      <c r="N1194">
        <v>3</v>
      </c>
      <c r="O1194" t="s">
        <v>97</v>
      </c>
      <c r="R1194">
        <v>0</v>
      </c>
      <c r="S1194">
        <v>0</v>
      </c>
      <c r="T1194" t="s">
        <v>61</v>
      </c>
      <c r="V1194">
        <v>1</v>
      </c>
      <c r="W1194">
        <v>0</v>
      </c>
      <c r="X1194">
        <v>1</v>
      </c>
      <c r="Y1194" t="s">
        <v>62</v>
      </c>
      <c r="Z1194" t="s">
        <v>62</v>
      </c>
      <c r="AB1194" t="s">
        <v>62</v>
      </c>
      <c r="AD1194">
        <v>0</v>
      </c>
      <c r="AE1194">
        <v>0</v>
      </c>
      <c r="AF1194">
        <v>0</v>
      </c>
      <c r="AG1194">
        <v>0</v>
      </c>
      <c r="AH1194">
        <v>0</v>
      </c>
      <c r="AI1194">
        <v>0</v>
      </c>
      <c r="AJ1194">
        <v>1</v>
      </c>
      <c r="AK1194">
        <v>0</v>
      </c>
      <c r="AL1194">
        <v>0</v>
      </c>
      <c r="AM1194">
        <v>0</v>
      </c>
      <c r="AN1194">
        <v>0</v>
      </c>
      <c r="AO1194">
        <v>0</v>
      </c>
      <c r="AP1194">
        <v>0</v>
      </c>
      <c r="AQ1194">
        <v>0</v>
      </c>
      <c r="AR1194">
        <v>0</v>
      </c>
      <c r="AS1194">
        <v>0</v>
      </c>
      <c r="AT1194">
        <v>0</v>
      </c>
      <c r="AU1194">
        <v>0</v>
      </c>
      <c r="AV1194">
        <v>0</v>
      </c>
      <c r="AW1194">
        <v>1</v>
      </c>
      <c r="AX1194">
        <v>0</v>
      </c>
      <c r="AY1194">
        <v>0</v>
      </c>
      <c r="AZ1194">
        <v>0</v>
      </c>
      <c r="BA1194" t="s">
        <v>63</v>
      </c>
      <c r="BB1194" t="s">
        <v>63</v>
      </c>
    </row>
    <row r="1195" spans="1:55" x14ac:dyDescent="0.3">
      <c r="A1195" t="s">
        <v>55</v>
      </c>
      <c r="B1195" t="s">
        <v>55</v>
      </c>
      <c r="C1195" t="s">
        <v>738</v>
      </c>
      <c r="D1195">
        <v>22110429102</v>
      </c>
      <c r="E1195" t="s">
        <v>1151</v>
      </c>
      <c r="F1195" t="s">
        <v>56</v>
      </c>
      <c r="G1195" t="s">
        <v>57</v>
      </c>
      <c r="H1195">
        <v>1</v>
      </c>
      <c r="I1195" t="s">
        <v>58</v>
      </c>
      <c r="J1195" t="s">
        <v>59</v>
      </c>
      <c r="K1195" t="s">
        <v>1152</v>
      </c>
      <c r="L1195">
        <v>1</v>
      </c>
      <c r="N1195">
        <v>4</v>
      </c>
      <c r="O1195" t="s">
        <v>70</v>
      </c>
      <c r="R1195">
        <v>0</v>
      </c>
      <c r="S1195">
        <v>0</v>
      </c>
      <c r="T1195" t="s">
        <v>1773</v>
      </c>
      <c r="V1195">
        <v>1</v>
      </c>
      <c r="W1195">
        <v>0</v>
      </c>
      <c r="X1195">
        <v>1</v>
      </c>
      <c r="Y1195" t="s">
        <v>71</v>
      </c>
      <c r="AA1195" t="s">
        <v>62</v>
      </c>
      <c r="AB1195" t="s">
        <v>62</v>
      </c>
      <c r="AD1195">
        <v>0</v>
      </c>
      <c r="AE1195">
        <v>0</v>
      </c>
      <c r="AF1195">
        <v>0</v>
      </c>
      <c r="AG1195">
        <v>0</v>
      </c>
      <c r="AH1195">
        <v>0</v>
      </c>
      <c r="AI1195">
        <v>0</v>
      </c>
      <c r="AJ1195">
        <v>0</v>
      </c>
      <c r="AK1195">
        <v>0</v>
      </c>
      <c r="AL1195">
        <v>0</v>
      </c>
      <c r="AM1195">
        <v>0</v>
      </c>
      <c r="AN1195">
        <v>0</v>
      </c>
      <c r="AO1195">
        <v>0</v>
      </c>
      <c r="AP1195">
        <v>0</v>
      </c>
      <c r="AQ1195">
        <v>0</v>
      </c>
      <c r="AR1195">
        <v>0</v>
      </c>
      <c r="AS1195">
        <v>0</v>
      </c>
      <c r="AT1195">
        <v>0</v>
      </c>
      <c r="AU1195">
        <v>0</v>
      </c>
      <c r="AV1195">
        <v>0</v>
      </c>
      <c r="AW1195">
        <v>0</v>
      </c>
      <c r="AX1195">
        <v>0</v>
      </c>
      <c r="AY1195">
        <v>0</v>
      </c>
      <c r="AZ1195">
        <v>0</v>
      </c>
      <c r="BA1195" t="s">
        <v>63</v>
      </c>
      <c r="BB1195" t="s">
        <v>63</v>
      </c>
      <c r="BC1195" t="s">
        <v>64</v>
      </c>
    </row>
    <row r="1196" spans="1:55" x14ac:dyDescent="0.3">
      <c r="A1196" t="s">
        <v>55</v>
      </c>
      <c r="B1196" t="s">
        <v>55</v>
      </c>
      <c r="C1196" t="s">
        <v>738</v>
      </c>
      <c r="D1196">
        <v>22110429102</v>
      </c>
      <c r="E1196" t="s">
        <v>1151</v>
      </c>
      <c r="F1196" t="s">
        <v>56</v>
      </c>
      <c r="G1196" t="s">
        <v>57</v>
      </c>
      <c r="H1196">
        <v>1</v>
      </c>
      <c r="I1196" t="s">
        <v>58</v>
      </c>
      <c r="J1196" t="s">
        <v>59</v>
      </c>
      <c r="K1196" t="s">
        <v>1152</v>
      </c>
      <c r="L1196">
        <v>1</v>
      </c>
      <c r="N1196">
        <v>5</v>
      </c>
      <c r="O1196" t="s">
        <v>70</v>
      </c>
      <c r="R1196">
        <v>0</v>
      </c>
      <c r="S1196">
        <v>0</v>
      </c>
      <c r="T1196" t="s">
        <v>1773</v>
      </c>
      <c r="V1196">
        <v>1</v>
      </c>
      <c r="W1196">
        <v>0</v>
      </c>
      <c r="X1196">
        <v>1</v>
      </c>
      <c r="Y1196" t="s">
        <v>71</v>
      </c>
      <c r="Z1196" t="s">
        <v>71</v>
      </c>
      <c r="AA1196" t="s">
        <v>62</v>
      </c>
      <c r="AB1196" t="s">
        <v>62</v>
      </c>
      <c r="AD1196">
        <v>0</v>
      </c>
      <c r="AE1196">
        <v>0</v>
      </c>
      <c r="AF1196">
        <v>0</v>
      </c>
      <c r="AG1196">
        <v>0</v>
      </c>
      <c r="AH1196">
        <v>0</v>
      </c>
      <c r="AI1196">
        <v>0</v>
      </c>
      <c r="AJ1196">
        <v>0</v>
      </c>
      <c r="AK1196">
        <v>0</v>
      </c>
      <c r="AL1196">
        <v>0</v>
      </c>
      <c r="AM1196">
        <v>0</v>
      </c>
      <c r="AN1196">
        <v>0</v>
      </c>
      <c r="AO1196">
        <v>0</v>
      </c>
      <c r="AP1196">
        <v>0</v>
      </c>
      <c r="AQ1196">
        <v>0</v>
      </c>
      <c r="AR1196">
        <v>0</v>
      </c>
      <c r="AS1196">
        <v>0</v>
      </c>
      <c r="AT1196">
        <v>0</v>
      </c>
      <c r="AU1196">
        <v>0</v>
      </c>
      <c r="AV1196">
        <v>0</v>
      </c>
      <c r="AW1196">
        <v>0</v>
      </c>
      <c r="AX1196">
        <v>0</v>
      </c>
      <c r="AY1196">
        <v>0</v>
      </c>
      <c r="AZ1196">
        <v>0</v>
      </c>
      <c r="BA1196" t="s">
        <v>63</v>
      </c>
      <c r="BB1196" t="s">
        <v>63</v>
      </c>
      <c r="BC1196" t="s">
        <v>64</v>
      </c>
    </row>
    <row r="1197" spans="1:55" x14ac:dyDescent="0.3">
      <c r="A1197" t="s">
        <v>55</v>
      </c>
      <c r="B1197" t="s">
        <v>55</v>
      </c>
      <c r="C1197" t="s">
        <v>766</v>
      </c>
      <c r="D1197">
        <v>22110427908</v>
      </c>
      <c r="E1197" t="s">
        <v>1107</v>
      </c>
      <c r="F1197" t="s">
        <v>81</v>
      </c>
      <c r="G1197" t="s">
        <v>57</v>
      </c>
      <c r="H1197">
        <v>3</v>
      </c>
      <c r="I1197" t="s">
        <v>74</v>
      </c>
      <c r="J1197" t="s">
        <v>59</v>
      </c>
      <c r="L1197">
        <v>1</v>
      </c>
      <c r="M1197" t="s">
        <v>1109</v>
      </c>
      <c r="N1197">
        <v>1</v>
      </c>
      <c r="O1197" t="s">
        <v>66</v>
      </c>
      <c r="P1197">
        <v>9</v>
      </c>
      <c r="Q1197" t="s">
        <v>110</v>
      </c>
      <c r="R1197">
        <v>32</v>
      </c>
      <c r="S1197">
        <v>20</v>
      </c>
      <c r="T1197" t="s">
        <v>1772</v>
      </c>
      <c r="U1197" t="s">
        <v>1110</v>
      </c>
      <c r="V1197">
        <v>0</v>
      </c>
      <c r="W1197">
        <v>2</v>
      </c>
      <c r="X1197">
        <v>2</v>
      </c>
      <c r="Y1197" t="s">
        <v>71</v>
      </c>
      <c r="Z1197" t="s">
        <v>71</v>
      </c>
      <c r="AA1197" t="s">
        <v>71</v>
      </c>
      <c r="AB1197" t="s">
        <v>71</v>
      </c>
      <c r="AC1197" t="s">
        <v>77</v>
      </c>
      <c r="AD1197">
        <v>0</v>
      </c>
      <c r="AE1197">
        <v>1</v>
      </c>
      <c r="AF1197">
        <v>0</v>
      </c>
      <c r="AG1197">
        <v>0</v>
      </c>
      <c r="AH1197">
        <v>0</v>
      </c>
      <c r="AI1197">
        <v>0</v>
      </c>
      <c r="AJ1197">
        <v>0</v>
      </c>
      <c r="AK1197">
        <v>0</v>
      </c>
      <c r="AL1197">
        <v>0</v>
      </c>
      <c r="AM1197">
        <v>0</v>
      </c>
      <c r="AN1197">
        <v>0</v>
      </c>
      <c r="AO1197">
        <v>0</v>
      </c>
      <c r="AP1197">
        <v>0</v>
      </c>
      <c r="AQ1197">
        <v>0</v>
      </c>
      <c r="AR1197">
        <v>0</v>
      </c>
      <c r="AS1197">
        <v>0</v>
      </c>
      <c r="AT1197">
        <v>0</v>
      </c>
      <c r="AU1197">
        <v>0</v>
      </c>
      <c r="AV1197">
        <v>0</v>
      </c>
      <c r="AW1197">
        <v>3</v>
      </c>
      <c r="AX1197">
        <v>3</v>
      </c>
      <c r="AY1197">
        <v>0</v>
      </c>
      <c r="AZ1197">
        <v>0</v>
      </c>
      <c r="BA1197" t="s">
        <v>63</v>
      </c>
      <c r="BB1197" t="s">
        <v>63</v>
      </c>
    </row>
    <row r="1198" spans="1:55" x14ac:dyDescent="0.3">
      <c r="A1198" t="s">
        <v>55</v>
      </c>
      <c r="B1198" t="s">
        <v>55</v>
      </c>
      <c r="C1198" t="s">
        <v>766</v>
      </c>
      <c r="D1198">
        <v>22110427908</v>
      </c>
      <c r="E1198" t="s">
        <v>1107</v>
      </c>
      <c r="F1198" t="s">
        <v>81</v>
      </c>
      <c r="G1198" t="s">
        <v>57</v>
      </c>
      <c r="H1198">
        <v>3</v>
      </c>
      <c r="I1198" t="s">
        <v>74</v>
      </c>
      <c r="J1198" t="s">
        <v>59</v>
      </c>
      <c r="L1198">
        <v>1</v>
      </c>
      <c r="M1198" t="s">
        <v>1109</v>
      </c>
      <c r="N1198">
        <v>2</v>
      </c>
      <c r="O1198" t="s">
        <v>66</v>
      </c>
      <c r="P1198">
        <v>10</v>
      </c>
      <c r="Q1198" t="s">
        <v>112</v>
      </c>
      <c r="R1198">
        <v>12</v>
      </c>
      <c r="S1198">
        <v>22</v>
      </c>
      <c r="T1198" t="s">
        <v>1772</v>
      </c>
      <c r="U1198" t="s">
        <v>1110</v>
      </c>
      <c r="V1198">
        <v>0</v>
      </c>
      <c r="W1198">
        <v>2</v>
      </c>
      <c r="X1198">
        <v>2</v>
      </c>
      <c r="Y1198" t="s">
        <v>71</v>
      </c>
      <c r="Z1198" t="s">
        <v>71</v>
      </c>
      <c r="AA1198" t="s">
        <v>71</v>
      </c>
      <c r="AB1198" t="s">
        <v>71</v>
      </c>
      <c r="AC1198" t="s">
        <v>77</v>
      </c>
      <c r="AD1198">
        <v>0</v>
      </c>
      <c r="AE1198">
        <v>1</v>
      </c>
      <c r="AF1198">
        <v>0</v>
      </c>
      <c r="AG1198">
        <v>0</v>
      </c>
      <c r="AH1198">
        <v>0</v>
      </c>
      <c r="AI1198">
        <v>0</v>
      </c>
      <c r="AJ1198">
        <v>0</v>
      </c>
      <c r="AK1198">
        <v>0</v>
      </c>
      <c r="AL1198">
        <v>0</v>
      </c>
      <c r="AM1198">
        <v>0</v>
      </c>
      <c r="AN1198">
        <v>0</v>
      </c>
      <c r="AO1198">
        <v>0</v>
      </c>
      <c r="AP1198">
        <v>0</v>
      </c>
      <c r="AQ1198">
        <v>0</v>
      </c>
      <c r="AR1198">
        <v>0</v>
      </c>
      <c r="AS1198">
        <v>0</v>
      </c>
      <c r="AT1198">
        <v>0</v>
      </c>
      <c r="AU1198">
        <v>0</v>
      </c>
      <c r="AV1198">
        <v>0</v>
      </c>
      <c r="AW1198">
        <v>2</v>
      </c>
      <c r="AX1198">
        <v>3</v>
      </c>
      <c r="AY1198">
        <v>0</v>
      </c>
      <c r="AZ1198">
        <v>0</v>
      </c>
      <c r="BA1198" t="s">
        <v>63</v>
      </c>
      <c r="BB1198" t="s">
        <v>63</v>
      </c>
      <c r="BC1198" t="s">
        <v>64</v>
      </c>
    </row>
    <row r="1199" spans="1:55" x14ac:dyDescent="0.3">
      <c r="A1199" t="s">
        <v>55</v>
      </c>
      <c r="B1199" t="s">
        <v>55</v>
      </c>
      <c r="C1199" t="s">
        <v>766</v>
      </c>
      <c r="D1199">
        <v>22110427908</v>
      </c>
      <c r="E1199" t="s">
        <v>1107</v>
      </c>
      <c r="F1199" t="s">
        <v>81</v>
      </c>
      <c r="G1199" t="s">
        <v>57</v>
      </c>
      <c r="H1199">
        <v>3</v>
      </c>
      <c r="I1199" t="s">
        <v>74</v>
      </c>
      <c r="J1199" t="s">
        <v>59</v>
      </c>
      <c r="L1199">
        <v>1</v>
      </c>
      <c r="M1199" t="s">
        <v>1109</v>
      </c>
      <c r="N1199">
        <v>3</v>
      </c>
      <c r="O1199" t="s">
        <v>66</v>
      </c>
      <c r="P1199">
        <v>10</v>
      </c>
      <c r="Q1199" t="s">
        <v>113</v>
      </c>
      <c r="R1199">
        <v>10</v>
      </c>
      <c r="S1199">
        <v>11</v>
      </c>
      <c r="T1199" t="s">
        <v>1772</v>
      </c>
      <c r="U1199" t="s">
        <v>1110</v>
      </c>
      <c r="V1199">
        <v>0</v>
      </c>
      <c r="W1199">
        <v>2</v>
      </c>
      <c r="X1199">
        <v>2</v>
      </c>
      <c r="Y1199" t="s">
        <v>71</v>
      </c>
      <c r="Z1199" t="s">
        <v>62</v>
      </c>
      <c r="AA1199" t="s">
        <v>71</v>
      </c>
      <c r="AB1199" t="s">
        <v>71</v>
      </c>
      <c r="AC1199" t="s">
        <v>77</v>
      </c>
      <c r="AD1199">
        <v>0</v>
      </c>
      <c r="AE1199">
        <v>1</v>
      </c>
      <c r="AF1199">
        <v>0</v>
      </c>
      <c r="AG1199">
        <v>0</v>
      </c>
      <c r="AH1199">
        <v>0</v>
      </c>
      <c r="AI1199">
        <v>0</v>
      </c>
      <c r="AJ1199">
        <v>0</v>
      </c>
      <c r="AK1199">
        <v>0</v>
      </c>
      <c r="AL1199">
        <v>0</v>
      </c>
      <c r="AM1199">
        <v>0</v>
      </c>
      <c r="AN1199">
        <v>0</v>
      </c>
      <c r="AO1199">
        <v>0</v>
      </c>
      <c r="AP1199">
        <v>0</v>
      </c>
      <c r="AQ1199">
        <v>0</v>
      </c>
      <c r="AR1199">
        <v>0</v>
      </c>
      <c r="AS1199">
        <v>0</v>
      </c>
      <c r="AT1199">
        <v>0</v>
      </c>
      <c r="AU1199">
        <v>0</v>
      </c>
      <c r="AV1199">
        <v>0</v>
      </c>
      <c r="AW1199">
        <v>4</v>
      </c>
      <c r="AX1199">
        <v>3</v>
      </c>
      <c r="AY1199">
        <v>0</v>
      </c>
      <c r="AZ1199">
        <v>0</v>
      </c>
      <c r="BA1199" t="s">
        <v>63</v>
      </c>
      <c r="BB1199" t="s">
        <v>63</v>
      </c>
      <c r="BC1199" t="s">
        <v>64</v>
      </c>
    </row>
    <row r="1200" spans="1:55" x14ac:dyDescent="0.3">
      <c r="A1200" t="s">
        <v>55</v>
      </c>
      <c r="B1200" t="s">
        <v>55</v>
      </c>
      <c r="C1200" t="s">
        <v>766</v>
      </c>
      <c r="D1200">
        <v>22110427908</v>
      </c>
      <c r="E1200" t="s">
        <v>1107</v>
      </c>
      <c r="F1200" t="s">
        <v>81</v>
      </c>
      <c r="G1200" t="s">
        <v>57</v>
      </c>
      <c r="H1200">
        <v>4</v>
      </c>
      <c r="I1200" t="s">
        <v>58</v>
      </c>
      <c r="J1200" t="s">
        <v>59</v>
      </c>
      <c r="K1200" t="s">
        <v>1111</v>
      </c>
      <c r="L1200">
        <v>1</v>
      </c>
      <c r="N1200">
        <v>1</v>
      </c>
      <c r="O1200" t="s">
        <v>65</v>
      </c>
      <c r="R1200">
        <v>0</v>
      </c>
      <c r="S1200">
        <v>0</v>
      </c>
      <c r="T1200" t="s">
        <v>61</v>
      </c>
      <c r="U1200" t="s">
        <v>1112</v>
      </c>
      <c r="V1200">
        <v>0</v>
      </c>
      <c r="W1200">
        <v>2</v>
      </c>
      <c r="X1200">
        <v>2</v>
      </c>
      <c r="Y1200" t="s">
        <v>62</v>
      </c>
      <c r="Z1200" t="s">
        <v>71</v>
      </c>
      <c r="AA1200" t="s">
        <v>62</v>
      </c>
      <c r="AB1200" t="s">
        <v>71</v>
      </c>
      <c r="AD1200">
        <v>1</v>
      </c>
      <c r="AE1200">
        <v>0</v>
      </c>
      <c r="AF1200">
        <v>0</v>
      </c>
      <c r="AG1200">
        <v>0</v>
      </c>
      <c r="AH1200">
        <v>0</v>
      </c>
      <c r="AI1200">
        <v>7</v>
      </c>
      <c r="AJ1200">
        <v>0</v>
      </c>
      <c r="AK1200">
        <v>2</v>
      </c>
      <c r="AL1200">
        <v>0</v>
      </c>
      <c r="AM1200">
        <v>0</v>
      </c>
      <c r="AN1200">
        <v>0</v>
      </c>
      <c r="AO1200">
        <v>0</v>
      </c>
      <c r="AP1200">
        <v>0</v>
      </c>
      <c r="AQ1200">
        <v>0</v>
      </c>
      <c r="AR1200">
        <v>0</v>
      </c>
      <c r="AS1200">
        <v>0</v>
      </c>
      <c r="AT1200">
        <v>0</v>
      </c>
      <c r="AU1200">
        <v>0</v>
      </c>
      <c r="AV1200">
        <v>0</v>
      </c>
      <c r="AW1200">
        <v>2</v>
      </c>
      <c r="AX1200">
        <v>3</v>
      </c>
      <c r="AY1200">
        <v>0</v>
      </c>
      <c r="AZ1200">
        <v>0</v>
      </c>
      <c r="BA1200" t="s">
        <v>63</v>
      </c>
      <c r="BB1200" t="s">
        <v>63</v>
      </c>
      <c r="BC1200" t="s">
        <v>64</v>
      </c>
    </row>
    <row r="1201" spans="1:55" x14ac:dyDescent="0.3">
      <c r="A1201" t="s">
        <v>55</v>
      </c>
      <c r="B1201" t="s">
        <v>55</v>
      </c>
      <c r="C1201" t="s">
        <v>766</v>
      </c>
      <c r="D1201">
        <v>22110427908</v>
      </c>
      <c r="E1201" t="s">
        <v>1107</v>
      </c>
      <c r="F1201" t="s">
        <v>81</v>
      </c>
      <c r="G1201" t="s">
        <v>57</v>
      </c>
      <c r="H1201">
        <v>5</v>
      </c>
      <c r="I1201" t="s">
        <v>58</v>
      </c>
      <c r="J1201" t="s">
        <v>59</v>
      </c>
      <c r="K1201" t="s">
        <v>1113</v>
      </c>
      <c r="L1201">
        <v>1</v>
      </c>
      <c r="M1201" t="s">
        <v>1114</v>
      </c>
      <c r="N1201">
        <v>1</v>
      </c>
      <c r="O1201" t="s">
        <v>107</v>
      </c>
      <c r="R1201">
        <v>0</v>
      </c>
      <c r="S1201">
        <v>0</v>
      </c>
      <c r="T1201" t="s">
        <v>61</v>
      </c>
      <c r="V1201">
        <v>7</v>
      </c>
      <c r="W1201">
        <v>0</v>
      </c>
      <c r="X1201">
        <v>1</v>
      </c>
      <c r="Y1201" t="s">
        <v>62</v>
      </c>
      <c r="Z1201" t="s">
        <v>62</v>
      </c>
      <c r="AA1201" t="s">
        <v>62</v>
      </c>
      <c r="AB1201" t="s">
        <v>62</v>
      </c>
      <c r="AD1201">
        <v>0</v>
      </c>
      <c r="AE1201">
        <v>0</v>
      </c>
      <c r="AF1201">
        <v>0</v>
      </c>
      <c r="AG1201">
        <v>0</v>
      </c>
      <c r="AH1201">
        <v>0</v>
      </c>
      <c r="AI1201">
        <v>3</v>
      </c>
      <c r="AJ1201">
        <v>0</v>
      </c>
      <c r="AK1201">
        <v>0</v>
      </c>
      <c r="AL1201">
        <v>0</v>
      </c>
      <c r="AM1201">
        <v>0</v>
      </c>
      <c r="AN1201">
        <v>0</v>
      </c>
      <c r="AO1201">
        <v>0</v>
      </c>
      <c r="AP1201">
        <v>0</v>
      </c>
      <c r="AQ1201">
        <v>0</v>
      </c>
      <c r="AR1201">
        <v>0</v>
      </c>
      <c r="AS1201">
        <v>0</v>
      </c>
      <c r="AT1201">
        <v>0</v>
      </c>
      <c r="AU1201">
        <v>0</v>
      </c>
      <c r="AV1201">
        <v>0</v>
      </c>
      <c r="AW1201">
        <v>2</v>
      </c>
      <c r="AX1201">
        <v>2</v>
      </c>
      <c r="AY1201">
        <v>0</v>
      </c>
      <c r="AZ1201">
        <v>0</v>
      </c>
      <c r="BA1201" t="s">
        <v>63</v>
      </c>
      <c r="BB1201" t="s">
        <v>63</v>
      </c>
    </row>
    <row r="1202" spans="1:55" x14ac:dyDescent="0.3">
      <c r="A1202" t="s">
        <v>55</v>
      </c>
      <c r="B1202" t="s">
        <v>55</v>
      </c>
      <c r="C1202" t="s">
        <v>766</v>
      </c>
      <c r="D1202">
        <v>22110427908</v>
      </c>
      <c r="E1202" t="s">
        <v>1107</v>
      </c>
      <c r="F1202" t="s">
        <v>81</v>
      </c>
      <c r="G1202" t="s">
        <v>57</v>
      </c>
      <c r="H1202">
        <v>5</v>
      </c>
      <c r="I1202" t="s">
        <v>58</v>
      </c>
      <c r="J1202" t="s">
        <v>59</v>
      </c>
      <c r="K1202" t="s">
        <v>1113</v>
      </c>
      <c r="L1202">
        <v>2</v>
      </c>
      <c r="N1202">
        <v>1</v>
      </c>
      <c r="O1202" t="s">
        <v>66</v>
      </c>
      <c r="R1202">
        <v>0</v>
      </c>
      <c r="S1202">
        <v>0</v>
      </c>
      <c r="T1202" t="s">
        <v>61</v>
      </c>
      <c r="U1202" t="s">
        <v>1115</v>
      </c>
      <c r="V1202">
        <v>3</v>
      </c>
      <c r="W1202">
        <v>0</v>
      </c>
      <c r="X1202">
        <v>1</v>
      </c>
      <c r="Y1202" t="s">
        <v>71</v>
      </c>
      <c r="Z1202" t="s">
        <v>71</v>
      </c>
      <c r="AA1202" t="s">
        <v>71</v>
      </c>
      <c r="AB1202" t="s">
        <v>71</v>
      </c>
      <c r="AC1202" t="s">
        <v>77</v>
      </c>
      <c r="AD1202">
        <v>0</v>
      </c>
      <c r="AE1202">
        <v>1</v>
      </c>
      <c r="AF1202">
        <v>0</v>
      </c>
      <c r="AG1202">
        <v>0</v>
      </c>
      <c r="AH1202">
        <v>0</v>
      </c>
      <c r="AI1202">
        <v>0</v>
      </c>
      <c r="AJ1202">
        <v>0</v>
      </c>
      <c r="AK1202">
        <v>0</v>
      </c>
      <c r="AL1202">
        <v>0</v>
      </c>
      <c r="AM1202">
        <v>0</v>
      </c>
      <c r="AN1202">
        <v>0</v>
      </c>
      <c r="AO1202">
        <v>0</v>
      </c>
      <c r="AP1202">
        <v>0</v>
      </c>
      <c r="AQ1202">
        <v>0</v>
      </c>
      <c r="AR1202">
        <v>0</v>
      </c>
      <c r="AS1202">
        <v>0</v>
      </c>
      <c r="AT1202">
        <v>0</v>
      </c>
      <c r="AU1202">
        <v>0</v>
      </c>
      <c r="AV1202">
        <v>0</v>
      </c>
      <c r="AW1202">
        <v>7</v>
      </c>
      <c r="AX1202">
        <v>7</v>
      </c>
      <c r="AY1202">
        <v>0</v>
      </c>
      <c r="AZ1202">
        <v>0</v>
      </c>
      <c r="BA1202" t="s">
        <v>63</v>
      </c>
      <c r="BB1202" t="s">
        <v>63</v>
      </c>
    </row>
    <row r="1203" spans="1:55" x14ac:dyDescent="0.3">
      <c r="A1203" t="s">
        <v>55</v>
      </c>
      <c r="B1203" t="s">
        <v>55</v>
      </c>
      <c r="C1203" t="s">
        <v>738</v>
      </c>
      <c r="D1203">
        <v>22110429102</v>
      </c>
      <c r="E1203" t="s">
        <v>1151</v>
      </c>
      <c r="F1203" t="s">
        <v>56</v>
      </c>
      <c r="G1203" t="s">
        <v>57</v>
      </c>
      <c r="H1203">
        <v>2</v>
      </c>
      <c r="I1203" t="s">
        <v>58</v>
      </c>
      <c r="J1203" t="s">
        <v>59</v>
      </c>
      <c r="K1203" t="s">
        <v>1153</v>
      </c>
      <c r="L1203">
        <v>1</v>
      </c>
      <c r="N1203">
        <v>1</v>
      </c>
      <c r="O1203" t="s">
        <v>167</v>
      </c>
      <c r="P1203">
        <v>4</v>
      </c>
      <c r="Q1203" t="s">
        <v>76</v>
      </c>
      <c r="R1203">
        <v>12</v>
      </c>
      <c r="S1203">
        <v>200</v>
      </c>
      <c r="T1203" t="s">
        <v>61</v>
      </c>
      <c r="U1203" t="s">
        <v>1154</v>
      </c>
      <c r="V1203">
        <v>4</v>
      </c>
      <c r="W1203">
        <v>0</v>
      </c>
      <c r="X1203">
        <v>1</v>
      </c>
      <c r="Y1203" t="s">
        <v>62</v>
      </c>
      <c r="Z1203" t="s">
        <v>62</v>
      </c>
      <c r="AA1203" t="s">
        <v>62</v>
      </c>
      <c r="AB1203" t="s">
        <v>62</v>
      </c>
      <c r="AC1203" t="s">
        <v>68</v>
      </c>
      <c r="AD1203">
        <v>0</v>
      </c>
      <c r="AE1203">
        <v>0</v>
      </c>
      <c r="AF1203">
        <v>0</v>
      </c>
      <c r="AG1203">
        <v>0</v>
      </c>
      <c r="AH1203">
        <v>0</v>
      </c>
      <c r="AI1203">
        <v>1</v>
      </c>
      <c r="AJ1203">
        <v>0</v>
      </c>
      <c r="AK1203">
        <v>0</v>
      </c>
      <c r="AL1203">
        <v>0</v>
      </c>
      <c r="AM1203">
        <v>0</v>
      </c>
      <c r="AN1203">
        <v>0</v>
      </c>
      <c r="AO1203">
        <v>0</v>
      </c>
      <c r="AP1203">
        <v>0</v>
      </c>
      <c r="AQ1203">
        <v>0</v>
      </c>
      <c r="AR1203">
        <v>0</v>
      </c>
      <c r="AS1203">
        <v>0</v>
      </c>
      <c r="AT1203">
        <v>0</v>
      </c>
      <c r="AU1203">
        <v>0</v>
      </c>
      <c r="AV1203">
        <v>0</v>
      </c>
      <c r="AW1203">
        <v>4</v>
      </c>
      <c r="AX1203">
        <v>4</v>
      </c>
      <c r="AY1203">
        <v>0</v>
      </c>
      <c r="AZ1203">
        <v>0</v>
      </c>
      <c r="BA1203" t="s">
        <v>63</v>
      </c>
      <c r="BB1203" t="s">
        <v>63</v>
      </c>
    </row>
    <row r="1204" spans="1:55" x14ac:dyDescent="0.3">
      <c r="A1204" t="s">
        <v>55</v>
      </c>
      <c r="B1204" t="s">
        <v>55</v>
      </c>
      <c r="C1204" t="s">
        <v>738</v>
      </c>
      <c r="D1204">
        <v>22110429102</v>
      </c>
      <c r="E1204" t="s">
        <v>1151</v>
      </c>
      <c r="F1204" t="s">
        <v>56</v>
      </c>
      <c r="G1204" t="s">
        <v>57</v>
      </c>
      <c r="H1204">
        <v>2</v>
      </c>
      <c r="I1204" t="s">
        <v>58</v>
      </c>
      <c r="J1204" t="s">
        <v>59</v>
      </c>
      <c r="K1204" t="s">
        <v>1153</v>
      </c>
      <c r="L1204">
        <v>1</v>
      </c>
      <c r="N1204">
        <v>2</v>
      </c>
      <c r="O1204" t="s">
        <v>66</v>
      </c>
      <c r="P1204">
        <v>4</v>
      </c>
      <c r="Q1204" t="s">
        <v>86</v>
      </c>
      <c r="R1204">
        <v>188</v>
      </c>
      <c r="S1204">
        <v>11</v>
      </c>
      <c r="T1204" t="s">
        <v>61</v>
      </c>
      <c r="V1204">
        <v>4</v>
      </c>
      <c r="W1204">
        <v>0</v>
      </c>
      <c r="X1204">
        <v>1</v>
      </c>
      <c r="Y1204" t="s">
        <v>62</v>
      </c>
      <c r="Z1204" t="s">
        <v>71</v>
      </c>
      <c r="AA1204" t="s">
        <v>90</v>
      </c>
      <c r="AB1204" t="s">
        <v>62</v>
      </c>
      <c r="AC1204" t="s">
        <v>77</v>
      </c>
      <c r="AD1204">
        <v>0</v>
      </c>
      <c r="AE1204">
        <v>0</v>
      </c>
      <c r="AF1204">
        <v>0</v>
      </c>
      <c r="AG1204">
        <v>0</v>
      </c>
      <c r="AH1204">
        <v>0</v>
      </c>
      <c r="AI1204">
        <v>0</v>
      </c>
      <c r="AJ1204">
        <v>0</v>
      </c>
      <c r="AK1204">
        <v>0</v>
      </c>
      <c r="AL1204">
        <v>0</v>
      </c>
      <c r="AM1204">
        <v>0</v>
      </c>
      <c r="AN1204">
        <v>0</v>
      </c>
      <c r="AO1204">
        <v>0</v>
      </c>
      <c r="AP1204">
        <v>0</v>
      </c>
      <c r="AQ1204">
        <v>0</v>
      </c>
      <c r="AR1204">
        <v>0</v>
      </c>
      <c r="AS1204">
        <v>0</v>
      </c>
      <c r="AT1204">
        <v>0</v>
      </c>
      <c r="AU1204">
        <v>0</v>
      </c>
      <c r="AV1204">
        <v>0</v>
      </c>
      <c r="AW1204">
        <v>5</v>
      </c>
      <c r="AX1204">
        <v>4</v>
      </c>
      <c r="AY1204">
        <v>0</v>
      </c>
      <c r="AZ1204">
        <v>0</v>
      </c>
      <c r="BA1204" t="s">
        <v>63</v>
      </c>
      <c r="BB1204" t="s">
        <v>63</v>
      </c>
    </row>
    <row r="1205" spans="1:55" x14ac:dyDescent="0.3">
      <c r="A1205" t="s">
        <v>55</v>
      </c>
      <c r="B1205" t="s">
        <v>55</v>
      </c>
      <c r="C1205" t="s">
        <v>738</v>
      </c>
      <c r="D1205">
        <v>22110429102</v>
      </c>
      <c r="E1205" t="s">
        <v>1151</v>
      </c>
      <c r="F1205" t="s">
        <v>56</v>
      </c>
      <c r="G1205" t="s">
        <v>57</v>
      </c>
      <c r="H1205">
        <v>2</v>
      </c>
      <c r="I1205" t="s">
        <v>58</v>
      </c>
      <c r="J1205" t="s">
        <v>59</v>
      </c>
      <c r="K1205" t="s">
        <v>1153</v>
      </c>
      <c r="L1205">
        <v>1</v>
      </c>
      <c r="N1205">
        <v>3</v>
      </c>
      <c r="O1205" t="s">
        <v>65</v>
      </c>
      <c r="R1205">
        <v>0</v>
      </c>
      <c r="S1205">
        <v>0</v>
      </c>
      <c r="T1205" t="s">
        <v>61</v>
      </c>
      <c r="U1205" t="s">
        <v>1155</v>
      </c>
      <c r="V1205">
        <v>4</v>
      </c>
      <c r="W1205">
        <v>0</v>
      </c>
      <c r="X1205">
        <v>1</v>
      </c>
      <c r="AD1205">
        <v>0</v>
      </c>
      <c r="AE1205">
        <v>0</v>
      </c>
      <c r="AF1205">
        <v>0</v>
      </c>
      <c r="AG1205">
        <v>0</v>
      </c>
      <c r="AH1205">
        <v>0</v>
      </c>
      <c r="AI1205">
        <v>0</v>
      </c>
      <c r="AJ1205">
        <v>0</v>
      </c>
      <c r="AK1205">
        <v>0</v>
      </c>
      <c r="AL1205">
        <v>0</v>
      </c>
      <c r="AM1205">
        <v>0</v>
      </c>
      <c r="AN1205">
        <v>0</v>
      </c>
      <c r="AO1205">
        <v>0</v>
      </c>
      <c r="AP1205">
        <v>0</v>
      </c>
      <c r="AQ1205">
        <v>0</v>
      </c>
      <c r="AR1205">
        <v>0</v>
      </c>
      <c r="AS1205">
        <v>0</v>
      </c>
      <c r="AT1205">
        <v>0</v>
      </c>
      <c r="AU1205">
        <v>0</v>
      </c>
      <c r="AV1205">
        <v>0</v>
      </c>
      <c r="AW1205">
        <v>0</v>
      </c>
      <c r="AX1205">
        <v>0</v>
      </c>
      <c r="AY1205">
        <v>0</v>
      </c>
      <c r="AZ1205">
        <v>0</v>
      </c>
    </row>
    <row r="1206" spans="1:55" x14ac:dyDescent="0.3">
      <c r="A1206" t="s">
        <v>55</v>
      </c>
      <c r="B1206" t="s">
        <v>55</v>
      </c>
      <c r="C1206" t="s">
        <v>738</v>
      </c>
      <c r="D1206">
        <v>22110429102</v>
      </c>
      <c r="E1206" t="s">
        <v>1151</v>
      </c>
      <c r="F1206" t="s">
        <v>56</v>
      </c>
      <c r="G1206" t="s">
        <v>57</v>
      </c>
      <c r="H1206">
        <v>2</v>
      </c>
      <c r="I1206" t="s">
        <v>58</v>
      </c>
      <c r="J1206" t="s">
        <v>59</v>
      </c>
      <c r="K1206" t="s">
        <v>1153</v>
      </c>
      <c r="L1206">
        <v>1</v>
      </c>
      <c r="N1206">
        <v>4</v>
      </c>
      <c r="O1206" t="s">
        <v>60</v>
      </c>
      <c r="R1206">
        <v>0</v>
      </c>
      <c r="S1206">
        <v>0</v>
      </c>
      <c r="T1206" t="s">
        <v>61</v>
      </c>
      <c r="U1206" t="s">
        <v>1156</v>
      </c>
      <c r="V1206">
        <v>4</v>
      </c>
      <c r="W1206">
        <v>0</v>
      </c>
      <c r="X1206">
        <v>1</v>
      </c>
      <c r="AD1206">
        <v>0</v>
      </c>
      <c r="AE1206">
        <v>0</v>
      </c>
      <c r="AF1206">
        <v>0</v>
      </c>
      <c r="AG1206">
        <v>0</v>
      </c>
      <c r="AH1206">
        <v>0</v>
      </c>
      <c r="AI1206">
        <v>0</v>
      </c>
      <c r="AJ1206">
        <v>0</v>
      </c>
      <c r="AK1206">
        <v>0</v>
      </c>
      <c r="AL1206">
        <v>0</v>
      </c>
      <c r="AM1206">
        <v>0</v>
      </c>
      <c r="AN1206">
        <v>0</v>
      </c>
      <c r="AO1206">
        <v>0</v>
      </c>
      <c r="AP1206">
        <v>0</v>
      </c>
      <c r="AQ1206">
        <v>0</v>
      </c>
      <c r="AR1206">
        <v>0</v>
      </c>
      <c r="AS1206">
        <v>0</v>
      </c>
      <c r="AT1206">
        <v>0</v>
      </c>
      <c r="AU1206">
        <v>0</v>
      </c>
      <c r="AV1206">
        <v>0</v>
      </c>
      <c r="AW1206">
        <v>0</v>
      </c>
      <c r="AX1206">
        <v>0</v>
      </c>
      <c r="AY1206">
        <v>0</v>
      </c>
      <c r="AZ1206">
        <v>0</v>
      </c>
    </row>
    <row r="1207" spans="1:55" x14ac:dyDescent="0.3">
      <c r="A1207" t="s">
        <v>55</v>
      </c>
      <c r="B1207" t="s">
        <v>55</v>
      </c>
      <c r="C1207" t="s">
        <v>738</v>
      </c>
      <c r="D1207">
        <v>22110429102</v>
      </c>
      <c r="E1207" t="s">
        <v>1151</v>
      </c>
      <c r="F1207" t="s">
        <v>56</v>
      </c>
      <c r="G1207" t="s">
        <v>57</v>
      </c>
      <c r="H1207">
        <v>2</v>
      </c>
      <c r="I1207" t="s">
        <v>58</v>
      </c>
      <c r="J1207" t="s">
        <v>59</v>
      </c>
      <c r="K1207" t="s">
        <v>1153</v>
      </c>
      <c r="L1207">
        <v>1</v>
      </c>
      <c r="N1207">
        <v>5</v>
      </c>
      <c r="O1207" t="s">
        <v>70</v>
      </c>
      <c r="R1207">
        <v>0</v>
      </c>
      <c r="S1207">
        <v>0</v>
      </c>
      <c r="T1207" t="s">
        <v>61</v>
      </c>
      <c r="U1207" t="s">
        <v>1156</v>
      </c>
      <c r="V1207">
        <v>4</v>
      </c>
      <c r="W1207">
        <v>0</v>
      </c>
      <c r="X1207">
        <v>1</v>
      </c>
      <c r="AD1207">
        <v>0</v>
      </c>
      <c r="AE1207">
        <v>0</v>
      </c>
      <c r="AF1207">
        <v>0</v>
      </c>
      <c r="AG1207">
        <v>0</v>
      </c>
      <c r="AH1207">
        <v>0</v>
      </c>
      <c r="AI1207">
        <v>0</v>
      </c>
      <c r="AJ1207">
        <v>0</v>
      </c>
      <c r="AK1207">
        <v>0</v>
      </c>
      <c r="AL1207">
        <v>0</v>
      </c>
      <c r="AM1207">
        <v>0</v>
      </c>
      <c r="AN1207">
        <v>0</v>
      </c>
      <c r="AO1207">
        <v>0</v>
      </c>
      <c r="AP1207">
        <v>0</v>
      </c>
      <c r="AQ1207">
        <v>0</v>
      </c>
      <c r="AR1207">
        <v>0</v>
      </c>
      <c r="AS1207">
        <v>0</v>
      </c>
      <c r="AT1207">
        <v>0</v>
      </c>
      <c r="AU1207">
        <v>0</v>
      </c>
      <c r="AV1207">
        <v>0</v>
      </c>
      <c r="AW1207">
        <v>0</v>
      </c>
      <c r="AX1207">
        <v>0</v>
      </c>
      <c r="AY1207">
        <v>0</v>
      </c>
      <c r="AZ1207">
        <v>0</v>
      </c>
    </row>
    <row r="1208" spans="1:55" x14ac:dyDescent="0.3">
      <c r="A1208" t="s">
        <v>55</v>
      </c>
      <c r="B1208" t="s">
        <v>55</v>
      </c>
      <c r="C1208" t="s">
        <v>738</v>
      </c>
      <c r="D1208">
        <v>22110429124</v>
      </c>
      <c r="E1208" t="s">
        <v>1157</v>
      </c>
      <c r="F1208" t="s">
        <v>98</v>
      </c>
      <c r="G1208" t="s">
        <v>57</v>
      </c>
      <c r="H1208">
        <v>1</v>
      </c>
      <c r="I1208" t="s">
        <v>58</v>
      </c>
      <c r="J1208" t="s">
        <v>59</v>
      </c>
      <c r="K1208" t="s">
        <v>1158</v>
      </c>
      <c r="L1208">
        <v>1</v>
      </c>
      <c r="M1208" t="s">
        <v>1159</v>
      </c>
      <c r="N1208">
        <v>1</v>
      </c>
      <c r="O1208" t="s">
        <v>70</v>
      </c>
      <c r="R1208">
        <v>0</v>
      </c>
      <c r="S1208">
        <v>0</v>
      </c>
      <c r="T1208" t="s">
        <v>61</v>
      </c>
      <c r="V1208">
        <v>7</v>
      </c>
      <c r="W1208">
        <v>1</v>
      </c>
      <c r="X1208">
        <v>2</v>
      </c>
      <c r="Y1208" t="s">
        <v>71</v>
      </c>
      <c r="Z1208" t="s">
        <v>71</v>
      </c>
      <c r="AA1208" t="s">
        <v>62</v>
      </c>
      <c r="AB1208" t="s">
        <v>71</v>
      </c>
      <c r="AD1208">
        <v>0</v>
      </c>
      <c r="AE1208">
        <v>0</v>
      </c>
      <c r="AF1208">
        <v>0</v>
      </c>
      <c r="AG1208">
        <v>0</v>
      </c>
      <c r="AH1208">
        <v>0</v>
      </c>
      <c r="AI1208">
        <v>0</v>
      </c>
      <c r="AJ1208">
        <v>2</v>
      </c>
      <c r="AK1208">
        <v>0</v>
      </c>
      <c r="AL1208">
        <v>0</v>
      </c>
      <c r="AM1208">
        <v>0</v>
      </c>
      <c r="AN1208">
        <v>0</v>
      </c>
      <c r="AO1208">
        <v>0</v>
      </c>
      <c r="AP1208">
        <v>0</v>
      </c>
      <c r="AQ1208">
        <v>0</v>
      </c>
      <c r="AR1208">
        <v>0</v>
      </c>
      <c r="AS1208">
        <v>0</v>
      </c>
      <c r="AT1208">
        <v>0</v>
      </c>
      <c r="AU1208">
        <v>0</v>
      </c>
      <c r="AV1208">
        <v>0</v>
      </c>
      <c r="AW1208">
        <v>2</v>
      </c>
      <c r="AX1208">
        <v>2</v>
      </c>
      <c r="AY1208">
        <v>0</v>
      </c>
      <c r="AZ1208">
        <v>0</v>
      </c>
      <c r="BA1208" t="s">
        <v>63</v>
      </c>
      <c r="BB1208" t="s">
        <v>63</v>
      </c>
    </row>
    <row r="1209" spans="1:55" x14ac:dyDescent="0.3">
      <c r="A1209" t="s">
        <v>55</v>
      </c>
      <c r="B1209" t="s">
        <v>55</v>
      </c>
      <c r="C1209" t="s">
        <v>738</v>
      </c>
      <c r="D1209">
        <v>22110429124</v>
      </c>
      <c r="E1209" t="s">
        <v>1157</v>
      </c>
      <c r="F1209" t="s">
        <v>98</v>
      </c>
      <c r="G1209" t="s">
        <v>57</v>
      </c>
      <c r="H1209">
        <v>1</v>
      </c>
      <c r="I1209" t="s">
        <v>58</v>
      </c>
      <c r="J1209" t="s">
        <v>59</v>
      </c>
      <c r="K1209" t="s">
        <v>1158</v>
      </c>
      <c r="L1209">
        <v>1</v>
      </c>
      <c r="M1209" t="s">
        <v>1159</v>
      </c>
      <c r="N1209">
        <v>2</v>
      </c>
      <c r="O1209" t="s">
        <v>60</v>
      </c>
      <c r="R1209">
        <v>0</v>
      </c>
      <c r="S1209">
        <v>0</v>
      </c>
      <c r="T1209" t="s">
        <v>61</v>
      </c>
      <c r="V1209">
        <v>7</v>
      </c>
      <c r="W1209">
        <v>1</v>
      </c>
      <c r="X1209">
        <v>2</v>
      </c>
      <c r="Y1209" t="s">
        <v>62</v>
      </c>
      <c r="Z1209" t="s">
        <v>71</v>
      </c>
      <c r="AA1209" t="s">
        <v>83</v>
      </c>
      <c r="AB1209" t="s">
        <v>71</v>
      </c>
      <c r="AD1209">
        <v>1</v>
      </c>
      <c r="AE1209">
        <v>0</v>
      </c>
      <c r="AF1209">
        <v>1</v>
      </c>
      <c r="AG1209">
        <v>1</v>
      </c>
      <c r="AH1209">
        <v>1</v>
      </c>
      <c r="AI1209">
        <v>1</v>
      </c>
      <c r="AJ1209">
        <v>0</v>
      </c>
      <c r="AK1209">
        <v>0</v>
      </c>
      <c r="AL1209">
        <v>1</v>
      </c>
      <c r="AM1209">
        <v>1</v>
      </c>
      <c r="AN1209">
        <v>3</v>
      </c>
      <c r="AO1209">
        <v>0</v>
      </c>
      <c r="AP1209">
        <v>0</v>
      </c>
      <c r="AQ1209">
        <v>0</v>
      </c>
      <c r="AR1209">
        <v>0</v>
      </c>
      <c r="AS1209">
        <v>0</v>
      </c>
      <c r="AT1209">
        <v>0</v>
      </c>
      <c r="AU1209">
        <v>0</v>
      </c>
      <c r="AV1209">
        <v>1</v>
      </c>
      <c r="AW1209">
        <v>3</v>
      </c>
      <c r="AX1209">
        <v>2</v>
      </c>
      <c r="AY1209">
        <v>0</v>
      </c>
      <c r="AZ1209">
        <v>0</v>
      </c>
      <c r="BA1209" t="s">
        <v>63</v>
      </c>
      <c r="BB1209" t="s">
        <v>63</v>
      </c>
      <c r="BC1209" t="s">
        <v>64</v>
      </c>
    </row>
    <row r="1210" spans="1:55" x14ac:dyDescent="0.3">
      <c r="A1210" t="s">
        <v>55</v>
      </c>
      <c r="B1210" t="s">
        <v>55</v>
      </c>
      <c r="C1210" t="s">
        <v>738</v>
      </c>
      <c r="D1210">
        <v>22110429124</v>
      </c>
      <c r="E1210" t="s">
        <v>1157</v>
      </c>
      <c r="F1210" t="s">
        <v>98</v>
      </c>
      <c r="G1210" t="s">
        <v>57</v>
      </c>
      <c r="H1210">
        <v>1</v>
      </c>
      <c r="I1210" t="s">
        <v>58</v>
      </c>
      <c r="J1210" t="s">
        <v>59</v>
      </c>
      <c r="K1210" t="s">
        <v>1158</v>
      </c>
      <c r="L1210">
        <v>1</v>
      </c>
      <c r="M1210" t="s">
        <v>1159</v>
      </c>
      <c r="N1210">
        <v>3</v>
      </c>
      <c r="O1210" t="s">
        <v>65</v>
      </c>
      <c r="R1210">
        <v>0</v>
      </c>
      <c r="S1210">
        <v>0</v>
      </c>
      <c r="T1210" t="s">
        <v>1773</v>
      </c>
      <c r="V1210">
        <v>7</v>
      </c>
      <c r="W1210">
        <v>1</v>
      </c>
      <c r="X1210">
        <v>2</v>
      </c>
      <c r="Y1210" t="s">
        <v>62</v>
      </c>
      <c r="Z1210" t="s">
        <v>71</v>
      </c>
      <c r="AA1210" t="s">
        <v>71</v>
      </c>
      <c r="AB1210" t="s">
        <v>71</v>
      </c>
      <c r="AD1210">
        <v>1</v>
      </c>
      <c r="AE1210">
        <v>0</v>
      </c>
      <c r="AF1210">
        <v>0</v>
      </c>
      <c r="AG1210">
        <v>0</v>
      </c>
      <c r="AH1210">
        <v>0</v>
      </c>
      <c r="AI1210">
        <v>5</v>
      </c>
      <c r="AJ1210">
        <v>0</v>
      </c>
      <c r="AK1210">
        <v>0</v>
      </c>
      <c r="AL1210">
        <v>0</v>
      </c>
      <c r="AM1210">
        <v>0</v>
      </c>
      <c r="AN1210">
        <v>0</v>
      </c>
      <c r="AO1210">
        <v>0</v>
      </c>
      <c r="AP1210">
        <v>0</v>
      </c>
      <c r="AQ1210">
        <v>0</v>
      </c>
      <c r="AR1210">
        <v>0</v>
      </c>
      <c r="AS1210">
        <v>0</v>
      </c>
      <c r="AT1210">
        <v>0</v>
      </c>
      <c r="AU1210">
        <v>0</v>
      </c>
      <c r="AV1210">
        <v>0</v>
      </c>
      <c r="AW1210">
        <v>3</v>
      </c>
      <c r="AX1210">
        <v>2</v>
      </c>
      <c r="AY1210">
        <v>0</v>
      </c>
      <c r="AZ1210">
        <v>0</v>
      </c>
      <c r="BA1210" t="s">
        <v>63</v>
      </c>
      <c r="BB1210" t="s">
        <v>63</v>
      </c>
      <c r="BC1210" t="s">
        <v>84</v>
      </c>
    </row>
    <row r="1211" spans="1:55" x14ac:dyDescent="0.3">
      <c r="A1211" t="s">
        <v>55</v>
      </c>
      <c r="B1211" t="s">
        <v>55</v>
      </c>
      <c r="C1211" t="s">
        <v>738</v>
      </c>
      <c r="D1211">
        <v>22110429124</v>
      </c>
      <c r="E1211" t="s">
        <v>1157</v>
      </c>
      <c r="F1211" t="s">
        <v>98</v>
      </c>
      <c r="G1211" t="s">
        <v>57</v>
      </c>
      <c r="H1211">
        <v>1</v>
      </c>
      <c r="I1211" t="s">
        <v>58</v>
      </c>
      <c r="J1211" t="s">
        <v>59</v>
      </c>
      <c r="K1211" t="s">
        <v>1158</v>
      </c>
      <c r="L1211">
        <v>1</v>
      </c>
      <c r="M1211" t="s">
        <v>1159</v>
      </c>
      <c r="N1211">
        <v>4</v>
      </c>
      <c r="O1211" t="s">
        <v>66</v>
      </c>
      <c r="P1211">
        <v>8</v>
      </c>
      <c r="Q1211" t="s">
        <v>82</v>
      </c>
      <c r="R1211">
        <v>0</v>
      </c>
      <c r="S1211">
        <v>0</v>
      </c>
      <c r="T1211" t="s">
        <v>61</v>
      </c>
      <c r="V1211">
        <v>7</v>
      </c>
      <c r="W1211">
        <v>1</v>
      </c>
      <c r="X1211">
        <v>2</v>
      </c>
      <c r="Y1211" t="s">
        <v>71</v>
      </c>
      <c r="Z1211" t="s">
        <v>71</v>
      </c>
      <c r="AA1211" t="s">
        <v>71</v>
      </c>
      <c r="AB1211" t="s">
        <v>71</v>
      </c>
      <c r="AC1211" t="s">
        <v>77</v>
      </c>
      <c r="AD1211">
        <v>0</v>
      </c>
      <c r="AE1211">
        <v>0</v>
      </c>
      <c r="AF1211">
        <v>0</v>
      </c>
      <c r="AG1211">
        <v>0</v>
      </c>
      <c r="AH1211">
        <v>0</v>
      </c>
      <c r="AI1211">
        <v>0</v>
      </c>
      <c r="AJ1211">
        <v>0</v>
      </c>
      <c r="AK1211">
        <v>0</v>
      </c>
      <c r="AL1211">
        <v>0</v>
      </c>
      <c r="AM1211">
        <v>0</v>
      </c>
      <c r="AN1211">
        <v>0</v>
      </c>
      <c r="AO1211">
        <v>0</v>
      </c>
      <c r="AP1211">
        <v>0</v>
      </c>
      <c r="AQ1211">
        <v>0</v>
      </c>
      <c r="AR1211">
        <v>0</v>
      </c>
      <c r="AS1211">
        <v>0</v>
      </c>
      <c r="AT1211">
        <v>0</v>
      </c>
      <c r="AU1211">
        <v>0</v>
      </c>
      <c r="AV1211">
        <v>0</v>
      </c>
      <c r="AW1211">
        <v>5</v>
      </c>
      <c r="AX1211">
        <v>4</v>
      </c>
      <c r="AY1211">
        <v>0</v>
      </c>
      <c r="AZ1211">
        <v>0</v>
      </c>
      <c r="BA1211" t="s">
        <v>63</v>
      </c>
      <c r="BB1211" t="s">
        <v>63</v>
      </c>
      <c r="BC1211" t="s">
        <v>64</v>
      </c>
    </row>
    <row r="1212" spans="1:55" x14ac:dyDescent="0.3">
      <c r="A1212" t="s">
        <v>55</v>
      </c>
      <c r="B1212" t="s">
        <v>55</v>
      </c>
      <c r="C1212" t="s">
        <v>738</v>
      </c>
      <c r="D1212">
        <v>22110429124</v>
      </c>
      <c r="E1212" t="s">
        <v>1157</v>
      </c>
      <c r="F1212" t="s">
        <v>98</v>
      </c>
      <c r="G1212" t="s">
        <v>57</v>
      </c>
      <c r="H1212">
        <v>1</v>
      </c>
      <c r="I1212" t="s">
        <v>58</v>
      </c>
      <c r="J1212" t="s">
        <v>59</v>
      </c>
      <c r="K1212" t="s">
        <v>1158</v>
      </c>
      <c r="L1212">
        <v>1</v>
      </c>
      <c r="M1212" t="s">
        <v>1159</v>
      </c>
      <c r="N1212">
        <v>5</v>
      </c>
      <c r="O1212" t="s">
        <v>167</v>
      </c>
      <c r="R1212">
        <v>0</v>
      </c>
      <c r="S1212">
        <v>0</v>
      </c>
      <c r="T1212" t="s">
        <v>61</v>
      </c>
      <c r="V1212">
        <v>7</v>
      </c>
      <c r="W1212">
        <v>1</v>
      </c>
      <c r="X1212">
        <v>2</v>
      </c>
      <c r="Y1212" t="s">
        <v>62</v>
      </c>
      <c r="Z1212" t="s">
        <v>62</v>
      </c>
      <c r="AA1212" t="s">
        <v>71</v>
      </c>
      <c r="AB1212" t="s">
        <v>62</v>
      </c>
      <c r="AC1212" t="s">
        <v>68</v>
      </c>
      <c r="AD1212">
        <v>0</v>
      </c>
      <c r="AE1212">
        <v>0</v>
      </c>
      <c r="AF1212">
        <v>0</v>
      </c>
      <c r="AG1212">
        <v>0</v>
      </c>
      <c r="AH1212">
        <v>0</v>
      </c>
      <c r="AI1212">
        <v>1</v>
      </c>
      <c r="AJ1212">
        <v>0</v>
      </c>
      <c r="AK1212">
        <v>0</v>
      </c>
      <c r="AL1212">
        <v>0</v>
      </c>
      <c r="AM1212">
        <v>0</v>
      </c>
      <c r="AN1212">
        <v>0</v>
      </c>
      <c r="AO1212">
        <v>0</v>
      </c>
      <c r="AP1212">
        <v>0</v>
      </c>
      <c r="AQ1212">
        <v>0</v>
      </c>
      <c r="AR1212">
        <v>0</v>
      </c>
      <c r="AS1212">
        <v>0</v>
      </c>
      <c r="AT1212">
        <v>0</v>
      </c>
      <c r="AU1212">
        <v>0</v>
      </c>
      <c r="AV1212">
        <v>0</v>
      </c>
      <c r="AW1212">
        <v>4</v>
      </c>
      <c r="AX1212">
        <v>4</v>
      </c>
      <c r="AY1212">
        <v>0</v>
      </c>
      <c r="AZ1212">
        <v>0</v>
      </c>
      <c r="BA1212" t="s">
        <v>63</v>
      </c>
      <c r="BB1212" t="s">
        <v>63</v>
      </c>
      <c r="BC1212" t="s">
        <v>64</v>
      </c>
    </row>
    <row r="1213" spans="1:55" x14ac:dyDescent="0.3">
      <c r="A1213" t="s">
        <v>55</v>
      </c>
      <c r="B1213" t="s">
        <v>55</v>
      </c>
      <c r="C1213" t="s">
        <v>766</v>
      </c>
      <c r="D1213">
        <v>22110427908</v>
      </c>
      <c r="E1213" t="s">
        <v>1107</v>
      </c>
      <c r="F1213" t="s">
        <v>81</v>
      </c>
      <c r="G1213" t="s">
        <v>57</v>
      </c>
      <c r="H1213">
        <v>6</v>
      </c>
      <c r="I1213" t="s">
        <v>74</v>
      </c>
      <c r="J1213" t="s">
        <v>59</v>
      </c>
      <c r="L1213">
        <v>1</v>
      </c>
      <c r="M1213" t="s">
        <v>1116</v>
      </c>
      <c r="N1213">
        <v>1</v>
      </c>
      <c r="O1213" t="s">
        <v>66</v>
      </c>
      <c r="P1213">
        <v>9</v>
      </c>
      <c r="Q1213" t="s">
        <v>87</v>
      </c>
      <c r="R1213">
        <v>32</v>
      </c>
      <c r="S1213">
        <v>20</v>
      </c>
      <c r="T1213" t="s">
        <v>61</v>
      </c>
      <c r="V1213">
        <v>0</v>
      </c>
      <c r="W1213">
        <v>1</v>
      </c>
      <c r="X1213">
        <v>1</v>
      </c>
      <c r="Y1213" t="s">
        <v>71</v>
      </c>
      <c r="Z1213" t="s">
        <v>71</v>
      </c>
      <c r="AA1213" t="s">
        <v>71</v>
      </c>
      <c r="AB1213" t="s">
        <v>71</v>
      </c>
      <c r="AC1213" t="s">
        <v>68</v>
      </c>
      <c r="AD1213">
        <v>0</v>
      </c>
      <c r="AE1213">
        <v>0</v>
      </c>
      <c r="AF1213">
        <v>0</v>
      </c>
      <c r="AG1213">
        <v>0</v>
      </c>
      <c r="AH1213">
        <v>0</v>
      </c>
      <c r="AI1213">
        <v>0</v>
      </c>
      <c r="AJ1213">
        <v>0</v>
      </c>
      <c r="AK1213">
        <v>0</v>
      </c>
      <c r="AL1213">
        <v>0</v>
      </c>
      <c r="AM1213">
        <v>0</v>
      </c>
      <c r="AN1213">
        <v>0</v>
      </c>
      <c r="AO1213">
        <v>0</v>
      </c>
      <c r="AP1213">
        <v>0</v>
      </c>
      <c r="AQ1213">
        <v>0</v>
      </c>
      <c r="AR1213">
        <v>0</v>
      </c>
      <c r="AS1213">
        <v>0</v>
      </c>
      <c r="AT1213">
        <v>0</v>
      </c>
      <c r="AU1213">
        <v>0</v>
      </c>
      <c r="AV1213">
        <v>0</v>
      </c>
      <c r="AW1213">
        <v>4</v>
      </c>
      <c r="AX1213">
        <v>2</v>
      </c>
      <c r="AY1213">
        <v>0</v>
      </c>
      <c r="AZ1213">
        <v>0</v>
      </c>
      <c r="BA1213" t="s">
        <v>63</v>
      </c>
      <c r="BB1213" t="s">
        <v>63</v>
      </c>
      <c r="BC1213" t="s">
        <v>64</v>
      </c>
    </row>
    <row r="1214" spans="1:55" x14ac:dyDescent="0.3">
      <c r="A1214" t="s">
        <v>55</v>
      </c>
      <c r="B1214" t="s">
        <v>55</v>
      </c>
      <c r="C1214" t="s">
        <v>766</v>
      </c>
      <c r="D1214">
        <v>22110427908</v>
      </c>
      <c r="E1214" t="s">
        <v>1107</v>
      </c>
      <c r="F1214" t="s">
        <v>81</v>
      </c>
      <c r="G1214" t="s">
        <v>57</v>
      </c>
      <c r="H1214">
        <v>7</v>
      </c>
      <c r="I1214" t="s">
        <v>94</v>
      </c>
      <c r="J1214" t="s">
        <v>59</v>
      </c>
      <c r="L1214">
        <v>1</v>
      </c>
      <c r="N1214">
        <v>1</v>
      </c>
      <c r="O1214" t="s">
        <v>95</v>
      </c>
      <c r="R1214">
        <v>0</v>
      </c>
      <c r="S1214">
        <v>0</v>
      </c>
      <c r="T1214" t="s">
        <v>61</v>
      </c>
      <c r="V1214">
        <v>1</v>
      </c>
      <c r="W1214">
        <v>3</v>
      </c>
      <c r="X1214">
        <v>3</v>
      </c>
      <c r="Y1214" t="s">
        <v>62</v>
      </c>
      <c r="AA1214" t="s">
        <v>62</v>
      </c>
      <c r="AB1214" t="s">
        <v>62</v>
      </c>
      <c r="AD1214">
        <v>0</v>
      </c>
      <c r="AE1214">
        <v>0</v>
      </c>
      <c r="AF1214">
        <v>0</v>
      </c>
      <c r="AG1214">
        <v>0</v>
      </c>
      <c r="AH1214">
        <v>0</v>
      </c>
      <c r="AI1214">
        <v>0</v>
      </c>
      <c r="AJ1214">
        <v>0</v>
      </c>
      <c r="AK1214">
        <v>0</v>
      </c>
      <c r="AL1214">
        <v>0</v>
      </c>
      <c r="AM1214">
        <v>0</v>
      </c>
      <c r="AN1214">
        <v>0</v>
      </c>
      <c r="AO1214">
        <v>0</v>
      </c>
      <c r="AP1214">
        <v>0</v>
      </c>
      <c r="AQ1214">
        <v>0</v>
      </c>
      <c r="AR1214">
        <v>0</v>
      </c>
      <c r="AS1214">
        <v>0</v>
      </c>
      <c r="AT1214">
        <v>0</v>
      </c>
      <c r="AU1214">
        <v>0</v>
      </c>
      <c r="AV1214">
        <v>0</v>
      </c>
      <c r="AW1214">
        <v>0</v>
      </c>
      <c r="AX1214">
        <v>0</v>
      </c>
      <c r="AY1214">
        <v>0</v>
      </c>
      <c r="AZ1214">
        <v>0</v>
      </c>
      <c r="BA1214" t="s">
        <v>63</v>
      </c>
      <c r="BB1214" t="s">
        <v>63</v>
      </c>
      <c r="BC1214" t="s">
        <v>64</v>
      </c>
    </row>
    <row r="1215" spans="1:55" x14ac:dyDescent="0.3">
      <c r="A1215" t="s">
        <v>55</v>
      </c>
      <c r="B1215" t="s">
        <v>55</v>
      </c>
      <c r="C1215" t="s">
        <v>148</v>
      </c>
      <c r="D1215">
        <v>22110402101</v>
      </c>
      <c r="E1215" t="s">
        <v>149</v>
      </c>
      <c r="F1215" t="s">
        <v>56</v>
      </c>
      <c r="G1215" t="s">
        <v>57</v>
      </c>
      <c r="H1215">
        <v>1</v>
      </c>
      <c r="I1215" t="s">
        <v>96</v>
      </c>
      <c r="J1215" t="s">
        <v>59</v>
      </c>
      <c r="L1215">
        <v>2</v>
      </c>
      <c r="M1215" t="s">
        <v>80</v>
      </c>
      <c r="N1215">
        <v>1</v>
      </c>
      <c r="O1215" t="s">
        <v>65</v>
      </c>
      <c r="R1215">
        <v>0</v>
      </c>
      <c r="S1215">
        <v>0</v>
      </c>
      <c r="T1215" t="s">
        <v>61</v>
      </c>
      <c r="V1215">
        <v>6</v>
      </c>
      <c r="W1215">
        <v>5</v>
      </c>
      <c r="X1215">
        <v>2</v>
      </c>
      <c r="AD1215">
        <v>0</v>
      </c>
      <c r="AE1215">
        <v>0</v>
      </c>
      <c r="AF1215">
        <v>0</v>
      </c>
      <c r="AG1215">
        <v>0</v>
      </c>
      <c r="AH1215">
        <v>0</v>
      </c>
      <c r="AI1215">
        <v>0</v>
      </c>
      <c r="AJ1215">
        <v>0</v>
      </c>
      <c r="AK1215">
        <v>0</v>
      </c>
      <c r="AL1215">
        <v>0</v>
      </c>
      <c r="AM1215">
        <v>0</v>
      </c>
      <c r="AN1215">
        <v>0</v>
      </c>
      <c r="AO1215">
        <v>0</v>
      </c>
      <c r="AP1215">
        <v>0</v>
      </c>
      <c r="AQ1215">
        <v>0</v>
      </c>
      <c r="AR1215">
        <v>0</v>
      </c>
      <c r="AS1215">
        <v>0</v>
      </c>
      <c r="AT1215">
        <v>0</v>
      </c>
      <c r="AU1215">
        <v>0</v>
      </c>
      <c r="AV1215">
        <v>0</v>
      </c>
      <c r="AW1215">
        <v>0</v>
      </c>
      <c r="AX1215">
        <v>0</v>
      </c>
      <c r="AY1215">
        <v>0</v>
      </c>
      <c r="AZ1215">
        <v>0</v>
      </c>
      <c r="BC1215" t="s">
        <v>64</v>
      </c>
    </row>
    <row r="1216" spans="1:55" x14ac:dyDescent="0.3">
      <c r="A1216" t="s">
        <v>55</v>
      </c>
      <c r="B1216" t="s">
        <v>55</v>
      </c>
      <c r="C1216" t="s">
        <v>148</v>
      </c>
      <c r="D1216">
        <v>22110439602</v>
      </c>
      <c r="E1216" t="s">
        <v>1387</v>
      </c>
      <c r="F1216" t="s">
        <v>106</v>
      </c>
      <c r="G1216" t="s">
        <v>57</v>
      </c>
      <c r="H1216">
        <v>4</v>
      </c>
      <c r="I1216" t="s">
        <v>94</v>
      </c>
      <c r="J1216" t="s">
        <v>59</v>
      </c>
      <c r="L1216">
        <v>1</v>
      </c>
      <c r="N1216">
        <v>1</v>
      </c>
      <c r="O1216" t="s">
        <v>95</v>
      </c>
      <c r="R1216">
        <v>0</v>
      </c>
      <c r="S1216">
        <v>0</v>
      </c>
      <c r="T1216" t="s">
        <v>61</v>
      </c>
      <c r="V1216">
        <v>2</v>
      </c>
      <c r="W1216">
        <v>8</v>
      </c>
      <c r="X1216">
        <v>2</v>
      </c>
      <c r="Y1216" t="s">
        <v>62</v>
      </c>
      <c r="Z1216" t="s">
        <v>83</v>
      </c>
      <c r="AA1216" t="s">
        <v>83</v>
      </c>
      <c r="AB1216" t="s">
        <v>62</v>
      </c>
      <c r="AD1216">
        <v>0</v>
      </c>
      <c r="AE1216">
        <v>0</v>
      </c>
      <c r="AF1216">
        <v>0</v>
      </c>
      <c r="AG1216">
        <v>0</v>
      </c>
      <c r="AH1216">
        <v>0</v>
      </c>
      <c r="AI1216">
        <v>0</v>
      </c>
      <c r="AJ1216">
        <v>0</v>
      </c>
      <c r="AK1216">
        <v>0</v>
      </c>
      <c r="AL1216">
        <v>0</v>
      </c>
      <c r="AM1216">
        <v>0</v>
      </c>
      <c r="AN1216">
        <v>0</v>
      </c>
      <c r="AO1216">
        <v>0</v>
      </c>
      <c r="AP1216">
        <v>0</v>
      </c>
      <c r="AQ1216">
        <v>0</v>
      </c>
      <c r="AR1216">
        <v>0</v>
      </c>
      <c r="AS1216">
        <v>0</v>
      </c>
      <c r="AT1216">
        <v>0</v>
      </c>
      <c r="AU1216">
        <v>0</v>
      </c>
      <c r="AV1216">
        <v>0</v>
      </c>
      <c r="AW1216">
        <v>0</v>
      </c>
      <c r="AX1216">
        <v>0</v>
      </c>
      <c r="AY1216">
        <v>0</v>
      </c>
      <c r="AZ1216">
        <v>0</v>
      </c>
      <c r="BC1216" t="s">
        <v>64</v>
      </c>
    </row>
    <row r="1217" spans="1:55" x14ac:dyDescent="0.3">
      <c r="A1217" t="s">
        <v>55</v>
      </c>
      <c r="B1217" t="s">
        <v>55</v>
      </c>
      <c r="C1217" t="s">
        <v>148</v>
      </c>
      <c r="D1217">
        <v>22110439602</v>
      </c>
      <c r="E1217" t="s">
        <v>1387</v>
      </c>
      <c r="F1217" t="s">
        <v>106</v>
      </c>
      <c r="G1217" t="s">
        <v>57</v>
      </c>
      <c r="H1217">
        <v>4</v>
      </c>
      <c r="I1217" t="s">
        <v>94</v>
      </c>
      <c r="J1217" t="s">
        <v>59</v>
      </c>
      <c r="L1217">
        <v>1</v>
      </c>
      <c r="N1217">
        <v>2</v>
      </c>
      <c r="O1217" t="s">
        <v>95</v>
      </c>
      <c r="R1217">
        <v>0</v>
      </c>
      <c r="S1217">
        <v>0</v>
      </c>
      <c r="T1217" t="s">
        <v>61</v>
      </c>
      <c r="V1217">
        <v>2</v>
      </c>
      <c r="W1217">
        <v>8</v>
      </c>
      <c r="X1217">
        <v>2</v>
      </c>
      <c r="Y1217" t="s">
        <v>62</v>
      </c>
      <c r="Z1217" t="s">
        <v>83</v>
      </c>
      <c r="AA1217" t="s">
        <v>83</v>
      </c>
      <c r="AB1217" t="s">
        <v>83</v>
      </c>
      <c r="AD1217">
        <v>0</v>
      </c>
      <c r="AE1217">
        <v>0</v>
      </c>
      <c r="AF1217">
        <v>0</v>
      </c>
      <c r="AG1217">
        <v>0</v>
      </c>
      <c r="AH1217">
        <v>0</v>
      </c>
      <c r="AI1217">
        <v>0</v>
      </c>
      <c r="AJ1217">
        <v>0</v>
      </c>
      <c r="AK1217">
        <v>0</v>
      </c>
      <c r="AL1217">
        <v>0</v>
      </c>
      <c r="AM1217">
        <v>0</v>
      </c>
      <c r="AN1217">
        <v>0</v>
      </c>
      <c r="AO1217">
        <v>0</v>
      </c>
      <c r="AP1217">
        <v>0</v>
      </c>
      <c r="AQ1217">
        <v>0</v>
      </c>
      <c r="AR1217">
        <v>0</v>
      </c>
      <c r="AS1217">
        <v>0</v>
      </c>
      <c r="AT1217">
        <v>0</v>
      </c>
      <c r="AU1217">
        <v>0</v>
      </c>
      <c r="AV1217">
        <v>0</v>
      </c>
      <c r="AW1217">
        <v>0</v>
      </c>
      <c r="AX1217">
        <v>0</v>
      </c>
      <c r="AY1217">
        <v>0</v>
      </c>
      <c r="AZ1217">
        <v>0</v>
      </c>
      <c r="BC1217" t="s">
        <v>64</v>
      </c>
    </row>
    <row r="1218" spans="1:55" x14ac:dyDescent="0.3">
      <c r="A1218" t="s">
        <v>55</v>
      </c>
      <c r="B1218" t="s">
        <v>55</v>
      </c>
      <c r="C1218" t="s">
        <v>148</v>
      </c>
      <c r="D1218">
        <v>22110439602</v>
      </c>
      <c r="E1218" t="s">
        <v>1387</v>
      </c>
      <c r="F1218" t="s">
        <v>106</v>
      </c>
      <c r="G1218" t="s">
        <v>57</v>
      </c>
      <c r="H1218">
        <v>4</v>
      </c>
      <c r="I1218" t="s">
        <v>94</v>
      </c>
      <c r="J1218" t="s">
        <v>59</v>
      </c>
      <c r="L1218">
        <v>1</v>
      </c>
      <c r="N1218">
        <v>3</v>
      </c>
      <c r="O1218" t="s">
        <v>95</v>
      </c>
      <c r="R1218">
        <v>0</v>
      </c>
      <c r="S1218">
        <v>0</v>
      </c>
      <c r="T1218" t="s">
        <v>61</v>
      </c>
      <c r="V1218">
        <v>2</v>
      </c>
      <c r="W1218">
        <v>8</v>
      </c>
      <c r="X1218">
        <v>2</v>
      </c>
      <c r="Y1218" t="s">
        <v>62</v>
      </c>
      <c r="Z1218" t="s">
        <v>83</v>
      </c>
      <c r="AA1218" t="s">
        <v>83</v>
      </c>
      <c r="AB1218" t="s">
        <v>83</v>
      </c>
      <c r="AD1218">
        <v>0</v>
      </c>
      <c r="AE1218">
        <v>0</v>
      </c>
      <c r="AF1218">
        <v>0</v>
      </c>
      <c r="AG1218">
        <v>0</v>
      </c>
      <c r="AH1218">
        <v>0</v>
      </c>
      <c r="AI1218">
        <v>0</v>
      </c>
      <c r="AJ1218">
        <v>0</v>
      </c>
      <c r="AK1218">
        <v>0</v>
      </c>
      <c r="AL1218">
        <v>0</v>
      </c>
      <c r="AM1218">
        <v>0</v>
      </c>
      <c r="AN1218">
        <v>0</v>
      </c>
      <c r="AO1218">
        <v>0</v>
      </c>
      <c r="AP1218">
        <v>0</v>
      </c>
      <c r="AQ1218">
        <v>0</v>
      </c>
      <c r="AR1218">
        <v>0</v>
      </c>
      <c r="AS1218">
        <v>0</v>
      </c>
      <c r="AT1218">
        <v>0</v>
      </c>
      <c r="AU1218">
        <v>0</v>
      </c>
      <c r="AV1218">
        <v>0</v>
      </c>
      <c r="AW1218">
        <v>0</v>
      </c>
      <c r="AX1218">
        <v>0</v>
      </c>
      <c r="AY1218">
        <v>0</v>
      </c>
      <c r="AZ1218">
        <v>0</v>
      </c>
      <c r="BC1218" t="s">
        <v>64</v>
      </c>
    </row>
    <row r="1219" spans="1:55" x14ac:dyDescent="0.3">
      <c r="A1219" t="s">
        <v>55</v>
      </c>
      <c r="B1219" t="s">
        <v>55</v>
      </c>
      <c r="C1219" t="s">
        <v>148</v>
      </c>
      <c r="D1219">
        <v>22110439602</v>
      </c>
      <c r="E1219" t="s">
        <v>1387</v>
      </c>
      <c r="F1219" t="s">
        <v>106</v>
      </c>
      <c r="G1219" t="s">
        <v>57</v>
      </c>
      <c r="H1219">
        <v>4</v>
      </c>
      <c r="I1219" t="s">
        <v>94</v>
      </c>
      <c r="J1219" t="s">
        <v>59</v>
      </c>
      <c r="L1219">
        <v>1</v>
      </c>
      <c r="O1219" t="s">
        <v>95</v>
      </c>
      <c r="R1219">
        <v>0</v>
      </c>
      <c r="S1219">
        <v>0</v>
      </c>
      <c r="T1219" t="s">
        <v>61</v>
      </c>
      <c r="V1219">
        <v>2</v>
      </c>
      <c r="W1219">
        <v>8</v>
      </c>
      <c r="X1219">
        <v>2</v>
      </c>
      <c r="Y1219" t="s">
        <v>62</v>
      </c>
      <c r="Z1219" t="s">
        <v>83</v>
      </c>
      <c r="AA1219" t="s">
        <v>83</v>
      </c>
      <c r="AB1219" t="s">
        <v>62</v>
      </c>
      <c r="AC1219" t="s">
        <v>80</v>
      </c>
      <c r="AD1219">
        <v>0</v>
      </c>
      <c r="AE1219">
        <v>0</v>
      </c>
      <c r="AF1219">
        <v>0</v>
      </c>
      <c r="AG1219">
        <v>0</v>
      </c>
      <c r="AH1219">
        <v>0</v>
      </c>
      <c r="AI1219">
        <v>0</v>
      </c>
      <c r="AJ1219">
        <v>0</v>
      </c>
      <c r="AK1219">
        <v>0</v>
      </c>
      <c r="AL1219">
        <v>0</v>
      </c>
      <c r="AM1219">
        <v>0</v>
      </c>
      <c r="AN1219">
        <v>0</v>
      </c>
      <c r="AO1219">
        <v>0</v>
      </c>
      <c r="AP1219">
        <v>0</v>
      </c>
      <c r="AQ1219">
        <v>0</v>
      </c>
      <c r="AR1219">
        <v>0</v>
      </c>
      <c r="AS1219">
        <v>0</v>
      </c>
      <c r="AT1219">
        <v>0</v>
      </c>
      <c r="AU1219">
        <v>0</v>
      </c>
      <c r="AV1219">
        <v>0</v>
      </c>
      <c r="AW1219">
        <v>0</v>
      </c>
      <c r="AX1219">
        <v>0</v>
      </c>
      <c r="AY1219">
        <v>0</v>
      </c>
      <c r="AZ1219">
        <v>0</v>
      </c>
      <c r="BA1219" t="s">
        <v>80</v>
      </c>
      <c r="BB1219" t="s">
        <v>80</v>
      </c>
      <c r="BC1219" t="s">
        <v>64</v>
      </c>
    </row>
    <row r="1220" spans="1:55" x14ac:dyDescent="0.3">
      <c r="A1220" t="s">
        <v>55</v>
      </c>
      <c r="B1220" t="s">
        <v>55</v>
      </c>
      <c r="C1220" t="s">
        <v>148</v>
      </c>
      <c r="D1220">
        <v>22110439602</v>
      </c>
      <c r="E1220" t="s">
        <v>1387</v>
      </c>
      <c r="F1220" t="s">
        <v>106</v>
      </c>
      <c r="G1220" t="s">
        <v>57</v>
      </c>
      <c r="H1220">
        <v>4</v>
      </c>
      <c r="I1220" t="s">
        <v>94</v>
      </c>
      <c r="J1220" t="s">
        <v>59</v>
      </c>
      <c r="L1220">
        <v>1</v>
      </c>
      <c r="N1220">
        <v>4</v>
      </c>
      <c r="O1220" t="s">
        <v>95</v>
      </c>
      <c r="R1220">
        <v>0</v>
      </c>
      <c r="S1220">
        <v>0</v>
      </c>
      <c r="T1220" t="s">
        <v>61</v>
      </c>
      <c r="V1220">
        <v>2</v>
      </c>
      <c r="W1220">
        <v>8</v>
      </c>
      <c r="X1220">
        <v>2</v>
      </c>
      <c r="Y1220" t="s">
        <v>62</v>
      </c>
      <c r="Z1220" t="s">
        <v>83</v>
      </c>
      <c r="AA1220" t="s">
        <v>83</v>
      </c>
      <c r="AB1220" t="s">
        <v>62</v>
      </c>
      <c r="AC1220" t="s">
        <v>80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C1220" t="s">
        <v>64</v>
      </c>
    </row>
    <row r="1221" spans="1:55" x14ac:dyDescent="0.3">
      <c r="A1221" t="s">
        <v>55</v>
      </c>
      <c r="B1221" t="s">
        <v>55</v>
      </c>
      <c r="C1221" t="s">
        <v>218</v>
      </c>
      <c r="D1221">
        <v>22110408520</v>
      </c>
      <c r="E1221" t="s">
        <v>574</v>
      </c>
      <c r="F1221" t="s">
        <v>56</v>
      </c>
      <c r="G1221" t="s">
        <v>57</v>
      </c>
      <c r="H1221">
        <v>1</v>
      </c>
      <c r="I1221" t="s">
        <v>58</v>
      </c>
      <c r="J1221" t="s">
        <v>59</v>
      </c>
      <c r="L1221">
        <v>2</v>
      </c>
      <c r="N1221">
        <v>1</v>
      </c>
      <c r="O1221" t="s">
        <v>66</v>
      </c>
      <c r="P1221">
        <v>1</v>
      </c>
      <c r="Q1221" t="s">
        <v>67</v>
      </c>
      <c r="R1221">
        <v>4</v>
      </c>
      <c r="S1221">
        <v>15</v>
      </c>
      <c r="T1221" t="s">
        <v>61</v>
      </c>
      <c r="V1221">
        <v>3</v>
      </c>
      <c r="W1221">
        <v>4</v>
      </c>
      <c r="X1221">
        <v>1</v>
      </c>
      <c r="Y1221" t="s">
        <v>62</v>
      </c>
      <c r="Z1221" t="s">
        <v>62</v>
      </c>
      <c r="AA1221" t="s">
        <v>62</v>
      </c>
      <c r="AB1221" t="s">
        <v>62</v>
      </c>
      <c r="AC1221" t="s">
        <v>77</v>
      </c>
      <c r="AD1221">
        <v>0</v>
      </c>
      <c r="AE1221">
        <v>1</v>
      </c>
      <c r="AF1221">
        <v>0</v>
      </c>
      <c r="AG1221">
        <v>0</v>
      </c>
      <c r="AH1221">
        <v>0</v>
      </c>
      <c r="AI1221">
        <v>0</v>
      </c>
      <c r="AJ1221">
        <v>0</v>
      </c>
      <c r="AK1221">
        <v>0</v>
      </c>
      <c r="AL1221">
        <v>0</v>
      </c>
      <c r="AM1221">
        <v>0</v>
      </c>
      <c r="AN1221">
        <v>0</v>
      </c>
      <c r="AO1221">
        <v>0</v>
      </c>
      <c r="AP1221">
        <v>0</v>
      </c>
      <c r="AQ1221">
        <v>0</v>
      </c>
      <c r="AR1221">
        <v>0</v>
      </c>
      <c r="AS1221">
        <v>0</v>
      </c>
      <c r="AT1221">
        <v>0</v>
      </c>
      <c r="AU1221">
        <v>0</v>
      </c>
      <c r="AV1221">
        <v>0</v>
      </c>
      <c r="AW1221">
        <v>2</v>
      </c>
      <c r="AX1221">
        <v>2</v>
      </c>
      <c r="AY1221">
        <v>0</v>
      </c>
      <c r="AZ1221">
        <v>0</v>
      </c>
      <c r="BA1221" t="s">
        <v>63</v>
      </c>
      <c r="BB1221" t="s">
        <v>63</v>
      </c>
      <c r="BC1221" t="s">
        <v>64</v>
      </c>
    </row>
    <row r="1222" spans="1:55" x14ac:dyDescent="0.3">
      <c r="A1222" t="s">
        <v>55</v>
      </c>
      <c r="B1222" t="s">
        <v>55</v>
      </c>
      <c r="C1222" t="s">
        <v>218</v>
      </c>
      <c r="D1222">
        <v>22110408520</v>
      </c>
      <c r="E1222" t="s">
        <v>574</v>
      </c>
      <c r="F1222" t="s">
        <v>56</v>
      </c>
      <c r="G1222" t="s">
        <v>57</v>
      </c>
      <c r="H1222">
        <v>1</v>
      </c>
      <c r="I1222" t="s">
        <v>58</v>
      </c>
      <c r="J1222" t="s">
        <v>59</v>
      </c>
      <c r="L1222">
        <v>2</v>
      </c>
      <c r="N1222">
        <v>2</v>
      </c>
      <c r="O1222" t="s">
        <v>66</v>
      </c>
      <c r="P1222">
        <v>2</v>
      </c>
      <c r="Q1222" t="s">
        <v>69</v>
      </c>
      <c r="R1222">
        <v>8</v>
      </c>
      <c r="S1222">
        <v>11</v>
      </c>
      <c r="T1222" t="s">
        <v>61</v>
      </c>
      <c r="V1222">
        <v>3</v>
      </c>
      <c r="W1222">
        <v>4</v>
      </c>
      <c r="X1222">
        <v>1</v>
      </c>
      <c r="Y1222" t="s">
        <v>62</v>
      </c>
      <c r="Z1222" t="s">
        <v>62</v>
      </c>
      <c r="AA1222" t="s">
        <v>62</v>
      </c>
      <c r="AB1222" t="s">
        <v>62</v>
      </c>
      <c r="AC1222" t="s">
        <v>77</v>
      </c>
      <c r="AD1222">
        <v>0</v>
      </c>
      <c r="AE1222">
        <v>1</v>
      </c>
      <c r="AF1222">
        <v>0</v>
      </c>
      <c r="AG1222">
        <v>0</v>
      </c>
      <c r="AH1222">
        <v>0</v>
      </c>
      <c r="AI1222">
        <v>0</v>
      </c>
      <c r="AJ1222">
        <v>0</v>
      </c>
      <c r="AK1222">
        <v>0</v>
      </c>
      <c r="AL1222">
        <v>0</v>
      </c>
      <c r="AM1222">
        <v>0</v>
      </c>
      <c r="AN1222">
        <v>0</v>
      </c>
      <c r="AO1222">
        <v>0</v>
      </c>
      <c r="AP1222">
        <v>0</v>
      </c>
      <c r="AQ1222">
        <v>0</v>
      </c>
      <c r="AR1222">
        <v>0</v>
      </c>
      <c r="AS1222">
        <v>0</v>
      </c>
      <c r="AT1222">
        <v>0</v>
      </c>
      <c r="AU1222">
        <v>0</v>
      </c>
      <c r="AV1222">
        <v>0</v>
      </c>
      <c r="AW1222">
        <v>2</v>
      </c>
      <c r="AX1222">
        <v>2</v>
      </c>
      <c r="AY1222">
        <v>0</v>
      </c>
      <c r="AZ1222">
        <v>0</v>
      </c>
      <c r="BA1222" t="s">
        <v>63</v>
      </c>
      <c r="BB1222" t="s">
        <v>63</v>
      </c>
      <c r="BC1222" t="s">
        <v>64</v>
      </c>
    </row>
    <row r="1223" spans="1:55" x14ac:dyDescent="0.3">
      <c r="A1223" t="s">
        <v>55</v>
      </c>
      <c r="B1223" t="s">
        <v>55</v>
      </c>
      <c r="C1223" t="s">
        <v>218</v>
      </c>
      <c r="D1223">
        <v>22110408520</v>
      </c>
      <c r="E1223" t="s">
        <v>574</v>
      </c>
      <c r="F1223" t="s">
        <v>56</v>
      </c>
      <c r="G1223" t="s">
        <v>57</v>
      </c>
      <c r="H1223">
        <v>1</v>
      </c>
      <c r="I1223" t="s">
        <v>58</v>
      </c>
      <c r="J1223" t="s">
        <v>59</v>
      </c>
      <c r="L1223">
        <v>2</v>
      </c>
      <c r="N1223">
        <v>3</v>
      </c>
      <c r="O1223" t="s">
        <v>79</v>
      </c>
      <c r="R1223">
        <v>0</v>
      </c>
      <c r="S1223">
        <v>0</v>
      </c>
      <c r="T1223" t="s">
        <v>61</v>
      </c>
      <c r="V1223">
        <v>3</v>
      </c>
      <c r="W1223">
        <v>4</v>
      </c>
      <c r="X1223">
        <v>1</v>
      </c>
      <c r="Y1223" t="s">
        <v>71</v>
      </c>
      <c r="Z1223" t="s">
        <v>62</v>
      </c>
      <c r="AA1223" t="s">
        <v>62</v>
      </c>
      <c r="AB1223" t="s">
        <v>62</v>
      </c>
      <c r="AD1223">
        <v>0</v>
      </c>
      <c r="AE1223">
        <v>0</v>
      </c>
      <c r="AF1223">
        <v>0</v>
      </c>
      <c r="AG1223">
        <v>0</v>
      </c>
      <c r="AH1223">
        <v>0</v>
      </c>
      <c r="AI1223">
        <v>0</v>
      </c>
      <c r="AJ1223">
        <v>2</v>
      </c>
      <c r="AK1223">
        <v>0</v>
      </c>
      <c r="AL1223">
        <v>0</v>
      </c>
      <c r="AM1223">
        <v>0</v>
      </c>
      <c r="AN1223">
        <v>0</v>
      </c>
      <c r="AO1223">
        <v>0</v>
      </c>
      <c r="AP1223">
        <v>0</v>
      </c>
      <c r="AQ1223">
        <v>0</v>
      </c>
      <c r="AR1223">
        <v>3</v>
      </c>
      <c r="AS1223">
        <v>11</v>
      </c>
      <c r="AT1223">
        <v>0</v>
      </c>
      <c r="AU1223">
        <v>1</v>
      </c>
      <c r="AV1223">
        <v>0</v>
      </c>
      <c r="AW1223">
        <v>2</v>
      </c>
      <c r="AX1223">
        <v>2</v>
      </c>
      <c r="AY1223">
        <v>0</v>
      </c>
      <c r="AZ1223">
        <v>0</v>
      </c>
      <c r="BA1223" t="s">
        <v>63</v>
      </c>
      <c r="BB1223" t="s">
        <v>63</v>
      </c>
      <c r="BC1223" t="s">
        <v>64</v>
      </c>
    </row>
    <row r="1224" spans="1:55" x14ac:dyDescent="0.3">
      <c r="A1224" t="s">
        <v>55</v>
      </c>
      <c r="B1224" t="s">
        <v>55</v>
      </c>
      <c r="C1224" t="s">
        <v>218</v>
      </c>
      <c r="D1224">
        <v>22110408520</v>
      </c>
      <c r="E1224" t="s">
        <v>574</v>
      </c>
      <c r="F1224" t="s">
        <v>56</v>
      </c>
      <c r="G1224" t="s">
        <v>57</v>
      </c>
      <c r="H1224">
        <v>1</v>
      </c>
      <c r="I1224" t="s">
        <v>58</v>
      </c>
      <c r="J1224" t="s">
        <v>59</v>
      </c>
      <c r="L1224">
        <v>2</v>
      </c>
      <c r="N1224">
        <v>4</v>
      </c>
      <c r="O1224" t="s">
        <v>66</v>
      </c>
      <c r="P1224">
        <v>3</v>
      </c>
      <c r="Q1224" t="s">
        <v>78</v>
      </c>
      <c r="R1224">
        <v>15</v>
      </c>
      <c r="S1224">
        <v>13</v>
      </c>
      <c r="T1224" t="s">
        <v>61</v>
      </c>
      <c r="V1224">
        <v>3</v>
      </c>
      <c r="W1224">
        <v>4</v>
      </c>
      <c r="X1224">
        <v>1</v>
      </c>
      <c r="Y1224" t="s">
        <v>62</v>
      </c>
      <c r="Z1224" t="s">
        <v>62</v>
      </c>
      <c r="AA1224" t="s">
        <v>62</v>
      </c>
      <c r="AB1224" t="s">
        <v>62</v>
      </c>
      <c r="AC1224" t="s">
        <v>77</v>
      </c>
      <c r="AD1224">
        <v>0</v>
      </c>
      <c r="AE1224">
        <v>1</v>
      </c>
      <c r="AF1224">
        <v>0</v>
      </c>
      <c r="AG1224">
        <v>0</v>
      </c>
      <c r="AH1224">
        <v>0</v>
      </c>
      <c r="AI1224">
        <v>0</v>
      </c>
      <c r="AJ1224">
        <v>0</v>
      </c>
      <c r="AK1224">
        <v>0</v>
      </c>
      <c r="AL1224">
        <v>0</v>
      </c>
      <c r="AM1224">
        <v>0</v>
      </c>
      <c r="AN1224">
        <v>0</v>
      </c>
      <c r="AO1224">
        <v>0</v>
      </c>
      <c r="AP1224">
        <v>0</v>
      </c>
      <c r="AQ1224">
        <v>0</v>
      </c>
      <c r="AR1224">
        <v>0</v>
      </c>
      <c r="AS1224">
        <v>0</v>
      </c>
      <c r="AT1224">
        <v>0</v>
      </c>
      <c r="AU1224">
        <v>0</v>
      </c>
      <c r="AV1224">
        <v>0</v>
      </c>
      <c r="AW1224">
        <v>2</v>
      </c>
      <c r="AX1224">
        <v>2</v>
      </c>
      <c r="AY1224">
        <v>0</v>
      </c>
      <c r="AZ1224">
        <v>0</v>
      </c>
      <c r="BA1224" t="s">
        <v>63</v>
      </c>
      <c r="BB1224" t="s">
        <v>63</v>
      </c>
      <c r="BC1224" t="s">
        <v>64</v>
      </c>
    </row>
    <row r="1225" spans="1:55" x14ac:dyDescent="0.3">
      <c r="A1225" t="s">
        <v>55</v>
      </c>
      <c r="B1225" t="s">
        <v>55</v>
      </c>
      <c r="C1225" t="s">
        <v>218</v>
      </c>
      <c r="D1225">
        <v>22110408520</v>
      </c>
      <c r="E1225" t="s">
        <v>574</v>
      </c>
      <c r="F1225" t="s">
        <v>56</v>
      </c>
      <c r="G1225" t="s">
        <v>57</v>
      </c>
      <c r="H1225">
        <v>1</v>
      </c>
      <c r="I1225" t="s">
        <v>58</v>
      </c>
      <c r="J1225" t="s">
        <v>59</v>
      </c>
      <c r="L1225">
        <v>2</v>
      </c>
      <c r="N1225">
        <v>5</v>
      </c>
      <c r="O1225" t="s">
        <v>66</v>
      </c>
      <c r="P1225">
        <v>4</v>
      </c>
      <c r="Q1225" t="s">
        <v>76</v>
      </c>
      <c r="R1225">
        <v>9</v>
      </c>
      <c r="S1225">
        <v>18</v>
      </c>
      <c r="T1225" t="s">
        <v>61</v>
      </c>
      <c r="V1225">
        <v>3</v>
      </c>
      <c r="W1225">
        <v>4</v>
      </c>
      <c r="X1225">
        <v>1</v>
      </c>
      <c r="Y1225" t="s">
        <v>62</v>
      </c>
      <c r="Z1225" t="s">
        <v>62</v>
      </c>
      <c r="AA1225" t="s">
        <v>62</v>
      </c>
      <c r="AB1225" t="s">
        <v>62</v>
      </c>
      <c r="AC1225" t="s">
        <v>77</v>
      </c>
      <c r="AD1225">
        <v>0</v>
      </c>
      <c r="AE1225">
        <v>1</v>
      </c>
      <c r="AF1225">
        <v>0</v>
      </c>
      <c r="AG1225">
        <v>0</v>
      </c>
      <c r="AH1225">
        <v>0</v>
      </c>
      <c r="AI1225">
        <v>0</v>
      </c>
      <c r="AJ1225">
        <v>0</v>
      </c>
      <c r="AK1225">
        <v>0</v>
      </c>
      <c r="AL1225">
        <v>0</v>
      </c>
      <c r="AM1225">
        <v>0</v>
      </c>
      <c r="AN1225">
        <v>0</v>
      </c>
      <c r="AO1225">
        <v>0</v>
      </c>
      <c r="AP1225">
        <v>0</v>
      </c>
      <c r="AQ1225">
        <v>0</v>
      </c>
      <c r="AR1225">
        <v>0</v>
      </c>
      <c r="AS1225">
        <v>0</v>
      </c>
      <c r="AT1225">
        <v>0</v>
      </c>
      <c r="AU1225">
        <v>0</v>
      </c>
      <c r="AV1225">
        <v>0</v>
      </c>
      <c r="AW1225">
        <v>2</v>
      </c>
      <c r="AX1225">
        <v>2</v>
      </c>
      <c r="AY1225">
        <v>0</v>
      </c>
      <c r="AZ1225">
        <v>0</v>
      </c>
      <c r="BA1225" t="s">
        <v>63</v>
      </c>
      <c r="BB1225" t="s">
        <v>63</v>
      </c>
      <c r="BC1225" t="s">
        <v>64</v>
      </c>
    </row>
    <row r="1226" spans="1:55" x14ac:dyDescent="0.3">
      <c r="A1226" t="s">
        <v>55</v>
      </c>
      <c r="B1226" t="s">
        <v>55</v>
      </c>
      <c r="C1226" t="s">
        <v>218</v>
      </c>
      <c r="D1226">
        <v>22110408520</v>
      </c>
      <c r="E1226" t="s">
        <v>574</v>
      </c>
      <c r="F1226" t="s">
        <v>56</v>
      </c>
      <c r="G1226" t="s">
        <v>57</v>
      </c>
      <c r="H1226">
        <v>1</v>
      </c>
      <c r="I1226" t="s">
        <v>58</v>
      </c>
      <c r="J1226" t="s">
        <v>59</v>
      </c>
      <c r="L1226">
        <v>2</v>
      </c>
      <c r="N1226">
        <v>6</v>
      </c>
      <c r="O1226" t="s">
        <v>66</v>
      </c>
      <c r="P1226">
        <v>5</v>
      </c>
      <c r="Q1226" t="s">
        <v>75</v>
      </c>
      <c r="R1226">
        <v>9</v>
      </c>
      <c r="S1226">
        <v>7</v>
      </c>
      <c r="T1226" t="s">
        <v>61</v>
      </c>
      <c r="V1226">
        <v>3</v>
      </c>
      <c r="W1226">
        <v>4</v>
      </c>
      <c r="X1226">
        <v>1</v>
      </c>
      <c r="Y1226" t="s">
        <v>71</v>
      </c>
      <c r="Z1226" t="s">
        <v>62</v>
      </c>
      <c r="AB1226" t="s">
        <v>62</v>
      </c>
      <c r="AC1226" t="s">
        <v>77</v>
      </c>
      <c r="AD1226">
        <v>0</v>
      </c>
      <c r="AE1226">
        <v>2</v>
      </c>
      <c r="AF1226">
        <v>0</v>
      </c>
      <c r="AG1226">
        <v>0</v>
      </c>
      <c r="AH1226">
        <v>0</v>
      </c>
      <c r="AI1226">
        <v>0</v>
      </c>
      <c r="AJ1226">
        <v>0</v>
      </c>
      <c r="AK1226">
        <v>0</v>
      </c>
      <c r="AL1226">
        <v>0</v>
      </c>
      <c r="AM1226">
        <v>0</v>
      </c>
      <c r="AN1226">
        <v>0</v>
      </c>
      <c r="AO1226">
        <v>0</v>
      </c>
      <c r="AP1226">
        <v>0</v>
      </c>
      <c r="AQ1226">
        <v>0</v>
      </c>
      <c r="AR1226">
        <v>0</v>
      </c>
      <c r="AS1226">
        <v>0</v>
      </c>
      <c r="AT1226">
        <v>0</v>
      </c>
      <c r="AU1226">
        <v>0</v>
      </c>
      <c r="AV1226">
        <v>0</v>
      </c>
      <c r="AW1226">
        <v>2</v>
      </c>
      <c r="AX1226">
        <v>3</v>
      </c>
      <c r="AY1226">
        <v>0</v>
      </c>
      <c r="AZ1226">
        <v>0</v>
      </c>
      <c r="BA1226" t="s">
        <v>63</v>
      </c>
      <c r="BB1226" t="s">
        <v>63</v>
      </c>
      <c r="BC1226" t="s">
        <v>64</v>
      </c>
    </row>
    <row r="1227" spans="1:55" x14ac:dyDescent="0.3">
      <c r="A1227" t="s">
        <v>55</v>
      </c>
      <c r="B1227" t="s">
        <v>55</v>
      </c>
      <c r="C1227" t="s">
        <v>218</v>
      </c>
      <c r="D1227">
        <v>22110403908</v>
      </c>
      <c r="E1227" t="s">
        <v>219</v>
      </c>
      <c r="F1227" t="s">
        <v>98</v>
      </c>
      <c r="G1227" t="s">
        <v>57</v>
      </c>
      <c r="H1227">
        <v>1</v>
      </c>
      <c r="I1227" t="s">
        <v>58</v>
      </c>
      <c r="J1227" t="s">
        <v>59</v>
      </c>
      <c r="L1227">
        <v>1</v>
      </c>
      <c r="N1227">
        <v>1</v>
      </c>
      <c r="O1227" t="s">
        <v>60</v>
      </c>
      <c r="R1227">
        <v>0</v>
      </c>
      <c r="S1227">
        <v>0</v>
      </c>
      <c r="T1227" t="s">
        <v>61</v>
      </c>
      <c r="V1227">
        <v>3</v>
      </c>
      <c r="W1227">
        <v>0</v>
      </c>
      <c r="X1227">
        <v>1</v>
      </c>
      <c r="Y1227" t="s">
        <v>62</v>
      </c>
      <c r="Z1227" t="s">
        <v>62</v>
      </c>
      <c r="AA1227" t="s">
        <v>62</v>
      </c>
      <c r="AB1227" t="s">
        <v>62</v>
      </c>
      <c r="AD1227">
        <v>1</v>
      </c>
      <c r="AE1227">
        <v>0</v>
      </c>
      <c r="AF1227">
        <v>0</v>
      </c>
      <c r="AG1227">
        <v>0</v>
      </c>
      <c r="AH1227">
        <v>0</v>
      </c>
      <c r="AI1227">
        <v>5</v>
      </c>
      <c r="AJ1227">
        <v>0</v>
      </c>
      <c r="AK1227">
        <v>0</v>
      </c>
      <c r="AL1227">
        <v>1</v>
      </c>
      <c r="AM1227">
        <v>1</v>
      </c>
      <c r="AN1227">
        <v>15</v>
      </c>
      <c r="AO1227">
        <v>0</v>
      </c>
      <c r="AP1227">
        <v>0</v>
      </c>
      <c r="AQ1227">
        <v>0</v>
      </c>
      <c r="AR1227">
        <v>0</v>
      </c>
      <c r="AS1227">
        <v>0</v>
      </c>
      <c r="AT1227">
        <v>0</v>
      </c>
      <c r="AU1227">
        <v>0</v>
      </c>
      <c r="AV1227">
        <v>0</v>
      </c>
      <c r="AW1227">
        <v>5</v>
      </c>
      <c r="AX1227">
        <v>5</v>
      </c>
      <c r="AY1227">
        <v>0</v>
      </c>
      <c r="AZ1227">
        <v>0</v>
      </c>
      <c r="BA1227" t="s">
        <v>63</v>
      </c>
      <c r="BB1227" t="s">
        <v>63</v>
      </c>
      <c r="BC1227" t="s">
        <v>64</v>
      </c>
    </row>
    <row r="1228" spans="1:55" x14ac:dyDescent="0.3">
      <c r="A1228" t="s">
        <v>55</v>
      </c>
      <c r="B1228" t="s">
        <v>55</v>
      </c>
      <c r="C1228" t="s">
        <v>218</v>
      </c>
      <c r="D1228">
        <v>22110403908</v>
      </c>
      <c r="E1228" t="s">
        <v>219</v>
      </c>
      <c r="F1228" t="s">
        <v>98</v>
      </c>
      <c r="G1228" t="s">
        <v>57</v>
      </c>
      <c r="H1228">
        <v>1</v>
      </c>
      <c r="I1228" t="s">
        <v>58</v>
      </c>
      <c r="J1228" t="s">
        <v>59</v>
      </c>
      <c r="L1228">
        <v>1</v>
      </c>
      <c r="N1228">
        <v>2</v>
      </c>
      <c r="O1228" t="s">
        <v>66</v>
      </c>
      <c r="P1228">
        <v>8</v>
      </c>
      <c r="Q1228" t="s">
        <v>82</v>
      </c>
      <c r="R1228">
        <v>19</v>
      </c>
      <c r="S1228">
        <v>21</v>
      </c>
      <c r="T1228" t="s">
        <v>61</v>
      </c>
      <c r="V1228">
        <v>3</v>
      </c>
      <c r="W1228">
        <v>0</v>
      </c>
      <c r="X1228">
        <v>1</v>
      </c>
      <c r="Y1228" t="s">
        <v>62</v>
      </c>
      <c r="Z1228" t="s">
        <v>62</v>
      </c>
      <c r="AA1228" t="s">
        <v>62</v>
      </c>
      <c r="AB1228" t="s">
        <v>62</v>
      </c>
      <c r="AC1228" t="s">
        <v>77</v>
      </c>
      <c r="AD1228">
        <v>1</v>
      </c>
      <c r="AE1228">
        <v>1</v>
      </c>
      <c r="AF1228">
        <v>0</v>
      </c>
      <c r="AG1228">
        <v>0</v>
      </c>
      <c r="AH1228">
        <v>0</v>
      </c>
      <c r="AI1228">
        <v>1</v>
      </c>
      <c r="AJ1228">
        <v>1</v>
      </c>
      <c r="AK1228">
        <v>0</v>
      </c>
      <c r="AL1228">
        <v>0</v>
      </c>
      <c r="AM1228">
        <v>0</v>
      </c>
      <c r="AN1228">
        <v>0</v>
      </c>
      <c r="AO1228">
        <v>0</v>
      </c>
      <c r="AP1228">
        <v>0</v>
      </c>
      <c r="AQ1228">
        <v>0</v>
      </c>
      <c r="AR1228">
        <v>0</v>
      </c>
      <c r="AS1228">
        <v>0</v>
      </c>
      <c r="AT1228">
        <v>0</v>
      </c>
      <c r="AU1228">
        <v>0</v>
      </c>
      <c r="AV1228">
        <v>0</v>
      </c>
      <c r="AW1228">
        <v>3</v>
      </c>
      <c r="AX1228">
        <v>2</v>
      </c>
      <c r="AY1228">
        <v>0</v>
      </c>
      <c r="AZ1228">
        <v>0</v>
      </c>
      <c r="BA1228" t="s">
        <v>63</v>
      </c>
      <c r="BB1228" t="s">
        <v>63</v>
      </c>
      <c r="BC1228" t="s">
        <v>64</v>
      </c>
    </row>
    <row r="1229" spans="1:55" x14ac:dyDescent="0.3">
      <c r="A1229" t="s">
        <v>55</v>
      </c>
      <c r="B1229" t="s">
        <v>55</v>
      </c>
      <c r="C1229" t="s">
        <v>218</v>
      </c>
      <c r="D1229">
        <v>22110403908</v>
      </c>
      <c r="E1229" t="s">
        <v>219</v>
      </c>
      <c r="F1229" t="s">
        <v>98</v>
      </c>
      <c r="G1229" t="s">
        <v>57</v>
      </c>
      <c r="H1229">
        <v>1</v>
      </c>
      <c r="I1229" t="s">
        <v>58</v>
      </c>
      <c r="J1229" t="s">
        <v>59</v>
      </c>
      <c r="L1229">
        <v>1</v>
      </c>
      <c r="N1229">
        <v>3</v>
      </c>
      <c r="O1229" t="s">
        <v>66</v>
      </c>
      <c r="P1229">
        <v>7</v>
      </c>
      <c r="Q1229" t="s">
        <v>102</v>
      </c>
      <c r="R1229">
        <v>12</v>
      </c>
      <c r="S1229">
        <v>18</v>
      </c>
      <c r="T1229" t="s">
        <v>61</v>
      </c>
      <c r="V1229">
        <v>3</v>
      </c>
      <c r="W1229">
        <v>0</v>
      </c>
      <c r="X1229">
        <v>1</v>
      </c>
      <c r="Y1229" t="s">
        <v>62</v>
      </c>
      <c r="Z1229" t="s">
        <v>62</v>
      </c>
      <c r="AA1229" t="s">
        <v>62</v>
      </c>
      <c r="AB1229" t="s">
        <v>62</v>
      </c>
      <c r="AC1229" t="s">
        <v>77</v>
      </c>
      <c r="AD1229">
        <v>1</v>
      </c>
      <c r="AE1229">
        <v>1</v>
      </c>
      <c r="AF1229">
        <v>0</v>
      </c>
      <c r="AG1229">
        <v>0</v>
      </c>
      <c r="AH1229">
        <v>0</v>
      </c>
      <c r="AI1229">
        <v>1</v>
      </c>
      <c r="AJ1229">
        <v>0</v>
      </c>
      <c r="AK1229">
        <v>0</v>
      </c>
      <c r="AL1229">
        <v>0</v>
      </c>
      <c r="AM1229">
        <v>0</v>
      </c>
      <c r="AN1229">
        <v>0</v>
      </c>
      <c r="AO1229">
        <v>0</v>
      </c>
      <c r="AP1229">
        <v>0</v>
      </c>
      <c r="AQ1229">
        <v>0</v>
      </c>
      <c r="AR1229">
        <v>0</v>
      </c>
      <c r="AS1229">
        <v>0</v>
      </c>
      <c r="AT1229">
        <v>0</v>
      </c>
      <c r="AU1229">
        <v>0</v>
      </c>
      <c r="AV1229">
        <v>0</v>
      </c>
      <c r="AW1229">
        <v>3</v>
      </c>
      <c r="AX1229">
        <v>2</v>
      </c>
      <c r="AY1229">
        <v>0</v>
      </c>
      <c r="AZ1229">
        <v>0</v>
      </c>
      <c r="BA1229" t="s">
        <v>63</v>
      </c>
      <c r="BB1229" t="s">
        <v>63</v>
      </c>
      <c r="BC1229" t="s">
        <v>64</v>
      </c>
    </row>
    <row r="1230" spans="1:55" x14ac:dyDescent="0.3">
      <c r="A1230" t="s">
        <v>55</v>
      </c>
      <c r="B1230" t="s">
        <v>55</v>
      </c>
      <c r="C1230" t="s">
        <v>218</v>
      </c>
      <c r="D1230">
        <v>22110403908</v>
      </c>
      <c r="E1230" t="s">
        <v>219</v>
      </c>
      <c r="F1230" t="s">
        <v>98</v>
      </c>
      <c r="G1230" t="s">
        <v>57</v>
      </c>
      <c r="H1230">
        <v>1</v>
      </c>
      <c r="I1230" t="s">
        <v>58</v>
      </c>
      <c r="J1230" t="s">
        <v>59</v>
      </c>
      <c r="L1230">
        <v>1</v>
      </c>
      <c r="N1230">
        <v>4</v>
      </c>
      <c r="O1230" t="s">
        <v>66</v>
      </c>
      <c r="P1230">
        <v>6</v>
      </c>
      <c r="Q1230" t="s">
        <v>100</v>
      </c>
      <c r="R1230">
        <v>12</v>
      </c>
      <c r="S1230">
        <v>13</v>
      </c>
      <c r="T1230" t="s">
        <v>61</v>
      </c>
      <c r="V1230">
        <v>3</v>
      </c>
      <c r="W1230">
        <v>0</v>
      </c>
      <c r="X1230">
        <v>1</v>
      </c>
      <c r="Y1230" t="s">
        <v>62</v>
      </c>
      <c r="Z1230" t="s">
        <v>62</v>
      </c>
      <c r="AA1230" t="s">
        <v>62</v>
      </c>
      <c r="AB1230" t="s">
        <v>62</v>
      </c>
      <c r="AC1230" t="s">
        <v>77</v>
      </c>
      <c r="AD1230">
        <v>1</v>
      </c>
      <c r="AE1230">
        <v>1</v>
      </c>
      <c r="AF1230">
        <v>0</v>
      </c>
      <c r="AG1230">
        <v>0</v>
      </c>
      <c r="AH1230">
        <v>0</v>
      </c>
      <c r="AI1230">
        <v>0</v>
      </c>
      <c r="AJ1230">
        <v>1</v>
      </c>
      <c r="AK1230">
        <v>0</v>
      </c>
      <c r="AL1230">
        <v>0</v>
      </c>
      <c r="AM1230">
        <v>0</v>
      </c>
      <c r="AN1230">
        <v>0</v>
      </c>
      <c r="AO1230">
        <v>0</v>
      </c>
      <c r="AP1230">
        <v>0</v>
      </c>
      <c r="AQ1230">
        <v>0</v>
      </c>
      <c r="AR1230">
        <v>0</v>
      </c>
      <c r="AS1230">
        <v>0</v>
      </c>
      <c r="AT1230">
        <v>0</v>
      </c>
      <c r="AU1230">
        <v>0</v>
      </c>
      <c r="AV1230">
        <v>0</v>
      </c>
      <c r="AW1230">
        <v>3</v>
      </c>
      <c r="AX1230">
        <v>2</v>
      </c>
      <c r="AY1230">
        <v>0</v>
      </c>
      <c r="AZ1230">
        <v>0</v>
      </c>
      <c r="BA1230" t="s">
        <v>63</v>
      </c>
      <c r="BB1230" t="s">
        <v>63</v>
      </c>
      <c r="BC1230" t="s">
        <v>64</v>
      </c>
    </row>
    <row r="1231" spans="1:55" x14ac:dyDescent="0.3">
      <c r="A1231" t="s">
        <v>55</v>
      </c>
      <c r="B1231" t="s">
        <v>55</v>
      </c>
      <c r="C1231" t="s">
        <v>218</v>
      </c>
      <c r="D1231">
        <v>22110403908</v>
      </c>
      <c r="E1231" t="s">
        <v>219</v>
      </c>
      <c r="F1231" t="s">
        <v>98</v>
      </c>
      <c r="G1231" t="s">
        <v>57</v>
      </c>
      <c r="H1231">
        <v>1</v>
      </c>
      <c r="I1231" t="s">
        <v>58</v>
      </c>
      <c r="J1231" t="s">
        <v>59</v>
      </c>
      <c r="L1231">
        <v>1</v>
      </c>
      <c r="N1231">
        <v>5</v>
      </c>
      <c r="O1231" t="s">
        <v>79</v>
      </c>
      <c r="R1231">
        <v>0</v>
      </c>
      <c r="S1231">
        <v>0</v>
      </c>
      <c r="T1231" t="s">
        <v>61</v>
      </c>
      <c r="V1231">
        <v>3</v>
      </c>
      <c r="W1231">
        <v>0</v>
      </c>
      <c r="X1231">
        <v>1</v>
      </c>
      <c r="Y1231" t="s">
        <v>62</v>
      </c>
      <c r="Z1231" t="s">
        <v>62</v>
      </c>
      <c r="AA1231" t="s">
        <v>62</v>
      </c>
      <c r="AB1231" t="s">
        <v>62</v>
      </c>
      <c r="AD1231">
        <v>0</v>
      </c>
      <c r="AE1231">
        <v>0</v>
      </c>
      <c r="AF1231">
        <v>0</v>
      </c>
      <c r="AG1231">
        <v>0</v>
      </c>
      <c r="AH1231">
        <v>0</v>
      </c>
      <c r="AI1231">
        <v>1</v>
      </c>
      <c r="AJ1231">
        <v>1</v>
      </c>
      <c r="AK1231">
        <v>1</v>
      </c>
      <c r="AL1231">
        <v>0</v>
      </c>
      <c r="AM1231">
        <v>0</v>
      </c>
      <c r="AN1231">
        <v>0</v>
      </c>
      <c r="AO1231">
        <v>0</v>
      </c>
      <c r="AP1231">
        <v>0</v>
      </c>
      <c r="AQ1231">
        <v>0</v>
      </c>
      <c r="AR1231">
        <v>8</v>
      </c>
      <c r="AS1231">
        <v>16</v>
      </c>
      <c r="AT1231">
        <v>0</v>
      </c>
      <c r="AU1231">
        <v>0</v>
      </c>
      <c r="AV1231">
        <v>0</v>
      </c>
      <c r="AW1231">
        <v>3</v>
      </c>
      <c r="AX1231">
        <v>2</v>
      </c>
      <c r="AY1231">
        <v>0</v>
      </c>
      <c r="AZ1231">
        <v>0</v>
      </c>
      <c r="BA1231" t="s">
        <v>63</v>
      </c>
      <c r="BB1231" t="s">
        <v>63</v>
      </c>
      <c r="BC1231" t="s">
        <v>64</v>
      </c>
    </row>
    <row r="1232" spans="1:55" x14ac:dyDescent="0.3">
      <c r="A1232" t="s">
        <v>55</v>
      </c>
      <c r="B1232" t="s">
        <v>55</v>
      </c>
      <c r="C1232" t="s">
        <v>218</v>
      </c>
      <c r="D1232">
        <v>22110403908</v>
      </c>
      <c r="E1232" t="s">
        <v>219</v>
      </c>
      <c r="F1232" t="s">
        <v>98</v>
      </c>
      <c r="G1232" t="s">
        <v>57</v>
      </c>
      <c r="H1232">
        <v>1</v>
      </c>
      <c r="I1232" t="s">
        <v>58</v>
      </c>
      <c r="J1232" t="s">
        <v>59</v>
      </c>
      <c r="L1232">
        <v>1</v>
      </c>
      <c r="N1232">
        <v>6</v>
      </c>
      <c r="O1232" t="s">
        <v>70</v>
      </c>
      <c r="R1232">
        <v>0</v>
      </c>
      <c r="S1232">
        <v>0</v>
      </c>
      <c r="T1232" t="s">
        <v>61</v>
      </c>
      <c r="V1232">
        <v>3</v>
      </c>
      <c r="W1232">
        <v>0</v>
      </c>
      <c r="X1232">
        <v>1</v>
      </c>
      <c r="Y1232" t="s">
        <v>62</v>
      </c>
      <c r="Z1232" t="s">
        <v>62</v>
      </c>
      <c r="AA1232" t="s">
        <v>62</v>
      </c>
      <c r="AB1232" t="s">
        <v>62</v>
      </c>
      <c r="AD1232">
        <v>0</v>
      </c>
      <c r="AE1232">
        <v>0</v>
      </c>
      <c r="AF1232">
        <v>0</v>
      </c>
      <c r="AG1232">
        <v>0</v>
      </c>
      <c r="AH1232">
        <v>0</v>
      </c>
      <c r="AI1232">
        <v>0</v>
      </c>
      <c r="AJ1232">
        <v>1</v>
      </c>
      <c r="AK1232">
        <v>0</v>
      </c>
      <c r="AL1232">
        <v>0</v>
      </c>
      <c r="AM1232">
        <v>0</v>
      </c>
      <c r="AN1232">
        <v>0</v>
      </c>
      <c r="AO1232">
        <v>0</v>
      </c>
      <c r="AP1232">
        <v>0</v>
      </c>
      <c r="AQ1232">
        <v>0</v>
      </c>
      <c r="AR1232">
        <v>0</v>
      </c>
      <c r="AS1232">
        <v>0</v>
      </c>
      <c r="AT1232">
        <v>0</v>
      </c>
      <c r="AU1232">
        <v>0</v>
      </c>
      <c r="AV1232">
        <v>0</v>
      </c>
      <c r="AW1232">
        <v>3</v>
      </c>
      <c r="AX1232">
        <v>1</v>
      </c>
      <c r="AY1232">
        <v>0</v>
      </c>
      <c r="AZ1232">
        <v>0</v>
      </c>
      <c r="BA1232" t="s">
        <v>63</v>
      </c>
      <c r="BB1232" t="s">
        <v>63</v>
      </c>
    </row>
    <row r="1233" spans="1:55" x14ac:dyDescent="0.3">
      <c r="A1233" t="s">
        <v>55</v>
      </c>
      <c r="B1233" t="s">
        <v>55</v>
      </c>
      <c r="C1233" t="s">
        <v>218</v>
      </c>
      <c r="D1233">
        <v>22110408520</v>
      </c>
      <c r="E1233" t="s">
        <v>574</v>
      </c>
      <c r="F1233" t="s">
        <v>56</v>
      </c>
      <c r="G1233" t="s">
        <v>57</v>
      </c>
      <c r="H1233">
        <v>6</v>
      </c>
      <c r="I1233" t="s">
        <v>72</v>
      </c>
      <c r="J1233" t="s">
        <v>59</v>
      </c>
      <c r="K1233" t="s">
        <v>575</v>
      </c>
      <c r="L1233">
        <v>1</v>
      </c>
      <c r="N1233">
        <v>1</v>
      </c>
      <c r="O1233" t="s">
        <v>66</v>
      </c>
      <c r="P1233" t="s">
        <v>144</v>
      </c>
      <c r="Q1233" t="s">
        <v>151</v>
      </c>
      <c r="R1233">
        <v>15</v>
      </c>
      <c r="S1233">
        <v>17</v>
      </c>
      <c r="T1233" t="s">
        <v>61</v>
      </c>
      <c r="V1233">
        <v>3</v>
      </c>
      <c r="W1233">
        <v>1</v>
      </c>
      <c r="X1233">
        <v>2</v>
      </c>
      <c r="Y1233" t="s">
        <v>71</v>
      </c>
      <c r="Z1233" t="s">
        <v>62</v>
      </c>
      <c r="AA1233" t="s">
        <v>62</v>
      </c>
      <c r="AB1233" t="s">
        <v>71</v>
      </c>
      <c r="AD1233">
        <v>1</v>
      </c>
      <c r="AE1233">
        <v>1</v>
      </c>
      <c r="AF1233">
        <v>0</v>
      </c>
      <c r="AG1233">
        <v>0</v>
      </c>
      <c r="AH1233">
        <v>0</v>
      </c>
      <c r="AI1233">
        <v>1</v>
      </c>
      <c r="AJ1233">
        <v>1</v>
      </c>
      <c r="AK1233">
        <v>0</v>
      </c>
      <c r="AL1233">
        <v>0</v>
      </c>
      <c r="AM1233">
        <v>0</v>
      </c>
      <c r="AN1233">
        <v>0</v>
      </c>
      <c r="AO1233">
        <v>0</v>
      </c>
      <c r="AP1233">
        <v>0</v>
      </c>
      <c r="AQ1233">
        <v>0</v>
      </c>
      <c r="AR1233">
        <v>0</v>
      </c>
      <c r="AS1233">
        <v>0</v>
      </c>
      <c r="AT1233">
        <v>0</v>
      </c>
      <c r="AU1233">
        <v>0</v>
      </c>
      <c r="AV1233">
        <v>0</v>
      </c>
      <c r="AW1233">
        <v>0</v>
      </c>
      <c r="AX1233">
        <v>1</v>
      </c>
      <c r="AY1233">
        <v>0</v>
      </c>
      <c r="AZ1233">
        <v>0</v>
      </c>
      <c r="BA1233" t="s">
        <v>63</v>
      </c>
      <c r="BB1233" t="s">
        <v>63</v>
      </c>
      <c r="BC1233" t="s">
        <v>64</v>
      </c>
    </row>
    <row r="1234" spans="1:55" x14ac:dyDescent="0.3">
      <c r="A1234" t="s">
        <v>55</v>
      </c>
      <c r="B1234" t="s">
        <v>55</v>
      </c>
      <c r="C1234" t="s">
        <v>218</v>
      </c>
      <c r="D1234">
        <v>22110408520</v>
      </c>
      <c r="E1234" t="s">
        <v>574</v>
      </c>
      <c r="F1234" t="s">
        <v>56</v>
      </c>
      <c r="G1234" t="s">
        <v>57</v>
      </c>
      <c r="H1234">
        <v>7</v>
      </c>
      <c r="I1234" t="s">
        <v>58</v>
      </c>
      <c r="J1234" t="s">
        <v>59</v>
      </c>
      <c r="L1234">
        <v>1</v>
      </c>
      <c r="N1234">
        <v>1</v>
      </c>
      <c r="O1234" t="s">
        <v>167</v>
      </c>
      <c r="R1234">
        <v>0</v>
      </c>
      <c r="S1234">
        <v>0</v>
      </c>
      <c r="T1234" t="s">
        <v>61</v>
      </c>
      <c r="V1234">
        <v>3</v>
      </c>
      <c r="W1234">
        <v>0</v>
      </c>
      <c r="X1234">
        <v>1</v>
      </c>
      <c r="Y1234" t="s">
        <v>71</v>
      </c>
      <c r="Z1234" t="s">
        <v>71</v>
      </c>
      <c r="AA1234" t="s">
        <v>71</v>
      </c>
      <c r="AB1234" t="s">
        <v>71</v>
      </c>
      <c r="AD1234">
        <v>0</v>
      </c>
      <c r="AE1234">
        <v>0</v>
      </c>
      <c r="AF1234">
        <v>0</v>
      </c>
      <c r="AG1234">
        <v>0</v>
      </c>
      <c r="AH1234">
        <v>0</v>
      </c>
      <c r="AI1234">
        <v>0</v>
      </c>
      <c r="AJ1234">
        <v>2</v>
      </c>
      <c r="AK1234">
        <v>0</v>
      </c>
      <c r="AL1234">
        <v>0</v>
      </c>
      <c r="AM1234">
        <v>0</v>
      </c>
      <c r="AN1234">
        <v>0</v>
      </c>
      <c r="AO1234">
        <v>0</v>
      </c>
      <c r="AP1234">
        <v>0</v>
      </c>
      <c r="AQ1234">
        <v>0</v>
      </c>
      <c r="AR1234">
        <v>0</v>
      </c>
      <c r="AS1234">
        <v>0</v>
      </c>
      <c r="AT1234">
        <v>0</v>
      </c>
      <c r="AU1234">
        <v>0</v>
      </c>
      <c r="AV1234">
        <v>0</v>
      </c>
      <c r="AW1234">
        <v>3</v>
      </c>
      <c r="AX1234">
        <v>2</v>
      </c>
      <c r="AY1234">
        <v>0</v>
      </c>
      <c r="AZ1234">
        <v>0</v>
      </c>
      <c r="BA1234" t="s">
        <v>63</v>
      </c>
      <c r="BB1234" t="s">
        <v>63</v>
      </c>
      <c r="BC1234" t="s">
        <v>64</v>
      </c>
    </row>
    <row r="1235" spans="1:55" x14ac:dyDescent="0.3">
      <c r="A1235" t="s">
        <v>55</v>
      </c>
      <c r="B1235" t="s">
        <v>55</v>
      </c>
      <c r="C1235" t="s">
        <v>218</v>
      </c>
      <c r="D1235">
        <v>22110408520</v>
      </c>
      <c r="E1235" t="s">
        <v>574</v>
      </c>
      <c r="F1235" t="s">
        <v>56</v>
      </c>
      <c r="G1235" t="s">
        <v>57</v>
      </c>
      <c r="H1235">
        <v>7</v>
      </c>
      <c r="I1235" t="s">
        <v>58</v>
      </c>
      <c r="J1235" t="s">
        <v>59</v>
      </c>
      <c r="L1235">
        <v>1</v>
      </c>
      <c r="N1235">
        <v>2</v>
      </c>
      <c r="O1235" t="s">
        <v>70</v>
      </c>
      <c r="R1235">
        <v>0</v>
      </c>
      <c r="S1235">
        <v>0</v>
      </c>
      <c r="T1235" t="s">
        <v>61</v>
      </c>
      <c r="V1235">
        <v>3</v>
      </c>
      <c r="W1235">
        <v>0</v>
      </c>
      <c r="X1235">
        <v>1</v>
      </c>
      <c r="Y1235" t="s">
        <v>71</v>
      </c>
      <c r="AA1235" t="s">
        <v>71</v>
      </c>
      <c r="AB1235" t="s">
        <v>62</v>
      </c>
      <c r="AD1235">
        <v>0</v>
      </c>
      <c r="AE1235">
        <v>0</v>
      </c>
      <c r="AF1235">
        <v>0</v>
      </c>
      <c r="AG1235">
        <v>0</v>
      </c>
      <c r="AH1235">
        <v>0</v>
      </c>
      <c r="AI1235">
        <v>4</v>
      </c>
      <c r="AJ1235">
        <v>0</v>
      </c>
      <c r="AK1235">
        <v>0</v>
      </c>
      <c r="AL1235">
        <v>0</v>
      </c>
      <c r="AM1235">
        <v>0</v>
      </c>
      <c r="AN1235">
        <v>0</v>
      </c>
      <c r="AO1235">
        <v>0</v>
      </c>
      <c r="AP1235">
        <v>0</v>
      </c>
      <c r="AQ1235">
        <v>0</v>
      </c>
      <c r="AR1235">
        <v>0</v>
      </c>
      <c r="AS1235">
        <v>0</v>
      </c>
      <c r="AT1235">
        <v>0</v>
      </c>
      <c r="AU1235">
        <v>0</v>
      </c>
      <c r="AV1235">
        <v>0</v>
      </c>
      <c r="AW1235">
        <v>1</v>
      </c>
      <c r="AX1235">
        <v>0</v>
      </c>
      <c r="AY1235">
        <v>0</v>
      </c>
      <c r="AZ1235">
        <v>0</v>
      </c>
      <c r="BA1235" t="s">
        <v>63</v>
      </c>
      <c r="BB1235" t="s">
        <v>63</v>
      </c>
    </row>
    <row r="1236" spans="1:55" x14ac:dyDescent="0.3">
      <c r="A1236" t="s">
        <v>55</v>
      </c>
      <c r="B1236" t="s">
        <v>55</v>
      </c>
      <c r="C1236" t="s">
        <v>218</v>
      </c>
      <c r="D1236">
        <v>22110403908</v>
      </c>
      <c r="E1236" t="s">
        <v>219</v>
      </c>
      <c r="F1236" t="s">
        <v>98</v>
      </c>
      <c r="G1236" t="s">
        <v>57</v>
      </c>
      <c r="H1236">
        <v>2</v>
      </c>
      <c r="I1236" t="s">
        <v>96</v>
      </c>
      <c r="J1236" t="s">
        <v>59</v>
      </c>
      <c r="L1236">
        <v>1</v>
      </c>
      <c r="M1236" t="s">
        <v>220</v>
      </c>
      <c r="N1236">
        <v>1</v>
      </c>
      <c r="O1236" t="s">
        <v>107</v>
      </c>
      <c r="R1236">
        <v>0</v>
      </c>
      <c r="S1236">
        <v>0</v>
      </c>
      <c r="T1236" t="s">
        <v>61</v>
      </c>
      <c r="V1236">
        <v>4</v>
      </c>
      <c r="W1236">
        <v>2</v>
      </c>
      <c r="X1236">
        <v>2</v>
      </c>
      <c r="Y1236" t="s">
        <v>62</v>
      </c>
      <c r="Z1236" t="s">
        <v>62</v>
      </c>
      <c r="AA1236" t="s">
        <v>62</v>
      </c>
      <c r="AB1236" t="s">
        <v>62</v>
      </c>
      <c r="AD1236">
        <v>0</v>
      </c>
      <c r="AE1236">
        <v>0</v>
      </c>
      <c r="AF1236">
        <v>0</v>
      </c>
      <c r="AG1236">
        <v>0</v>
      </c>
      <c r="AH1236">
        <v>0</v>
      </c>
      <c r="AI1236">
        <v>0</v>
      </c>
      <c r="AJ1236">
        <v>0</v>
      </c>
      <c r="AK1236">
        <v>0</v>
      </c>
      <c r="AL1236">
        <v>0</v>
      </c>
      <c r="AM1236">
        <v>0</v>
      </c>
      <c r="AN1236">
        <v>0</v>
      </c>
      <c r="AO1236">
        <v>0</v>
      </c>
      <c r="AP1236">
        <v>0</v>
      </c>
      <c r="AQ1236">
        <v>0</v>
      </c>
      <c r="AR1236">
        <v>0</v>
      </c>
      <c r="AS1236">
        <v>0</v>
      </c>
      <c r="AT1236">
        <v>0</v>
      </c>
      <c r="AU1236">
        <v>0</v>
      </c>
      <c r="AV1236">
        <v>0</v>
      </c>
      <c r="AW1236">
        <v>4</v>
      </c>
      <c r="AX1236">
        <v>2</v>
      </c>
      <c r="AY1236">
        <v>0</v>
      </c>
      <c r="AZ1236">
        <v>0</v>
      </c>
      <c r="BA1236" t="s">
        <v>63</v>
      </c>
      <c r="BB1236" t="s">
        <v>63</v>
      </c>
      <c r="BC1236" t="s">
        <v>64</v>
      </c>
    </row>
    <row r="1237" spans="1:55" x14ac:dyDescent="0.3">
      <c r="A1237" t="s">
        <v>55</v>
      </c>
      <c r="B1237" t="s">
        <v>55</v>
      </c>
      <c r="C1237" t="s">
        <v>218</v>
      </c>
      <c r="D1237">
        <v>22110408520</v>
      </c>
      <c r="E1237" t="s">
        <v>574</v>
      </c>
      <c r="F1237" t="s">
        <v>56</v>
      </c>
      <c r="G1237" t="s">
        <v>57</v>
      </c>
      <c r="H1237">
        <v>10</v>
      </c>
      <c r="I1237" t="s">
        <v>72</v>
      </c>
      <c r="J1237" t="s">
        <v>59</v>
      </c>
      <c r="K1237" t="s">
        <v>576</v>
      </c>
      <c r="L1237">
        <v>1</v>
      </c>
      <c r="N1237">
        <v>1</v>
      </c>
      <c r="R1237">
        <v>0</v>
      </c>
      <c r="S1237">
        <v>0</v>
      </c>
      <c r="T1237" t="s">
        <v>61</v>
      </c>
      <c r="V1237">
        <v>3</v>
      </c>
      <c r="W1237">
        <v>1</v>
      </c>
      <c r="X1237">
        <v>2</v>
      </c>
      <c r="Y1237" t="s">
        <v>62</v>
      </c>
      <c r="Z1237" t="s">
        <v>62</v>
      </c>
      <c r="AA1237" t="s">
        <v>62</v>
      </c>
      <c r="AB1237" t="s">
        <v>62</v>
      </c>
      <c r="AD1237">
        <v>0</v>
      </c>
      <c r="AE1237">
        <v>0</v>
      </c>
      <c r="AF1237">
        <v>0</v>
      </c>
      <c r="AG1237">
        <v>0</v>
      </c>
      <c r="AH1237">
        <v>0</v>
      </c>
      <c r="AI1237">
        <v>0</v>
      </c>
      <c r="AJ1237">
        <v>0</v>
      </c>
      <c r="AK1237">
        <v>1</v>
      </c>
      <c r="AL1237">
        <v>0</v>
      </c>
      <c r="AM1237">
        <v>0</v>
      </c>
      <c r="AN1237">
        <v>0</v>
      </c>
      <c r="AO1237">
        <v>0</v>
      </c>
      <c r="AP1237">
        <v>0</v>
      </c>
      <c r="AQ1237">
        <v>0</v>
      </c>
      <c r="AR1237">
        <v>0</v>
      </c>
      <c r="AS1237">
        <v>0</v>
      </c>
      <c r="AT1237">
        <v>0</v>
      </c>
      <c r="AU1237">
        <v>0</v>
      </c>
      <c r="AV1237">
        <v>0</v>
      </c>
      <c r="AW1237">
        <v>2</v>
      </c>
      <c r="AX1237">
        <v>1</v>
      </c>
      <c r="AY1237">
        <v>0</v>
      </c>
      <c r="AZ1237">
        <v>0</v>
      </c>
      <c r="BA1237" t="s">
        <v>63</v>
      </c>
      <c r="BB1237" t="s">
        <v>63</v>
      </c>
      <c r="BC1237" t="s">
        <v>84</v>
      </c>
    </row>
    <row r="1238" spans="1:55" x14ac:dyDescent="0.3">
      <c r="A1238" t="s">
        <v>55</v>
      </c>
      <c r="B1238" t="s">
        <v>55</v>
      </c>
      <c r="C1238" t="s">
        <v>218</v>
      </c>
      <c r="D1238">
        <v>22110408520</v>
      </c>
      <c r="E1238" t="s">
        <v>574</v>
      </c>
      <c r="F1238" t="s">
        <v>56</v>
      </c>
      <c r="G1238" t="s">
        <v>57</v>
      </c>
      <c r="H1238">
        <v>10</v>
      </c>
      <c r="I1238" t="s">
        <v>72</v>
      </c>
      <c r="J1238" t="s">
        <v>59</v>
      </c>
      <c r="K1238" t="s">
        <v>576</v>
      </c>
      <c r="L1238">
        <v>1</v>
      </c>
      <c r="N1238">
        <v>2</v>
      </c>
      <c r="R1238">
        <v>0</v>
      </c>
      <c r="S1238">
        <v>0</v>
      </c>
      <c r="T1238" t="s">
        <v>61</v>
      </c>
      <c r="V1238">
        <v>3</v>
      </c>
      <c r="W1238">
        <v>1</v>
      </c>
      <c r="X1238">
        <v>2</v>
      </c>
      <c r="Y1238" t="s">
        <v>62</v>
      </c>
      <c r="Z1238" t="s">
        <v>62</v>
      </c>
      <c r="AA1238" t="s">
        <v>71</v>
      </c>
      <c r="AB1238" t="s">
        <v>62</v>
      </c>
      <c r="AD1238">
        <v>0</v>
      </c>
      <c r="AE1238">
        <v>0</v>
      </c>
      <c r="AF1238">
        <v>0</v>
      </c>
      <c r="AG1238">
        <v>0</v>
      </c>
      <c r="AH1238">
        <v>0</v>
      </c>
      <c r="AI1238">
        <v>0</v>
      </c>
      <c r="AJ1238">
        <v>0</v>
      </c>
      <c r="AK1238">
        <v>0</v>
      </c>
      <c r="AL1238">
        <v>0</v>
      </c>
      <c r="AM1238">
        <v>0</v>
      </c>
      <c r="AN1238">
        <v>0</v>
      </c>
      <c r="AO1238">
        <v>0</v>
      </c>
      <c r="AP1238">
        <v>0</v>
      </c>
      <c r="AQ1238">
        <v>0</v>
      </c>
      <c r="AR1238">
        <v>0</v>
      </c>
      <c r="AS1238">
        <v>0</v>
      </c>
      <c r="AT1238">
        <v>0</v>
      </c>
      <c r="AU1238">
        <v>0</v>
      </c>
      <c r="AV1238">
        <v>0</v>
      </c>
      <c r="AW1238">
        <v>3</v>
      </c>
      <c r="AX1238">
        <v>1</v>
      </c>
      <c r="AY1238">
        <v>0</v>
      </c>
      <c r="AZ1238">
        <v>0</v>
      </c>
      <c r="BA1238" t="s">
        <v>63</v>
      </c>
      <c r="BB1238" t="s">
        <v>63</v>
      </c>
      <c r="BC1238" t="s">
        <v>64</v>
      </c>
    </row>
    <row r="1239" spans="1:55" x14ac:dyDescent="0.3">
      <c r="A1239" t="s">
        <v>55</v>
      </c>
      <c r="B1239" t="s">
        <v>55</v>
      </c>
      <c r="C1239" t="s">
        <v>713</v>
      </c>
      <c r="D1239">
        <v>22110411007</v>
      </c>
      <c r="E1239" t="s">
        <v>743</v>
      </c>
      <c r="F1239" t="s">
        <v>98</v>
      </c>
      <c r="G1239" t="s">
        <v>57</v>
      </c>
      <c r="H1239">
        <v>1</v>
      </c>
      <c r="I1239" t="s">
        <v>58</v>
      </c>
      <c r="J1239" t="s">
        <v>59</v>
      </c>
      <c r="L1239">
        <v>1</v>
      </c>
      <c r="N1239">
        <v>1</v>
      </c>
      <c r="O1239" t="s">
        <v>95</v>
      </c>
      <c r="R1239">
        <v>0</v>
      </c>
      <c r="S1239">
        <v>0</v>
      </c>
      <c r="T1239" t="s">
        <v>61</v>
      </c>
      <c r="V1239">
        <v>0</v>
      </c>
      <c r="W1239">
        <v>0</v>
      </c>
      <c r="X1239">
        <v>1</v>
      </c>
      <c r="Y1239" t="s">
        <v>62</v>
      </c>
      <c r="AA1239" t="s">
        <v>62</v>
      </c>
      <c r="AB1239" t="s">
        <v>62</v>
      </c>
      <c r="AD1239">
        <v>1</v>
      </c>
      <c r="AE1239">
        <v>0</v>
      </c>
      <c r="AF1239">
        <v>0</v>
      </c>
      <c r="AG1239">
        <v>0</v>
      </c>
      <c r="AH1239">
        <v>0</v>
      </c>
      <c r="AI1239">
        <v>0</v>
      </c>
      <c r="AJ1239">
        <v>0</v>
      </c>
      <c r="AK1239">
        <v>0</v>
      </c>
      <c r="AL1239">
        <v>0</v>
      </c>
      <c r="AM1239">
        <v>0</v>
      </c>
      <c r="AN1239">
        <v>0</v>
      </c>
      <c r="AO1239">
        <v>0</v>
      </c>
      <c r="AP1239">
        <v>0</v>
      </c>
      <c r="AQ1239">
        <v>0</v>
      </c>
      <c r="AR1239">
        <v>0</v>
      </c>
      <c r="AS1239">
        <v>0</v>
      </c>
      <c r="AT1239">
        <v>0</v>
      </c>
      <c r="AU1239">
        <v>0</v>
      </c>
      <c r="AV1239">
        <v>0</v>
      </c>
      <c r="AW1239">
        <v>1</v>
      </c>
      <c r="AX1239">
        <v>0</v>
      </c>
      <c r="AY1239">
        <v>0</v>
      </c>
      <c r="AZ1239">
        <v>0</v>
      </c>
      <c r="BA1239" t="s">
        <v>63</v>
      </c>
      <c r="BB1239" t="s">
        <v>63</v>
      </c>
      <c r="BC1239" t="s">
        <v>64</v>
      </c>
    </row>
    <row r="1240" spans="1:55" x14ac:dyDescent="0.3">
      <c r="A1240" t="s">
        <v>55</v>
      </c>
      <c r="B1240" t="s">
        <v>55</v>
      </c>
      <c r="C1240" t="s">
        <v>713</v>
      </c>
      <c r="D1240">
        <v>22110411007</v>
      </c>
      <c r="E1240" t="s">
        <v>743</v>
      </c>
      <c r="F1240" t="s">
        <v>98</v>
      </c>
      <c r="G1240" t="s">
        <v>57</v>
      </c>
      <c r="H1240">
        <v>1</v>
      </c>
      <c r="I1240" t="s">
        <v>58</v>
      </c>
      <c r="J1240" t="s">
        <v>59</v>
      </c>
      <c r="L1240">
        <v>1</v>
      </c>
      <c r="N1240">
        <v>2</v>
      </c>
      <c r="O1240" t="s">
        <v>95</v>
      </c>
      <c r="R1240">
        <v>0</v>
      </c>
      <c r="S1240">
        <v>0</v>
      </c>
      <c r="T1240" t="s">
        <v>61</v>
      </c>
      <c r="V1240">
        <v>0</v>
      </c>
      <c r="W1240">
        <v>0</v>
      </c>
      <c r="X1240">
        <v>1</v>
      </c>
      <c r="Y1240" t="s">
        <v>62</v>
      </c>
      <c r="AA1240" t="s">
        <v>62</v>
      </c>
      <c r="AB1240" t="s">
        <v>62</v>
      </c>
      <c r="AD1240">
        <v>0</v>
      </c>
      <c r="AE1240">
        <v>0</v>
      </c>
      <c r="AF1240">
        <v>0</v>
      </c>
      <c r="AG1240">
        <v>0</v>
      </c>
      <c r="AH1240">
        <v>0</v>
      </c>
      <c r="AI1240">
        <v>0</v>
      </c>
      <c r="AJ1240">
        <v>0</v>
      </c>
      <c r="AK1240">
        <v>0</v>
      </c>
      <c r="AL1240">
        <v>0</v>
      </c>
      <c r="AM1240">
        <v>0</v>
      </c>
      <c r="AN1240">
        <v>0</v>
      </c>
      <c r="AO1240">
        <v>0</v>
      </c>
      <c r="AP1240">
        <v>0</v>
      </c>
      <c r="AQ1240">
        <v>0</v>
      </c>
      <c r="AR1240">
        <v>0</v>
      </c>
      <c r="AS1240">
        <v>0</v>
      </c>
      <c r="AT1240">
        <v>0</v>
      </c>
      <c r="AU1240">
        <v>0</v>
      </c>
      <c r="AV1240">
        <v>0</v>
      </c>
      <c r="AW1240">
        <v>2</v>
      </c>
      <c r="AX1240">
        <v>0</v>
      </c>
      <c r="AY1240">
        <v>0</v>
      </c>
      <c r="AZ1240">
        <v>0</v>
      </c>
      <c r="BA1240" t="s">
        <v>63</v>
      </c>
      <c r="BB1240" t="s">
        <v>63</v>
      </c>
      <c r="BC1240" t="s">
        <v>64</v>
      </c>
    </row>
    <row r="1241" spans="1:55" x14ac:dyDescent="0.3">
      <c r="A1241" t="s">
        <v>55</v>
      </c>
      <c r="B1241" t="s">
        <v>55</v>
      </c>
      <c r="C1241" t="s">
        <v>713</v>
      </c>
      <c r="D1241">
        <v>22110411007</v>
      </c>
      <c r="E1241" t="s">
        <v>743</v>
      </c>
      <c r="F1241" t="s">
        <v>98</v>
      </c>
      <c r="G1241" t="s">
        <v>57</v>
      </c>
      <c r="H1241">
        <v>1</v>
      </c>
      <c r="I1241" t="s">
        <v>58</v>
      </c>
      <c r="J1241" t="s">
        <v>59</v>
      </c>
      <c r="L1241">
        <v>1</v>
      </c>
      <c r="N1241">
        <v>3</v>
      </c>
      <c r="O1241" t="s">
        <v>95</v>
      </c>
      <c r="R1241">
        <v>0</v>
      </c>
      <c r="S1241">
        <v>0</v>
      </c>
      <c r="T1241" t="s">
        <v>61</v>
      </c>
      <c r="V1241">
        <v>0</v>
      </c>
      <c r="W1241">
        <v>0</v>
      </c>
      <c r="X1241">
        <v>1</v>
      </c>
      <c r="Y1241" t="s">
        <v>62</v>
      </c>
      <c r="AB1241" t="s">
        <v>62</v>
      </c>
      <c r="AD1241">
        <v>0</v>
      </c>
      <c r="AE1241">
        <v>0</v>
      </c>
      <c r="AF1241">
        <v>0</v>
      </c>
      <c r="AG1241">
        <v>0</v>
      </c>
      <c r="AH1241">
        <v>0</v>
      </c>
      <c r="AI1241">
        <v>0</v>
      </c>
      <c r="AJ1241">
        <v>0</v>
      </c>
      <c r="AK1241">
        <v>0</v>
      </c>
      <c r="AL1241">
        <v>0</v>
      </c>
      <c r="AM1241">
        <v>0</v>
      </c>
      <c r="AN1241">
        <v>0</v>
      </c>
      <c r="AO1241">
        <v>0</v>
      </c>
      <c r="AP1241">
        <v>0</v>
      </c>
      <c r="AQ1241">
        <v>0</v>
      </c>
      <c r="AR1241">
        <v>0</v>
      </c>
      <c r="AS1241">
        <v>0</v>
      </c>
      <c r="AT1241">
        <v>0</v>
      </c>
      <c r="AU1241">
        <v>0</v>
      </c>
      <c r="AV1241">
        <v>0</v>
      </c>
      <c r="AW1241">
        <v>1</v>
      </c>
      <c r="AX1241">
        <v>0</v>
      </c>
      <c r="AY1241">
        <v>0</v>
      </c>
      <c r="AZ1241">
        <v>0</v>
      </c>
      <c r="BA1241" t="s">
        <v>63</v>
      </c>
      <c r="BB1241" t="s">
        <v>63</v>
      </c>
      <c r="BC1241" t="s">
        <v>64</v>
      </c>
    </row>
    <row r="1242" spans="1:55" x14ac:dyDescent="0.3">
      <c r="A1242" t="s">
        <v>55</v>
      </c>
      <c r="B1242" t="s">
        <v>55</v>
      </c>
      <c r="C1242" t="s">
        <v>713</v>
      </c>
      <c r="D1242">
        <v>22110411007</v>
      </c>
      <c r="E1242" t="s">
        <v>743</v>
      </c>
      <c r="F1242" t="s">
        <v>98</v>
      </c>
      <c r="G1242" t="s">
        <v>57</v>
      </c>
      <c r="H1242">
        <v>1</v>
      </c>
      <c r="I1242" t="s">
        <v>58</v>
      </c>
      <c r="J1242" t="s">
        <v>59</v>
      </c>
      <c r="L1242">
        <v>1</v>
      </c>
      <c r="N1242">
        <v>4</v>
      </c>
      <c r="O1242" t="s">
        <v>60</v>
      </c>
      <c r="R1242">
        <v>0</v>
      </c>
      <c r="S1242">
        <v>0</v>
      </c>
      <c r="T1242" t="s">
        <v>61</v>
      </c>
      <c r="U1242" t="s">
        <v>744</v>
      </c>
      <c r="V1242">
        <v>0</v>
      </c>
      <c r="W1242">
        <v>0</v>
      </c>
      <c r="X1242">
        <v>1</v>
      </c>
      <c r="AD1242">
        <v>0</v>
      </c>
      <c r="AE1242">
        <v>0</v>
      </c>
      <c r="AF1242">
        <v>0</v>
      </c>
      <c r="AG1242">
        <v>0</v>
      </c>
      <c r="AH1242">
        <v>0</v>
      </c>
      <c r="AI1242">
        <v>0</v>
      </c>
      <c r="AJ1242">
        <v>0</v>
      </c>
      <c r="AK1242">
        <v>0</v>
      </c>
      <c r="AL1242">
        <v>0</v>
      </c>
      <c r="AM1242">
        <v>0</v>
      </c>
      <c r="AN1242">
        <v>0</v>
      </c>
      <c r="AO1242">
        <v>0</v>
      </c>
      <c r="AP1242">
        <v>0</v>
      </c>
      <c r="AQ1242">
        <v>0</v>
      </c>
      <c r="AR1242">
        <v>0</v>
      </c>
      <c r="AS1242">
        <v>0</v>
      </c>
      <c r="AT1242">
        <v>0</v>
      </c>
      <c r="AU1242">
        <v>0</v>
      </c>
      <c r="AV1242">
        <v>0</v>
      </c>
      <c r="AW1242">
        <v>0</v>
      </c>
      <c r="AX1242">
        <v>0</v>
      </c>
      <c r="AY1242">
        <v>0</v>
      </c>
      <c r="AZ1242">
        <v>0</v>
      </c>
      <c r="BC1242" t="s">
        <v>64</v>
      </c>
    </row>
    <row r="1243" spans="1:55" x14ac:dyDescent="0.3">
      <c r="A1243" t="s">
        <v>55</v>
      </c>
      <c r="B1243" t="s">
        <v>55</v>
      </c>
      <c r="C1243" t="s">
        <v>713</v>
      </c>
      <c r="D1243">
        <v>22110411007</v>
      </c>
      <c r="E1243" t="s">
        <v>743</v>
      </c>
      <c r="F1243" t="s">
        <v>98</v>
      </c>
      <c r="G1243" t="s">
        <v>57</v>
      </c>
      <c r="H1243">
        <v>1</v>
      </c>
      <c r="I1243" t="s">
        <v>58</v>
      </c>
      <c r="J1243" t="s">
        <v>59</v>
      </c>
      <c r="L1243">
        <v>1</v>
      </c>
      <c r="N1243">
        <v>5</v>
      </c>
      <c r="O1243" t="s">
        <v>66</v>
      </c>
      <c r="R1243">
        <v>0</v>
      </c>
      <c r="S1243">
        <v>0</v>
      </c>
      <c r="U1243" t="s">
        <v>744</v>
      </c>
      <c r="V1243">
        <v>0</v>
      </c>
      <c r="W1243">
        <v>0</v>
      </c>
      <c r="X1243">
        <v>1</v>
      </c>
      <c r="AD1243">
        <v>0</v>
      </c>
      <c r="AE1243">
        <v>0</v>
      </c>
      <c r="AF1243">
        <v>0</v>
      </c>
      <c r="AG1243">
        <v>0</v>
      </c>
      <c r="AH1243">
        <v>0</v>
      </c>
      <c r="AI1243">
        <v>0</v>
      </c>
      <c r="AJ1243">
        <v>0</v>
      </c>
      <c r="AK1243">
        <v>0</v>
      </c>
      <c r="AL1243">
        <v>0</v>
      </c>
      <c r="AM1243">
        <v>0</v>
      </c>
      <c r="AN1243">
        <v>0</v>
      </c>
      <c r="AO1243">
        <v>0</v>
      </c>
      <c r="AP1243">
        <v>0</v>
      </c>
      <c r="AQ1243">
        <v>0</v>
      </c>
      <c r="AR1243">
        <v>0</v>
      </c>
      <c r="AS1243">
        <v>0</v>
      </c>
      <c r="AT1243">
        <v>0</v>
      </c>
      <c r="AU1243">
        <v>0</v>
      </c>
      <c r="AV1243">
        <v>0</v>
      </c>
      <c r="AW1243">
        <v>0</v>
      </c>
      <c r="AX1243">
        <v>0</v>
      </c>
      <c r="AY1243">
        <v>0</v>
      </c>
      <c r="AZ1243">
        <v>0</v>
      </c>
      <c r="BC1243" t="s">
        <v>64</v>
      </c>
    </row>
    <row r="1244" spans="1:55" x14ac:dyDescent="0.3">
      <c r="A1244" t="s">
        <v>55</v>
      </c>
      <c r="B1244" t="s">
        <v>55</v>
      </c>
      <c r="C1244" t="s">
        <v>713</v>
      </c>
      <c r="D1244">
        <v>22110411007</v>
      </c>
      <c r="E1244" t="s">
        <v>743</v>
      </c>
      <c r="F1244" t="s">
        <v>98</v>
      </c>
      <c r="G1244" t="s">
        <v>57</v>
      </c>
      <c r="H1244">
        <v>1</v>
      </c>
      <c r="I1244" t="s">
        <v>58</v>
      </c>
      <c r="J1244" t="s">
        <v>59</v>
      </c>
      <c r="L1244">
        <v>1</v>
      </c>
      <c r="N1244">
        <v>6</v>
      </c>
      <c r="O1244" t="s">
        <v>66</v>
      </c>
      <c r="R1244">
        <v>0</v>
      </c>
      <c r="S1244">
        <v>0</v>
      </c>
      <c r="U1244" t="s">
        <v>744</v>
      </c>
      <c r="V1244">
        <v>0</v>
      </c>
      <c r="W1244">
        <v>0</v>
      </c>
      <c r="X1244">
        <v>1</v>
      </c>
      <c r="AD1244">
        <v>0</v>
      </c>
      <c r="AE1244">
        <v>0</v>
      </c>
      <c r="AF1244">
        <v>0</v>
      </c>
      <c r="AG1244">
        <v>0</v>
      </c>
      <c r="AH1244">
        <v>0</v>
      </c>
      <c r="AI1244">
        <v>0</v>
      </c>
      <c r="AJ1244">
        <v>0</v>
      </c>
      <c r="AK1244">
        <v>0</v>
      </c>
      <c r="AL1244">
        <v>0</v>
      </c>
      <c r="AM1244">
        <v>0</v>
      </c>
      <c r="AN1244">
        <v>0</v>
      </c>
      <c r="AO1244">
        <v>0</v>
      </c>
      <c r="AP1244">
        <v>0</v>
      </c>
      <c r="AQ1244">
        <v>0</v>
      </c>
      <c r="AR1244">
        <v>0</v>
      </c>
      <c r="AS1244">
        <v>0</v>
      </c>
      <c r="AT1244">
        <v>0</v>
      </c>
      <c r="AU1244">
        <v>0</v>
      </c>
      <c r="AV1244">
        <v>0</v>
      </c>
      <c r="AW1244">
        <v>0</v>
      </c>
      <c r="AX1244">
        <v>0</v>
      </c>
      <c r="AY1244">
        <v>0</v>
      </c>
      <c r="AZ1244">
        <v>0</v>
      </c>
      <c r="BC1244" t="s">
        <v>64</v>
      </c>
    </row>
    <row r="1245" spans="1:55" x14ac:dyDescent="0.3">
      <c r="A1245" t="s">
        <v>55</v>
      </c>
      <c r="B1245" t="s">
        <v>55</v>
      </c>
      <c r="C1245" t="s">
        <v>713</v>
      </c>
      <c r="D1245">
        <v>22110411007</v>
      </c>
      <c r="E1245" t="s">
        <v>743</v>
      </c>
      <c r="F1245" t="s">
        <v>98</v>
      </c>
      <c r="G1245" t="s">
        <v>57</v>
      </c>
      <c r="H1245">
        <v>1</v>
      </c>
      <c r="I1245" t="s">
        <v>58</v>
      </c>
      <c r="J1245" t="s">
        <v>59</v>
      </c>
      <c r="L1245">
        <v>1</v>
      </c>
      <c r="N1245">
        <v>7</v>
      </c>
      <c r="O1245" t="s">
        <v>66</v>
      </c>
      <c r="P1245">
        <v>6</v>
      </c>
      <c r="Q1245" t="s">
        <v>100</v>
      </c>
      <c r="R1245">
        <v>17</v>
      </c>
      <c r="S1245">
        <v>9</v>
      </c>
      <c r="T1245" t="s">
        <v>61</v>
      </c>
      <c r="V1245">
        <v>0</v>
      </c>
      <c r="W1245">
        <v>0</v>
      </c>
      <c r="X1245">
        <v>1</v>
      </c>
      <c r="Y1245" t="s">
        <v>71</v>
      </c>
      <c r="Z1245" t="s">
        <v>71</v>
      </c>
      <c r="AA1245" t="s">
        <v>71</v>
      </c>
      <c r="AB1245" t="s">
        <v>71</v>
      </c>
      <c r="AC1245" t="s">
        <v>77</v>
      </c>
      <c r="AD1245">
        <v>0</v>
      </c>
      <c r="AE1245">
        <v>1</v>
      </c>
      <c r="AF1245">
        <v>0</v>
      </c>
      <c r="AG1245">
        <v>0</v>
      </c>
      <c r="AH1245">
        <v>0</v>
      </c>
      <c r="AI1245">
        <v>0</v>
      </c>
      <c r="AJ1245">
        <v>0</v>
      </c>
      <c r="AK1245">
        <v>0</v>
      </c>
      <c r="AL1245">
        <v>0</v>
      </c>
      <c r="AM1245">
        <v>0</v>
      </c>
      <c r="AN1245">
        <v>0</v>
      </c>
      <c r="AO1245">
        <v>0</v>
      </c>
      <c r="AP1245">
        <v>0</v>
      </c>
      <c r="AQ1245">
        <v>0</v>
      </c>
      <c r="AR1245">
        <v>0</v>
      </c>
      <c r="AS1245">
        <v>0</v>
      </c>
      <c r="AT1245">
        <v>0</v>
      </c>
      <c r="AU1245">
        <v>0</v>
      </c>
      <c r="AV1245">
        <v>0</v>
      </c>
      <c r="AW1245">
        <v>3</v>
      </c>
      <c r="AX1245">
        <v>2</v>
      </c>
      <c r="AY1245">
        <v>0</v>
      </c>
      <c r="AZ1245">
        <v>0</v>
      </c>
      <c r="BA1245" t="s">
        <v>63</v>
      </c>
      <c r="BB1245" t="s">
        <v>63</v>
      </c>
      <c r="BC1245" t="s">
        <v>64</v>
      </c>
    </row>
    <row r="1246" spans="1:55" x14ac:dyDescent="0.3">
      <c r="A1246" t="s">
        <v>55</v>
      </c>
      <c r="B1246" t="s">
        <v>55</v>
      </c>
      <c r="C1246" t="s">
        <v>713</v>
      </c>
      <c r="D1246">
        <v>22110411007</v>
      </c>
      <c r="E1246" t="s">
        <v>743</v>
      </c>
      <c r="F1246" t="s">
        <v>98</v>
      </c>
      <c r="G1246" t="s">
        <v>57</v>
      </c>
      <c r="H1246">
        <v>1</v>
      </c>
      <c r="I1246" t="s">
        <v>58</v>
      </c>
      <c r="J1246" t="s">
        <v>59</v>
      </c>
      <c r="L1246">
        <v>1</v>
      </c>
      <c r="N1246">
        <v>8</v>
      </c>
      <c r="O1246" t="s">
        <v>66</v>
      </c>
      <c r="P1246">
        <v>8</v>
      </c>
      <c r="Q1246" t="s">
        <v>82</v>
      </c>
      <c r="R1246">
        <v>19</v>
      </c>
      <c r="S1246">
        <v>12</v>
      </c>
      <c r="T1246" t="s">
        <v>61</v>
      </c>
      <c r="V1246">
        <v>0</v>
      </c>
      <c r="W1246">
        <v>0</v>
      </c>
      <c r="X1246">
        <v>1</v>
      </c>
      <c r="Y1246" t="s">
        <v>71</v>
      </c>
      <c r="Z1246" t="s">
        <v>71</v>
      </c>
      <c r="AA1246" t="s">
        <v>71</v>
      </c>
      <c r="AB1246" t="s">
        <v>71</v>
      </c>
      <c r="AC1246" t="s">
        <v>77</v>
      </c>
      <c r="AD1246">
        <v>0</v>
      </c>
      <c r="AE1246">
        <v>1</v>
      </c>
      <c r="AF1246">
        <v>0</v>
      </c>
      <c r="AG1246">
        <v>0</v>
      </c>
      <c r="AH1246">
        <v>0</v>
      </c>
      <c r="AI1246">
        <v>0</v>
      </c>
      <c r="AJ1246">
        <v>0</v>
      </c>
      <c r="AK1246">
        <v>0</v>
      </c>
      <c r="AL1246">
        <v>0</v>
      </c>
      <c r="AM1246">
        <v>0</v>
      </c>
      <c r="AN1246">
        <v>0</v>
      </c>
      <c r="AO1246">
        <v>0</v>
      </c>
      <c r="AP1246">
        <v>0</v>
      </c>
      <c r="AQ1246">
        <v>0</v>
      </c>
      <c r="AR1246">
        <v>0</v>
      </c>
      <c r="AS1246">
        <v>0</v>
      </c>
      <c r="AT1246">
        <v>0</v>
      </c>
      <c r="AU1246">
        <v>0</v>
      </c>
      <c r="AV1246">
        <v>0</v>
      </c>
      <c r="AW1246">
        <v>3</v>
      </c>
      <c r="AX1246">
        <v>2</v>
      </c>
      <c r="AY1246">
        <v>0</v>
      </c>
      <c r="AZ1246">
        <v>0</v>
      </c>
      <c r="BA1246" t="s">
        <v>63</v>
      </c>
      <c r="BB1246" t="s">
        <v>63</v>
      </c>
      <c r="BC1246" t="s">
        <v>64</v>
      </c>
    </row>
    <row r="1247" spans="1:55" x14ac:dyDescent="0.3">
      <c r="A1247" t="s">
        <v>55</v>
      </c>
      <c r="B1247" t="s">
        <v>55</v>
      </c>
      <c r="C1247" t="s">
        <v>713</v>
      </c>
      <c r="D1247">
        <v>22110411007</v>
      </c>
      <c r="E1247" t="s">
        <v>743</v>
      </c>
      <c r="F1247" t="s">
        <v>98</v>
      </c>
      <c r="G1247" t="s">
        <v>57</v>
      </c>
      <c r="H1247">
        <v>1</v>
      </c>
      <c r="I1247" t="s">
        <v>58</v>
      </c>
      <c r="J1247" t="s">
        <v>59</v>
      </c>
      <c r="L1247">
        <v>1</v>
      </c>
      <c r="N1247">
        <v>9</v>
      </c>
      <c r="O1247" t="s">
        <v>66</v>
      </c>
      <c r="P1247">
        <v>7</v>
      </c>
      <c r="Q1247" t="s">
        <v>102</v>
      </c>
      <c r="R1247">
        <v>27</v>
      </c>
      <c r="S1247">
        <v>12</v>
      </c>
      <c r="T1247" t="s">
        <v>61</v>
      </c>
      <c r="V1247">
        <v>0</v>
      </c>
      <c r="W1247">
        <v>0</v>
      </c>
      <c r="X1247">
        <v>1</v>
      </c>
      <c r="Y1247" t="s">
        <v>71</v>
      </c>
      <c r="Z1247" t="s">
        <v>71</v>
      </c>
      <c r="AA1247" t="s">
        <v>71</v>
      </c>
      <c r="AB1247" t="s">
        <v>71</v>
      </c>
      <c r="AC1247" t="s">
        <v>77</v>
      </c>
      <c r="AD1247">
        <v>0</v>
      </c>
      <c r="AE1247">
        <v>4</v>
      </c>
      <c r="AF1247">
        <v>0</v>
      </c>
      <c r="AG1247">
        <v>0</v>
      </c>
      <c r="AH1247">
        <v>0</v>
      </c>
      <c r="AI1247">
        <v>0</v>
      </c>
      <c r="AJ1247">
        <v>0</v>
      </c>
      <c r="AK1247">
        <v>0</v>
      </c>
      <c r="AL1247">
        <v>0</v>
      </c>
      <c r="AM1247">
        <v>0</v>
      </c>
      <c r="AN1247">
        <v>0</v>
      </c>
      <c r="AO1247">
        <v>0</v>
      </c>
      <c r="AP1247">
        <v>0</v>
      </c>
      <c r="AQ1247">
        <v>0</v>
      </c>
      <c r="AR1247">
        <v>0</v>
      </c>
      <c r="AS1247">
        <v>0</v>
      </c>
      <c r="AT1247">
        <v>0</v>
      </c>
      <c r="AU1247">
        <v>0</v>
      </c>
      <c r="AV1247">
        <v>0</v>
      </c>
      <c r="AW1247">
        <v>2</v>
      </c>
      <c r="AX1247">
        <v>2</v>
      </c>
      <c r="AY1247">
        <v>0</v>
      </c>
      <c r="AZ1247">
        <v>0</v>
      </c>
      <c r="BA1247" t="s">
        <v>63</v>
      </c>
      <c r="BB1247" t="s">
        <v>63</v>
      </c>
      <c r="BC1247" t="s">
        <v>64</v>
      </c>
    </row>
    <row r="1248" spans="1:55" x14ac:dyDescent="0.3">
      <c r="A1248" t="s">
        <v>55</v>
      </c>
      <c r="B1248" t="s">
        <v>55</v>
      </c>
      <c r="C1248" t="s">
        <v>713</v>
      </c>
      <c r="D1248">
        <v>22110411007</v>
      </c>
      <c r="E1248" t="s">
        <v>743</v>
      </c>
      <c r="F1248" t="s">
        <v>98</v>
      </c>
      <c r="G1248" t="s">
        <v>57</v>
      </c>
      <c r="H1248">
        <v>1</v>
      </c>
      <c r="I1248" t="s">
        <v>58</v>
      </c>
      <c r="J1248" t="s">
        <v>59</v>
      </c>
      <c r="L1248">
        <v>1</v>
      </c>
      <c r="N1248">
        <v>10</v>
      </c>
      <c r="O1248" t="s">
        <v>65</v>
      </c>
      <c r="R1248">
        <v>0</v>
      </c>
      <c r="S1248">
        <v>0</v>
      </c>
      <c r="T1248" t="s">
        <v>61</v>
      </c>
      <c r="V1248">
        <v>0</v>
      </c>
      <c r="W1248">
        <v>0</v>
      </c>
      <c r="X1248">
        <v>1</v>
      </c>
      <c r="Y1248" t="s">
        <v>62</v>
      </c>
      <c r="Z1248" t="s">
        <v>62</v>
      </c>
      <c r="AA1248" t="s">
        <v>62</v>
      </c>
      <c r="AB1248" t="s">
        <v>71</v>
      </c>
      <c r="AC1248" t="s">
        <v>80</v>
      </c>
      <c r="AD1248">
        <v>0</v>
      </c>
      <c r="AE1248">
        <v>0</v>
      </c>
      <c r="AF1248">
        <v>0</v>
      </c>
      <c r="AG1248">
        <v>0</v>
      </c>
      <c r="AH1248">
        <v>0</v>
      </c>
      <c r="AI1248">
        <v>0</v>
      </c>
      <c r="AJ1248">
        <v>0</v>
      </c>
      <c r="AK1248">
        <v>0</v>
      </c>
      <c r="AL1248">
        <v>0</v>
      </c>
      <c r="AM1248">
        <v>0</v>
      </c>
      <c r="AN1248">
        <v>0</v>
      </c>
      <c r="AO1248">
        <v>0</v>
      </c>
      <c r="AP1248">
        <v>0</v>
      </c>
      <c r="AQ1248">
        <v>0</v>
      </c>
      <c r="AR1248">
        <v>0</v>
      </c>
      <c r="AS1248">
        <v>0</v>
      </c>
      <c r="AT1248">
        <v>0</v>
      </c>
      <c r="AU1248">
        <v>0</v>
      </c>
      <c r="AV1248">
        <v>0</v>
      </c>
      <c r="AW1248">
        <v>2</v>
      </c>
      <c r="AX1248">
        <v>2</v>
      </c>
      <c r="AY1248">
        <v>0</v>
      </c>
      <c r="AZ1248">
        <v>0</v>
      </c>
      <c r="BA1248" t="s">
        <v>63</v>
      </c>
      <c r="BB1248" t="s">
        <v>63</v>
      </c>
      <c r="BC1248" t="s">
        <v>64</v>
      </c>
    </row>
    <row r="1249" spans="1:55" x14ac:dyDescent="0.3">
      <c r="A1249" t="s">
        <v>55</v>
      </c>
      <c r="B1249" t="s">
        <v>55</v>
      </c>
      <c r="C1249" t="s">
        <v>713</v>
      </c>
      <c r="D1249">
        <v>22110409808</v>
      </c>
      <c r="E1249" t="s">
        <v>714</v>
      </c>
      <c r="F1249" t="s">
        <v>56</v>
      </c>
      <c r="G1249" t="s">
        <v>57</v>
      </c>
      <c r="H1249">
        <v>1</v>
      </c>
      <c r="I1249" t="s">
        <v>58</v>
      </c>
      <c r="J1249" t="s">
        <v>59</v>
      </c>
      <c r="L1249">
        <v>1</v>
      </c>
      <c r="N1249">
        <v>1</v>
      </c>
      <c r="O1249" t="s">
        <v>95</v>
      </c>
      <c r="R1249">
        <v>0</v>
      </c>
      <c r="S1249">
        <v>0</v>
      </c>
      <c r="T1249" t="s">
        <v>61</v>
      </c>
      <c r="V1249">
        <v>1</v>
      </c>
      <c r="W1249">
        <v>4</v>
      </c>
      <c r="X1249">
        <v>1</v>
      </c>
      <c r="Y1249" t="s">
        <v>62</v>
      </c>
      <c r="AA1249" t="s">
        <v>62</v>
      </c>
      <c r="AB1249" t="s">
        <v>62</v>
      </c>
      <c r="AD1249">
        <v>1</v>
      </c>
      <c r="AE1249">
        <v>0</v>
      </c>
      <c r="AF1249">
        <v>0</v>
      </c>
      <c r="AG1249">
        <v>0</v>
      </c>
      <c r="AH1249">
        <v>0</v>
      </c>
      <c r="AI1249">
        <v>0</v>
      </c>
      <c r="AJ1249">
        <v>0</v>
      </c>
      <c r="AK1249">
        <v>0</v>
      </c>
      <c r="AL1249">
        <v>0</v>
      </c>
      <c r="AM1249">
        <v>0</v>
      </c>
      <c r="AN1249">
        <v>0</v>
      </c>
      <c r="AO1249">
        <v>0</v>
      </c>
      <c r="AP1249">
        <v>0</v>
      </c>
      <c r="AQ1249">
        <v>0</v>
      </c>
      <c r="AR1249">
        <v>0</v>
      </c>
      <c r="AS1249">
        <v>0</v>
      </c>
      <c r="AT1249">
        <v>0</v>
      </c>
      <c r="AU1249">
        <v>0</v>
      </c>
      <c r="AV1249">
        <v>0</v>
      </c>
      <c r="AW1249">
        <v>1</v>
      </c>
      <c r="AX1249">
        <v>0</v>
      </c>
      <c r="AY1249">
        <v>0</v>
      </c>
      <c r="AZ1249">
        <v>0</v>
      </c>
      <c r="BA1249" t="s">
        <v>63</v>
      </c>
      <c r="BB1249" t="s">
        <v>63</v>
      </c>
      <c r="BC1249" t="s">
        <v>64</v>
      </c>
    </row>
    <row r="1250" spans="1:55" x14ac:dyDescent="0.3">
      <c r="A1250" t="s">
        <v>55</v>
      </c>
      <c r="B1250" t="s">
        <v>55</v>
      </c>
      <c r="C1250" t="s">
        <v>713</v>
      </c>
      <c r="D1250">
        <v>22110409808</v>
      </c>
      <c r="E1250" t="s">
        <v>714</v>
      </c>
      <c r="F1250" t="s">
        <v>56</v>
      </c>
      <c r="G1250" t="s">
        <v>57</v>
      </c>
      <c r="H1250">
        <v>1</v>
      </c>
      <c r="I1250" t="s">
        <v>58</v>
      </c>
      <c r="J1250" t="s">
        <v>59</v>
      </c>
      <c r="L1250">
        <v>1</v>
      </c>
      <c r="N1250">
        <v>2</v>
      </c>
      <c r="O1250" t="s">
        <v>95</v>
      </c>
      <c r="R1250">
        <v>0</v>
      </c>
      <c r="S1250">
        <v>0</v>
      </c>
      <c r="T1250" t="s">
        <v>61</v>
      </c>
      <c r="V1250">
        <v>1</v>
      </c>
      <c r="W1250">
        <v>4</v>
      </c>
      <c r="X1250">
        <v>1</v>
      </c>
      <c r="Y1250" t="s">
        <v>62</v>
      </c>
      <c r="AA1250" t="s">
        <v>62</v>
      </c>
      <c r="AB1250" t="s">
        <v>62</v>
      </c>
      <c r="AD1250">
        <v>0</v>
      </c>
      <c r="AE1250">
        <v>0</v>
      </c>
      <c r="AF1250">
        <v>0</v>
      </c>
      <c r="AG1250">
        <v>0</v>
      </c>
      <c r="AH1250">
        <v>0</v>
      </c>
      <c r="AI1250">
        <v>0</v>
      </c>
      <c r="AJ1250">
        <v>0</v>
      </c>
      <c r="AK1250">
        <v>0</v>
      </c>
      <c r="AL1250">
        <v>0</v>
      </c>
      <c r="AM1250">
        <v>0</v>
      </c>
      <c r="AN1250">
        <v>0</v>
      </c>
      <c r="AO1250">
        <v>0</v>
      </c>
      <c r="AP1250">
        <v>0</v>
      </c>
      <c r="AQ1250">
        <v>0</v>
      </c>
      <c r="AR1250">
        <v>0</v>
      </c>
      <c r="AS1250">
        <v>0</v>
      </c>
      <c r="AT1250">
        <v>0</v>
      </c>
      <c r="AU1250">
        <v>0</v>
      </c>
      <c r="AV1250">
        <v>0</v>
      </c>
      <c r="AW1250">
        <v>2</v>
      </c>
      <c r="AX1250">
        <v>0</v>
      </c>
      <c r="AY1250">
        <v>0</v>
      </c>
      <c r="AZ1250">
        <v>0</v>
      </c>
      <c r="BA1250" t="s">
        <v>63</v>
      </c>
      <c r="BB1250" t="s">
        <v>63</v>
      </c>
      <c r="BC1250" t="s">
        <v>64</v>
      </c>
    </row>
    <row r="1251" spans="1:55" x14ac:dyDescent="0.3">
      <c r="A1251" t="s">
        <v>55</v>
      </c>
      <c r="B1251" t="s">
        <v>55</v>
      </c>
      <c r="C1251" t="s">
        <v>713</v>
      </c>
      <c r="D1251">
        <v>22110409808</v>
      </c>
      <c r="E1251" t="s">
        <v>714</v>
      </c>
      <c r="F1251" t="s">
        <v>56</v>
      </c>
      <c r="G1251" t="s">
        <v>57</v>
      </c>
      <c r="H1251">
        <v>1</v>
      </c>
      <c r="I1251" t="s">
        <v>58</v>
      </c>
      <c r="J1251" t="s">
        <v>59</v>
      </c>
      <c r="L1251">
        <v>1</v>
      </c>
      <c r="N1251">
        <v>3</v>
      </c>
      <c r="O1251" t="s">
        <v>95</v>
      </c>
      <c r="R1251">
        <v>0</v>
      </c>
      <c r="S1251">
        <v>0</v>
      </c>
      <c r="T1251" t="s">
        <v>61</v>
      </c>
      <c r="V1251">
        <v>1</v>
      </c>
      <c r="W1251">
        <v>4</v>
      </c>
      <c r="X1251">
        <v>1</v>
      </c>
      <c r="Y1251" t="s">
        <v>62</v>
      </c>
      <c r="AB1251" t="s">
        <v>62</v>
      </c>
      <c r="AD1251">
        <v>0</v>
      </c>
      <c r="AE1251">
        <v>0</v>
      </c>
      <c r="AF1251">
        <v>0</v>
      </c>
      <c r="AG1251">
        <v>0</v>
      </c>
      <c r="AH1251">
        <v>0</v>
      </c>
      <c r="AI1251">
        <v>0</v>
      </c>
      <c r="AJ1251">
        <v>0</v>
      </c>
      <c r="AK1251">
        <v>0</v>
      </c>
      <c r="AL1251">
        <v>0</v>
      </c>
      <c r="AM1251">
        <v>0</v>
      </c>
      <c r="AN1251">
        <v>0</v>
      </c>
      <c r="AO1251">
        <v>0</v>
      </c>
      <c r="AP1251">
        <v>0</v>
      </c>
      <c r="AQ1251">
        <v>0</v>
      </c>
      <c r="AR1251">
        <v>0</v>
      </c>
      <c r="AS1251">
        <v>0</v>
      </c>
      <c r="AT1251">
        <v>0</v>
      </c>
      <c r="AU1251">
        <v>0</v>
      </c>
      <c r="AV1251">
        <v>0</v>
      </c>
      <c r="AW1251">
        <v>1</v>
      </c>
      <c r="AX1251">
        <v>0</v>
      </c>
      <c r="AY1251">
        <v>0</v>
      </c>
      <c r="AZ1251">
        <v>0</v>
      </c>
      <c r="BA1251" t="s">
        <v>63</v>
      </c>
      <c r="BB1251" t="s">
        <v>63</v>
      </c>
      <c r="BC1251" t="s">
        <v>64</v>
      </c>
    </row>
    <row r="1252" spans="1:55" x14ac:dyDescent="0.3">
      <c r="A1252" t="s">
        <v>55</v>
      </c>
      <c r="B1252" t="s">
        <v>55</v>
      </c>
      <c r="C1252" t="s">
        <v>713</v>
      </c>
      <c r="D1252">
        <v>22110409808</v>
      </c>
      <c r="E1252" t="s">
        <v>714</v>
      </c>
      <c r="F1252" t="s">
        <v>56</v>
      </c>
      <c r="G1252" t="s">
        <v>57</v>
      </c>
      <c r="H1252">
        <v>1</v>
      </c>
      <c r="I1252" t="s">
        <v>58</v>
      </c>
      <c r="J1252" t="s">
        <v>59</v>
      </c>
      <c r="L1252">
        <v>1</v>
      </c>
      <c r="N1252">
        <v>4</v>
      </c>
      <c r="O1252" t="s">
        <v>60</v>
      </c>
      <c r="R1252">
        <v>0</v>
      </c>
      <c r="S1252">
        <v>0</v>
      </c>
      <c r="T1252" t="s">
        <v>61</v>
      </c>
      <c r="V1252">
        <v>1</v>
      </c>
      <c r="W1252">
        <v>4</v>
      </c>
      <c r="X1252">
        <v>1</v>
      </c>
      <c r="Y1252" t="s">
        <v>62</v>
      </c>
      <c r="Z1252" t="s">
        <v>62</v>
      </c>
      <c r="AB1252" t="s">
        <v>62</v>
      </c>
      <c r="AD1252">
        <v>1</v>
      </c>
      <c r="AE1252">
        <v>0</v>
      </c>
      <c r="AF1252">
        <v>0</v>
      </c>
      <c r="AG1252">
        <v>0</v>
      </c>
      <c r="AH1252">
        <v>0</v>
      </c>
      <c r="AI1252">
        <v>1</v>
      </c>
      <c r="AJ1252">
        <v>0</v>
      </c>
      <c r="AK1252">
        <v>0</v>
      </c>
      <c r="AL1252">
        <v>1</v>
      </c>
      <c r="AM1252">
        <v>1</v>
      </c>
      <c r="AN1252">
        <v>5</v>
      </c>
      <c r="AO1252">
        <v>0</v>
      </c>
      <c r="AP1252">
        <v>0</v>
      </c>
      <c r="AQ1252">
        <v>0</v>
      </c>
      <c r="AR1252">
        <v>0</v>
      </c>
      <c r="AS1252">
        <v>0</v>
      </c>
      <c r="AT1252">
        <v>0</v>
      </c>
      <c r="AU1252">
        <v>0</v>
      </c>
      <c r="AV1252">
        <v>0</v>
      </c>
      <c r="AW1252">
        <v>2</v>
      </c>
      <c r="AX1252">
        <v>0</v>
      </c>
      <c r="AY1252">
        <v>0</v>
      </c>
      <c r="AZ1252">
        <v>0</v>
      </c>
      <c r="BA1252" t="s">
        <v>63</v>
      </c>
      <c r="BC1252" t="s">
        <v>64</v>
      </c>
    </row>
    <row r="1253" spans="1:55" x14ac:dyDescent="0.3">
      <c r="A1253" t="s">
        <v>55</v>
      </c>
      <c r="B1253" t="s">
        <v>55</v>
      </c>
      <c r="C1253" t="s">
        <v>713</v>
      </c>
      <c r="D1253">
        <v>22110409808</v>
      </c>
      <c r="E1253" t="s">
        <v>714</v>
      </c>
      <c r="F1253" t="s">
        <v>56</v>
      </c>
      <c r="G1253" t="s">
        <v>57</v>
      </c>
      <c r="H1253">
        <v>1</v>
      </c>
      <c r="I1253" t="s">
        <v>58</v>
      </c>
      <c r="J1253" t="s">
        <v>59</v>
      </c>
      <c r="L1253">
        <v>1</v>
      </c>
      <c r="N1253">
        <v>5</v>
      </c>
      <c r="O1253" t="s">
        <v>66</v>
      </c>
      <c r="P1253">
        <v>1</v>
      </c>
      <c r="Q1253" t="s">
        <v>67</v>
      </c>
      <c r="R1253">
        <v>4</v>
      </c>
      <c r="S1253">
        <v>6</v>
      </c>
      <c r="T1253" t="s">
        <v>61</v>
      </c>
      <c r="V1253">
        <v>1</v>
      </c>
      <c r="W1253">
        <v>4</v>
      </c>
      <c r="X1253">
        <v>1</v>
      </c>
      <c r="Y1253" t="s">
        <v>71</v>
      </c>
      <c r="Z1253" t="s">
        <v>71</v>
      </c>
      <c r="AA1253" t="s">
        <v>71</v>
      </c>
      <c r="AB1253" t="s">
        <v>71</v>
      </c>
      <c r="AC1253" t="s">
        <v>77</v>
      </c>
      <c r="AD1253">
        <v>0</v>
      </c>
      <c r="AE1253">
        <v>1</v>
      </c>
      <c r="AF1253">
        <v>0</v>
      </c>
      <c r="AG1253">
        <v>0</v>
      </c>
      <c r="AH1253">
        <v>0</v>
      </c>
      <c r="AI1253">
        <v>0</v>
      </c>
      <c r="AJ1253">
        <v>0</v>
      </c>
      <c r="AK1253">
        <v>0</v>
      </c>
      <c r="AL1253">
        <v>0</v>
      </c>
      <c r="AM1253">
        <v>0</v>
      </c>
      <c r="AN1253">
        <v>0</v>
      </c>
      <c r="AO1253">
        <v>0</v>
      </c>
      <c r="AP1253">
        <v>0</v>
      </c>
      <c r="AQ1253">
        <v>0</v>
      </c>
      <c r="AR1253">
        <v>0</v>
      </c>
      <c r="AS1253">
        <v>0</v>
      </c>
      <c r="AT1253">
        <v>0</v>
      </c>
      <c r="AU1253">
        <v>0</v>
      </c>
      <c r="AV1253">
        <v>0</v>
      </c>
      <c r="AW1253">
        <v>2</v>
      </c>
      <c r="AX1253">
        <v>2</v>
      </c>
      <c r="AY1253">
        <v>0</v>
      </c>
      <c r="AZ1253">
        <v>0</v>
      </c>
      <c r="BA1253" t="s">
        <v>63</v>
      </c>
      <c r="BB1253" t="s">
        <v>63</v>
      </c>
      <c r="BC1253" t="s">
        <v>64</v>
      </c>
    </row>
    <row r="1254" spans="1:55" x14ac:dyDescent="0.3">
      <c r="A1254" t="s">
        <v>55</v>
      </c>
      <c r="B1254" t="s">
        <v>55</v>
      </c>
      <c r="C1254" t="s">
        <v>713</v>
      </c>
      <c r="D1254">
        <v>22110409808</v>
      </c>
      <c r="E1254" t="s">
        <v>714</v>
      </c>
      <c r="F1254" t="s">
        <v>56</v>
      </c>
      <c r="G1254" t="s">
        <v>57</v>
      </c>
      <c r="H1254">
        <v>1</v>
      </c>
      <c r="I1254" t="s">
        <v>58</v>
      </c>
      <c r="J1254" t="s">
        <v>59</v>
      </c>
      <c r="L1254">
        <v>1</v>
      </c>
      <c r="N1254">
        <v>6</v>
      </c>
      <c r="O1254" t="s">
        <v>167</v>
      </c>
      <c r="P1254">
        <v>2</v>
      </c>
      <c r="Q1254" t="s">
        <v>69</v>
      </c>
      <c r="R1254">
        <v>10</v>
      </c>
      <c r="S1254">
        <v>5</v>
      </c>
      <c r="T1254" t="s">
        <v>61</v>
      </c>
      <c r="V1254">
        <v>1</v>
      </c>
      <c r="W1254">
        <v>4</v>
      </c>
      <c r="X1254">
        <v>1</v>
      </c>
      <c r="Y1254" t="s">
        <v>62</v>
      </c>
      <c r="Z1254" t="s">
        <v>71</v>
      </c>
      <c r="AA1254" t="s">
        <v>71</v>
      </c>
      <c r="AB1254" t="s">
        <v>62</v>
      </c>
      <c r="AD1254">
        <v>0</v>
      </c>
      <c r="AE1254">
        <v>0</v>
      </c>
      <c r="AF1254">
        <v>0</v>
      </c>
      <c r="AG1254">
        <v>0</v>
      </c>
      <c r="AH1254">
        <v>0</v>
      </c>
      <c r="AI1254">
        <v>5</v>
      </c>
      <c r="AJ1254">
        <v>2</v>
      </c>
      <c r="AK1254">
        <v>0</v>
      </c>
      <c r="AL1254">
        <v>0</v>
      </c>
      <c r="AM1254">
        <v>0</v>
      </c>
      <c r="AN1254">
        <v>0</v>
      </c>
      <c r="AO1254">
        <v>0</v>
      </c>
      <c r="AP1254">
        <v>0</v>
      </c>
      <c r="AQ1254">
        <v>0</v>
      </c>
      <c r="AR1254">
        <v>0</v>
      </c>
      <c r="AS1254">
        <v>0</v>
      </c>
      <c r="AT1254">
        <v>0</v>
      </c>
      <c r="AU1254">
        <v>0</v>
      </c>
      <c r="AV1254">
        <v>0</v>
      </c>
      <c r="AW1254">
        <v>2</v>
      </c>
      <c r="AX1254">
        <v>2</v>
      </c>
      <c r="AY1254">
        <v>0</v>
      </c>
      <c r="AZ1254">
        <v>0</v>
      </c>
      <c r="BA1254" t="s">
        <v>63</v>
      </c>
      <c r="BB1254" t="s">
        <v>63</v>
      </c>
      <c r="BC1254" t="s">
        <v>64</v>
      </c>
    </row>
    <row r="1255" spans="1:55" x14ac:dyDescent="0.3">
      <c r="A1255" t="s">
        <v>55</v>
      </c>
      <c r="B1255" t="s">
        <v>55</v>
      </c>
      <c r="C1255" t="s">
        <v>713</v>
      </c>
      <c r="D1255">
        <v>22110409808</v>
      </c>
      <c r="E1255" t="s">
        <v>714</v>
      </c>
      <c r="F1255" t="s">
        <v>56</v>
      </c>
      <c r="G1255" t="s">
        <v>57</v>
      </c>
      <c r="H1255">
        <v>1</v>
      </c>
      <c r="I1255" t="s">
        <v>58</v>
      </c>
      <c r="J1255" t="s">
        <v>59</v>
      </c>
      <c r="L1255">
        <v>1</v>
      </c>
      <c r="N1255">
        <v>7</v>
      </c>
      <c r="O1255" t="s">
        <v>66</v>
      </c>
      <c r="P1255">
        <v>3</v>
      </c>
      <c r="Q1255" t="s">
        <v>78</v>
      </c>
      <c r="R1255">
        <v>9</v>
      </c>
      <c r="S1255">
        <v>15</v>
      </c>
      <c r="T1255" t="s">
        <v>61</v>
      </c>
      <c r="V1255">
        <v>1</v>
      </c>
      <c r="W1255">
        <v>4</v>
      </c>
      <c r="X1255">
        <v>1</v>
      </c>
      <c r="Y1255" t="s">
        <v>71</v>
      </c>
      <c r="Z1255" t="s">
        <v>71</v>
      </c>
      <c r="AA1255" t="s">
        <v>71</v>
      </c>
      <c r="AB1255" t="s">
        <v>71</v>
      </c>
      <c r="AC1255" t="s">
        <v>77</v>
      </c>
      <c r="AD1255">
        <v>0</v>
      </c>
      <c r="AE1255">
        <v>1</v>
      </c>
      <c r="AF1255">
        <v>0</v>
      </c>
      <c r="AG1255">
        <v>0</v>
      </c>
      <c r="AH1255">
        <v>0</v>
      </c>
      <c r="AI1255">
        <v>0</v>
      </c>
      <c r="AJ1255">
        <v>0</v>
      </c>
      <c r="AK1255">
        <v>0</v>
      </c>
      <c r="AL1255">
        <v>0</v>
      </c>
      <c r="AM1255">
        <v>0</v>
      </c>
      <c r="AN1255">
        <v>0</v>
      </c>
      <c r="AO1255">
        <v>0</v>
      </c>
      <c r="AP1255">
        <v>0</v>
      </c>
      <c r="AQ1255">
        <v>0</v>
      </c>
      <c r="AR1255">
        <v>0</v>
      </c>
      <c r="AS1255">
        <v>0</v>
      </c>
      <c r="AT1255">
        <v>0</v>
      </c>
      <c r="AU1255">
        <v>0</v>
      </c>
      <c r="AV1255">
        <v>0</v>
      </c>
      <c r="AW1255">
        <v>3</v>
      </c>
      <c r="AX1255">
        <v>2</v>
      </c>
      <c r="AY1255">
        <v>0</v>
      </c>
      <c r="AZ1255">
        <v>0</v>
      </c>
      <c r="BA1255" t="s">
        <v>63</v>
      </c>
      <c r="BB1255" t="s">
        <v>63</v>
      </c>
      <c r="BC1255" t="s">
        <v>64</v>
      </c>
    </row>
    <row r="1256" spans="1:55" x14ac:dyDescent="0.3">
      <c r="A1256" t="s">
        <v>55</v>
      </c>
      <c r="B1256" t="s">
        <v>55</v>
      </c>
      <c r="C1256" t="s">
        <v>713</v>
      </c>
      <c r="D1256">
        <v>22110409808</v>
      </c>
      <c r="E1256" t="s">
        <v>714</v>
      </c>
      <c r="F1256" t="s">
        <v>56</v>
      </c>
      <c r="G1256" t="s">
        <v>57</v>
      </c>
      <c r="H1256">
        <v>1</v>
      </c>
      <c r="I1256" t="s">
        <v>58</v>
      </c>
      <c r="J1256" t="s">
        <v>59</v>
      </c>
      <c r="L1256">
        <v>1</v>
      </c>
      <c r="N1256">
        <v>8</v>
      </c>
      <c r="O1256" t="s">
        <v>66</v>
      </c>
      <c r="P1256">
        <v>4</v>
      </c>
      <c r="Q1256" t="s">
        <v>76</v>
      </c>
      <c r="R1256">
        <v>14</v>
      </c>
      <c r="S1256">
        <v>15</v>
      </c>
      <c r="T1256" t="s">
        <v>61</v>
      </c>
      <c r="V1256">
        <v>1</v>
      </c>
      <c r="W1256">
        <v>4</v>
      </c>
      <c r="X1256">
        <v>1</v>
      </c>
      <c r="Y1256" t="s">
        <v>71</v>
      </c>
      <c r="Z1256" t="s">
        <v>71</v>
      </c>
      <c r="AA1256" t="s">
        <v>71</v>
      </c>
      <c r="AB1256" t="s">
        <v>71</v>
      </c>
      <c r="AC1256" t="s">
        <v>77</v>
      </c>
      <c r="AD1256">
        <v>0</v>
      </c>
      <c r="AE1256">
        <v>1</v>
      </c>
      <c r="AF1256">
        <v>0</v>
      </c>
      <c r="AG1256">
        <v>0</v>
      </c>
      <c r="AH1256">
        <v>0</v>
      </c>
      <c r="AI1256">
        <v>0</v>
      </c>
      <c r="AJ1256">
        <v>0</v>
      </c>
      <c r="AK1256">
        <v>0</v>
      </c>
      <c r="AL1256">
        <v>0</v>
      </c>
      <c r="AM1256">
        <v>0</v>
      </c>
      <c r="AN1256">
        <v>0</v>
      </c>
      <c r="AO1256">
        <v>0</v>
      </c>
      <c r="AP1256">
        <v>0</v>
      </c>
      <c r="AQ1256">
        <v>0</v>
      </c>
      <c r="AR1256">
        <v>0</v>
      </c>
      <c r="AS1256">
        <v>0</v>
      </c>
      <c r="AT1256">
        <v>0</v>
      </c>
      <c r="AU1256">
        <v>0</v>
      </c>
      <c r="AV1256">
        <v>0</v>
      </c>
      <c r="AW1256">
        <v>3</v>
      </c>
      <c r="AX1256">
        <v>2</v>
      </c>
      <c r="AY1256">
        <v>0</v>
      </c>
      <c r="AZ1256">
        <v>0</v>
      </c>
      <c r="BA1256" t="s">
        <v>63</v>
      </c>
      <c r="BB1256" t="s">
        <v>63</v>
      </c>
      <c r="BC1256" t="s">
        <v>64</v>
      </c>
    </row>
    <row r="1257" spans="1:55" x14ac:dyDescent="0.3">
      <c r="A1257" t="s">
        <v>55</v>
      </c>
      <c r="B1257" t="s">
        <v>55</v>
      </c>
      <c r="C1257" t="s">
        <v>713</v>
      </c>
      <c r="D1257">
        <v>22110409808</v>
      </c>
      <c r="E1257" t="s">
        <v>714</v>
      </c>
      <c r="F1257" t="s">
        <v>56</v>
      </c>
      <c r="G1257" t="s">
        <v>57</v>
      </c>
      <c r="H1257">
        <v>1</v>
      </c>
      <c r="I1257" t="s">
        <v>58</v>
      </c>
      <c r="J1257" t="s">
        <v>59</v>
      </c>
      <c r="L1257">
        <v>1</v>
      </c>
      <c r="N1257">
        <v>9</v>
      </c>
      <c r="O1257" t="s">
        <v>66</v>
      </c>
      <c r="P1257">
        <v>5</v>
      </c>
      <c r="Q1257" t="s">
        <v>75</v>
      </c>
      <c r="R1257">
        <v>14</v>
      </c>
      <c r="S1257">
        <v>16</v>
      </c>
      <c r="T1257" t="s">
        <v>61</v>
      </c>
      <c r="V1257">
        <v>1</v>
      </c>
      <c r="W1257">
        <v>4</v>
      </c>
      <c r="X1257">
        <v>1</v>
      </c>
      <c r="Y1257" t="s">
        <v>71</v>
      </c>
      <c r="Z1257" t="s">
        <v>71</v>
      </c>
      <c r="AA1257" t="s">
        <v>71</v>
      </c>
      <c r="AB1257" t="s">
        <v>71</v>
      </c>
      <c r="AC1257" t="s">
        <v>77</v>
      </c>
      <c r="AD1257">
        <v>0</v>
      </c>
      <c r="AE1257">
        <v>1</v>
      </c>
      <c r="AF1257">
        <v>0</v>
      </c>
      <c r="AG1257">
        <v>0</v>
      </c>
      <c r="AH1257">
        <v>0</v>
      </c>
      <c r="AI1257">
        <v>0</v>
      </c>
      <c r="AJ1257">
        <v>0</v>
      </c>
      <c r="AK1257">
        <v>0</v>
      </c>
      <c r="AL1257">
        <v>0</v>
      </c>
      <c r="AM1257">
        <v>0</v>
      </c>
      <c r="AN1257">
        <v>0</v>
      </c>
      <c r="AO1257">
        <v>0</v>
      </c>
      <c r="AP1257">
        <v>0</v>
      </c>
      <c r="AQ1257">
        <v>0</v>
      </c>
      <c r="AR1257">
        <v>0</v>
      </c>
      <c r="AS1257">
        <v>0</v>
      </c>
      <c r="AT1257">
        <v>0</v>
      </c>
      <c r="AU1257">
        <v>0</v>
      </c>
      <c r="AV1257">
        <v>0</v>
      </c>
      <c r="AW1257">
        <v>2</v>
      </c>
      <c r="AX1257">
        <v>2</v>
      </c>
      <c r="AY1257">
        <v>0</v>
      </c>
      <c r="AZ1257">
        <v>0</v>
      </c>
      <c r="BA1257" t="s">
        <v>63</v>
      </c>
      <c r="BB1257" t="s">
        <v>63</v>
      </c>
    </row>
    <row r="1258" spans="1:55" x14ac:dyDescent="0.3">
      <c r="A1258" t="s">
        <v>55</v>
      </c>
      <c r="B1258" t="s">
        <v>55</v>
      </c>
      <c r="C1258" t="s">
        <v>713</v>
      </c>
      <c r="D1258">
        <v>22110409808</v>
      </c>
      <c r="E1258" t="s">
        <v>714</v>
      </c>
      <c r="F1258" t="s">
        <v>56</v>
      </c>
      <c r="G1258" t="s">
        <v>57</v>
      </c>
      <c r="H1258">
        <v>1</v>
      </c>
      <c r="I1258" t="s">
        <v>58</v>
      </c>
      <c r="J1258" t="s">
        <v>59</v>
      </c>
      <c r="L1258">
        <v>1</v>
      </c>
      <c r="N1258">
        <v>10</v>
      </c>
      <c r="O1258" t="s">
        <v>65</v>
      </c>
      <c r="R1258">
        <v>0</v>
      </c>
      <c r="S1258">
        <v>0</v>
      </c>
      <c r="T1258" t="s">
        <v>61</v>
      </c>
      <c r="U1258" t="s">
        <v>715</v>
      </c>
      <c r="V1258">
        <v>1</v>
      </c>
      <c r="W1258">
        <v>4</v>
      </c>
      <c r="X1258">
        <v>1</v>
      </c>
      <c r="AD1258">
        <v>0</v>
      </c>
      <c r="AE1258">
        <v>0</v>
      </c>
      <c r="AF1258">
        <v>0</v>
      </c>
      <c r="AG1258">
        <v>0</v>
      </c>
      <c r="AH1258">
        <v>0</v>
      </c>
      <c r="AI1258">
        <v>0</v>
      </c>
      <c r="AJ1258">
        <v>0</v>
      </c>
      <c r="AK1258">
        <v>0</v>
      </c>
      <c r="AL1258">
        <v>0</v>
      </c>
      <c r="AM1258">
        <v>0</v>
      </c>
      <c r="AN1258">
        <v>0</v>
      </c>
      <c r="AO1258">
        <v>0</v>
      </c>
      <c r="AP1258">
        <v>0</v>
      </c>
      <c r="AQ1258">
        <v>0</v>
      </c>
      <c r="AR1258">
        <v>0</v>
      </c>
      <c r="AS1258">
        <v>0</v>
      </c>
      <c r="AT1258">
        <v>0</v>
      </c>
      <c r="AU1258">
        <v>0</v>
      </c>
      <c r="AV1258">
        <v>0</v>
      </c>
      <c r="AW1258">
        <v>0</v>
      </c>
      <c r="AX1258">
        <v>0</v>
      </c>
      <c r="AY1258">
        <v>0</v>
      </c>
      <c r="AZ1258">
        <v>0</v>
      </c>
      <c r="BC1258" t="s">
        <v>64</v>
      </c>
    </row>
    <row r="1259" spans="1:55" x14ac:dyDescent="0.3">
      <c r="A1259" t="s">
        <v>55</v>
      </c>
      <c r="B1259" t="s">
        <v>55</v>
      </c>
      <c r="C1259" t="s">
        <v>713</v>
      </c>
      <c r="D1259">
        <v>22110409808</v>
      </c>
      <c r="E1259" t="s">
        <v>714</v>
      </c>
      <c r="F1259" t="s">
        <v>56</v>
      </c>
      <c r="G1259" t="s">
        <v>57</v>
      </c>
      <c r="H1259">
        <v>1</v>
      </c>
      <c r="I1259" t="s">
        <v>58</v>
      </c>
      <c r="J1259" t="s">
        <v>59</v>
      </c>
      <c r="L1259">
        <v>1</v>
      </c>
      <c r="N1259">
        <v>11</v>
      </c>
      <c r="O1259" t="s">
        <v>60</v>
      </c>
      <c r="R1259">
        <v>0</v>
      </c>
      <c r="S1259">
        <v>0</v>
      </c>
      <c r="T1259" t="s">
        <v>61</v>
      </c>
      <c r="U1259" t="s">
        <v>716</v>
      </c>
      <c r="V1259">
        <v>1</v>
      </c>
      <c r="W1259">
        <v>4</v>
      </c>
      <c r="X1259">
        <v>1</v>
      </c>
      <c r="AD1259">
        <v>0</v>
      </c>
      <c r="AE1259">
        <v>0</v>
      </c>
      <c r="AF1259">
        <v>0</v>
      </c>
      <c r="AG1259">
        <v>0</v>
      </c>
      <c r="AH1259">
        <v>0</v>
      </c>
      <c r="AI1259">
        <v>0</v>
      </c>
      <c r="AJ1259">
        <v>0</v>
      </c>
      <c r="AK1259">
        <v>0</v>
      </c>
      <c r="AL1259">
        <v>0</v>
      </c>
      <c r="AM1259">
        <v>0</v>
      </c>
      <c r="AN1259">
        <v>0</v>
      </c>
      <c r="AO1259">
        <v>0</v>
      </c>
      <c r="AP1259">
        <v>0</v>
      </c>
      <c r="AQ1259">
        <v>0</v>
      </c>
      <c r="AR1259">
        <v>0</v>
      </c>
      <c r="AS1259">
        <v>0</v>
      </c>
      <c r="AT1259">
        <v>0</v>
      </c>
      <c r="AU1259">
        <v>0</v>
      </c>
      <c r="AV1259">
        <v>0</v>
      </c>
      <c r="AW1259">
        <v>0</v>
      </c>
      <c r="AX1259">
        <v>0</v>
      </c>
      <c r="AY1259">
        <v>0</v>
      </c>
      <c r="AZ1259">
        <v>0</v>
      </c>
      <c r="BC1259" t="s">
        <v>64</v>
      </c>
    </row>
    <row r="1260" spans="1:55" x14ac:dyDescent="0.3">
      <c r="A1260" t="s">
        <v>55</v>
      </c>
      <c r="B1260" t="s">
        <v>55</v>
      </c>
      <c r="C1260" t="s">
        <v>713</v>
      </c>
      <c r="D1260">
        <v>22110411012</v>
      </c>
      <c r="E1260" t="s">
        <v>745</v>
      </c>
      <c r="F1260" t="s">
        <v>106</v>
      </c>
      <c r="G1260" t="s">
        <v>57</v>
      </c>
      <c r="H1260">
        <v>1</v>
      </c>
      <c r="I1260" t="s">
        <v>58</v>
      </c>
      <c r="J1260" t="s">
        <v>59</v>
      </c>
      <c r="L1260">
        <v>2</v>
      </c>
      <c r="N1260">
        <v>1</v>
      </c>
      <c r="O1260" t="s">
        <v>66</v>
      </c>
      <c r="P1260">
        <v>12</v>
      </c>
      <c r="Q1260" t="s">
        <v>116</v>
      </c>
      <c r="R1260">
        <v>3</v>
      </c>
      <c r="S1260">
        <v>4</v>
      </c>
      <c r="T1260" t="s">
        <v>61</v>
      </c>
      <c r="V1260">
        <v>0</v>
      </c>
      <c r="W1260">
        <v>1</v>
      </c>
      <c r="X1260">
        <v>2</v>
      </c>
      <c r="Y1260" t="s">
        <v>62</v>
      </c>
      <c r="Z1260" t="s">
        <v>62</v>
      </c>
      <c r="AA1260" t="s">
        <v>62</v>
      </c>
      <c r="AB1260" t="s">
        <v>62</v>
      </c>
      <c r="AC1260" t="s">
        <v>77</v>
      </c>
      <c r="AD1260">
        <v>0</v>
      </c>
      <c r="AE1260">
        <v>1</v>
      </c>
      <c r="AF1260">
        <v>0</v>
      </c>
      <c r="AG1260">
        <v>0</v>
      </c>
      <c r="AH1260">
        <v>0</v>
      </c>
      <c r="AI1260">
        <v>0</v>
      </c>
      <c r="AJ1260">
        <v>0</v>
      </c>
      <c r="AK1260">
        <v>0</v>
      </c>
      <c r="AL1260">
        <v>0</v>
      </c>
      <c r="AM1260">
        <v>0</v>
      </c>
      <c r="AN1260">
        <v>0</v>
      </c>
      <c r="AO1260">
        <v>0</v>
      </c>
      <c r="AP1260">
        <v>0</v>
      </c>
      <c r="AQ1260">
        <v>0</v>
      </c>
      <c r="AR1260">
        <v>0</v>
      </c>
      <c r="AS1260">
        <v>0</v>
      </c>
      <c r="AT1260">
        <v>0</v>
      </c>
      <c r="AU1260">
        <v>0</v>
      </c>
      <c r="AV1260">
        <v>0</v>
      </c>
      <c r="AW1260">
        <v>3</v>
      </c>
      <c r="AX1260">
        <v>3</v>
      </c>
      <c r="AY1260">
        <v>0</v>
      </c>
      <c r="AZ1260">
        <v>0</v>
      </c>
      <c r="BA1260" t="s">
        <v>63</v>
      </c>
      <c r="BB1260" t="s">
        <v>63</v>
      </c>
      <c r="BC1260" t="s">
        <v>64</v>
      </c>
    </row>
    <row r="1261" spans="1:55" x14ac:dyDescent="0.3">
      <c r="A1261" t="s">
        <v>55</v>
      </c>
      <c r="B1261" t="s">
        <v>55</v>
      </c>
      <c r="C1261" t="s">
        <v>713</v>
      </c>
      <c r="D1261">
        <v>22110411012</v>
      </c>
      <c r="E1261" t="s">
        <v>745</v>
      </c>
      <c r="F1261" t="s">
        <v>106</v>
      </c>
      <c r="G1261" t="s">
        <v>57</v>
      </c>
      <c r="H1261">
        <v>1</v>
      </c>
      <c r="I1261" t="s">
        <v>58</v>
      </c>
      <c r="J1261" t="s">
        <v>59</v>
      </c>
      <c r="L1261">
        <v>2</v>
      </c>
      <c r="N1261">
        <v>2</v>
      </c>
      <c r="O1261" t="s">
        <v>60</v>
      </c>
      <c r="R1261">
        <v>0</v>
      </c>
      <c r="S1261">
        <v>0</v>
      </c>
      <c r="T1261" t="s">
        <v>61</v>
      </c>
      <c r="V1261">
        <v>0</v>
      </c>
      <c r="W1261">
        <v>1</v>
      </c>
      <c r="X1261">
        <v>2</v>
      </c>
      <c r="Y1261" t="s">
        <v>62</v>
      </c>
      <c r="Z1261" t="s">
        <v>62</v>
      </c>
      <c r="AA1261" t="s">
        <v>62</v>
      </c>
      <c r="AB1261" t="s">
        <v>62</v>
      </c>
      <c r="AD1261">
        <v>1</v>
      </c>
      <c r="AE1261">
        <v>0</v>
      </c>
      <c r="AF1261">
        <v>0</v>
      </c>
      <c r="AG1261">
        <v>0</v>
      </c>
      <c r="AH1261">
        <v>1</v>
      </c>
      <c r="AI1261">
        <v>1</v>
      </c>
      <c r="AJ1261">
        <v>2</v>
      </c>
      <c r="AK1261">
        <v>0</v>
      </c>
      <c r="AL1261">
        <v>3</v>
      </c>
      <c r="AM1261">
        <v>1</v>
      </c>
      <c r="AN1261">
        <v>15</v>
      </c>
      <c r="AO1261">
        <v>0</v>
      </c>
      <c r="AP1261">
        <v>0</v>
      </c>
      <c r="AQ1261">
        <v>0</v>
      </c>
      <c r="AR1261">
        <v>0</v>
      </c>
      <c r="AS1261">
        <v>0</v>
      </c>
      <c r="AT1261">
        <v>0</v>
      </c>
      <c r="AU1261">
        <v>0</v>
      </c>
      <c r="AV1261">
        <v>0</v>
      </c>
      <c r="AW1261">
        <v>3</v>
      </c>
      <c r="AX1261">
        <v>4</v>
      </c>
      <c r="AY1261">
        <v>0</v>
      </c>
      <c r="AZ1261">
        <v>0</v>
      </c>
      <c r="BA1261" t="s">
        <v>63</v>
      </c>
      <c r="BB1261" t="s">
        <v>63</v>
      </c>
      <c r="BC1261" t="s">
        <v>64</v>
      </c>
    </row>
    <row r="1262" spans="1:55" x14ac:dyDescent="0.3">
      <c r="A1262" t="s">
        <v>55</v>
      </c>
      <c r="B1262" t="s">
        <v>55</v>
      </c>
      <c r="C1262" t="s">
        <v>713</v>
      </c>
      <c r="D1262">
        <v>22110411012</v>
      </c>
      <c r="E1262" t="s">
        <v>745</v>
      </c>
      <c r="F1262" t="s">
        <v>106</v>
      </c>
      <c r="G1262" t="s">
        <v>57</v>
      </c>
      <c r="H1262">
        <v>1</v>
      </c>
      <c r="I1262" t="s">
        <v>58</v>
      </c>
      <c r="J1262" t="s">
        <v>59</v>
      </c>
      <c r="L1262">
        <v>2</v>
      </c>
      <c r="N1262">
        <v>3</v>
      </c>
      <c r="O1262" t="s">
        <v>65</v>
      </c>
      <c r="R1262">
        <v>0</v>
      </c>
      <c r="S1262">
        <v>0</v>
      </c>
      <c r="T1262" t="s">
        <v>61</v>
      </c>
      <c r="V1262">
        <v>0</v>
      </c>
      <c r="W1262">
        <v>1</v>
      </c>
      <c r="X1262">
        <v>2</v>
      </c>
      <c r="Y1262" t="s">
        <v>62</v>
      </c>
      <c r="Z1262" t="s">
        <v>62</v>
      </c>
      <c r="AA1262" t="s">
        <v>62</v>
      </c>
      <c r="AB1262" t="s">
        <v>62</v>
      </c>
      <c r="AD1262">
        <v>1</v>
      </c>
      <c r="AE1262">
        <v>0</v>
      </c>
      <c r="AF1262">
        <v>0</v>
      </c>
      <c r="AG1262">
        <v>0</v>
      </c>
      <c r="AH1262">
        <v>0</v>
      </c>
      <c r="AI1262">
        <v>5</v>
      </c>
      <c r="AJ1262">
        <v>3</v>
      </c>
      <c r="AK1262">
        <v>0</v>
      </c>
      <c r="AL1262">
        <v>6</v>
      </c>
      <c r="AM1262">
        <v>0</v>
      </c>
      <c r="AN1262">
        <v>9</v>
      </c>
      <c r="AO1262">
        <v>0</v>
      </c>
      <c r="AP1262">
        <v>0</v>
      </c>
      <c r="AQ1262">
        <v>0</v>
      </c>
      <c r="AR1262">
        <v>0</v>
      </c>
      <c r="AS1262">
        <v>0</v>
      </c>
      <c r="AT1262">
        <v>0</v>
      </c>
      <c r="AU1262">
        <v>0</v>
      </c>
      <c r="AV1262">
        <v>0</v>
      </c>
      <c r="AW1262">
        <v>3</v>
      </c>
      <c r="AX1262">
        <v>2</v>
      </c>
      <c r="AY1262">
        <v>0</v>
      </c>
      <c r="AZ1262">
        <v>0</v>
      </c>
      <c r="BA1262" t="s">
        <v>63</v>
      </c>
      <c r="BB1262" t="s">
        <v>63</v>
      </c>
      <c r="BC1262" t="s">
        <v>64</v>
      </c>
    </row>
    <row r="1263" spans="1:55" x14ac:dyDescent="0.3">
      <c r="A1263" t="s">
        <v>55</v>
      </c>
      <c r="B1263" t="s">
        <v>55</v>
      </c>
      <c r="C1263" t="s">
        <v>713</v>
      </c>
      <c r="D1263">
        <v>22110411012</v>
      </c>
      <c r="E1263" t="s">
        <v>745</v>
      </c>
      <c r="F1263" t="s">
        <v>106</v>
      </c>
      <c r="G1263" t="s">
        <v>57</v>
      </c>
      <c r="H1263">
        <v>1</v>
      </c>
      <c r="I1263" t="s">
        <v>58</v>
      </c>
      <c r="J1263" t="s">
        <v>59</v>
      </c>
      <c r="L1263">
        <v>2</v>
      </c>
      <c r="N1263">
        <v>4</v>
      </c>
      <c r="O1263" t="s">
        <v>66</v>
      </c>
      <c r="P1263">
        <v>10</v>
      </c>
      <c r="Q1263" t="s">
        <v>112</v>
      </c>
      <c r="R1263">
        <v>0</v>
      </c>
      <c r="S1263">
        <v>0</v>
      </c>
      <c r="T1263" t="s">
        <v>61</v>
      </c>
      <c r="V1263">
        <v>0</v>
      </c>
      <c r="W1263">
        <v>1</v>
      </c>
      <c r="X1263">
        <v>2</v>
      </c>
      <c r="Y1263" t="s">
        <v>62</v>
      </c>
      <c r="Z1263" t="s">
        <v>71</v>
      </c>
      <c r="AB1263" t="s">
        <v>62</v>
      </c>
      <c r="AD1263">
        <v>0</v>
      </c>
      <c r="AE1263">
        <v>0</v>
      </c>
      <c r="AF1263">
        <v>0</v>
      </c>
      <c r="AG1263">
        <v>0</v>
      </c>
      <c r="AH1263">
        <v>0</v>
      </c>
      <c r="AI1263">
        <v>0</v>
      </c>
      <c r="AJ1263">
        <v>0</v>
      </c>
      <c r="AK1263">
        <v>0</v>
      </c>
      <c r="AL1263">
        <v>0</v>
      </c>
      <c r="AM1263">
        <v>0</v>
      </c>
      <c r="AN1263">
        <v>0</v>
      </c>
      <c r="AO1263">
        <v>0</v>
      </c>
      <c r="AP1263">
        <v>0</v>
      </c>
      <c r="AQ1263">
        <v>0</v>
      </c>
      <c r="AR1263">
        <v>0</v>
      </c>
      <c r="AS1263">
        <v>0</v>
      </c>
      <c r="AT1263">
        <v>0</v>
      </c>
      <c r="AU1263">
        <v>0</v>
      </c>
      <c r="AV1263">
        <v>0</v>
      </c>
      <c r="AW1263">
        <v>2</v>
      </c>
      <c r="AX1263">
        <v>4</v>
      </c>
      <c r="AY1263">
        <v>0</v>
      </c>
      <c r="AZ1263">
        <v>0</v>
      </c>
      <c r="BA1263" t="s">
        <v>63</v>
      </c>
      <c r="BB1263" t="s">
        <v>63</v>
      </c>
      <c r="BC1263" t="s">
        <v>64</v>
      </c>
    </row>
    <row r="1264" spans="1:55" x14ac:dyDescent="0.3">
      <c r="A1264" t="s">
        <v>55</v>
      </c>
      <c r="B1264" t="s">
        <v>55</v>
      </c>
      <c r="C1264" t="s">
        <v>713</v>
      </c>
      <c r="D1264">
        <v>22110411012</v>
      </c>
      <c r="E1264" t="s">
        <v>745</v>
      </c>
      <c r="F1264" t="s">
        <v>106</v>
      </c>
      <c r="G1264" t="s">
        <v>57</v>
      </c>
      <c r="H1264">
        <v>1</v>
      </c>
      <c r="I1264" t="s">
        <v>58</v>
      </c>
      <c r="J1264" t="s">
        <v>59</v>
      </c>
      <c r="L1264">
        <v>2</v>
      </c>
      <c r="N1264">
        <v>5</v>
      </c>
      <c r="O1264" t="s">
        <v>167</v>
      </c>
      <c r="P1264">
        <v>11</v>
      </c>
      <c r="Q1264" t="s">
        <v>108</v>
      </c>
      <c r="R1264">
        <v>0</v>
      </c>
      <c r="S1264">
        <v>2</v>
      </c>
      <c r="T1264" t="s">
        <v>61</v>
      </c>
      <c r="V1264">
        <v>0</v>
      </c>
      <c r="W1264">
        <v>1</v>
      </c>
      <c r="X1264">
        <v>2</v>
      </c>
      <c r="Y1264" t="s">
        <v>62</v>
      </c>
      <c r="Z1264" t="s">
        <v>62</v>
      </c>
      <c r="AA1264" t="s">
        <v>62</v>
      </c>
      <c r="AB1264" t="s">
        <v>62</v>
      </c>
      <c r="AC1264" t="s">
        <v>77</v>
      </c>
      <c r="AD1264">
        <v>0</v>
      </c>
      <c r="AE1264">
        <v>0</v>
      </c>
      <c r="AF1264">
        <v>0</v>
      </c>
      <c r="AG1264">
        <v>0</v>
      </c>
      <c r="AH1264">
        <v>0</v>
      </c>
      <c r="AI1264">
        <v>0</v>
      </c>
      <c r="AJ1264">
        <v>0</v>
      </c>
      <c r="AK1264">
        <v>0</v>
      </c>
      <c r="AL1264">
        <v>0</v>
      </c>
      <c r="AM1264">
        <v>0</v>
      </c>
      <c r="AN1264">
        <v>0</v>
      </c>
      <c r="AO1264">
        <v>0</v>
      </c>
      <c r="AP1264">
        <v>0</v>
      </c>
      <c r="AQ1264">
        <v>0</v>
      </c>
      <c r="AR1264">
        <v>0</v>
      </c>
      <c r="AS1264">
        <v>0</v>
      </c>
      <c r="AT1264">
        <v>0</v>
      </c>
      <c r="AU1264">
        <v>0</v>
      </c>
      <c r="AV1264">
        <v>0</v>
      </c>
      <c r="AW1264">
        <v>3</v>
      </c>
      <c r="AX1264">
        <v>4</v>
      </c>
      <c r="AY1264">
        <v>0</v>
      </c>
      <c r="AZ1264">
        <v>0</v>
      </c>
      <c r="BA1264" t="s">
        <v>63</v>
      </c>
      <c r="BB1264" t="s">
        <v>63</v>
      </c>
      <c r="BC1264" t="s">
        <v>64</v>
      </c>
    </row>
    <row r="1265" spans="1:55" x14ac:dyDescent="0.3">
      <c r="A1265" t="s">
        <v>55</v>
      </c>
      <c r="B1265" t="s">
        <v>55</v>
      </c>
      <c r="C1265" t="s">
        <v>713</v>
      </c>
      <c r="D1265">
        <v>22110411012</v>
      </c>
      <c r="E1265" t="s">
        <v>745</v>
      </c>
      <c r="F1265" t="s">
        <v>106</v>
      </c>
      <c r="G1265" t="s">
        <v>57</v>
      </c>
      <c r="H1265">
        <v>1</v>
      </c>
      <c r="I1265" t="s">
        <v>58</v>
      </c>
      <c r="J1265" t="s">
        <v>59</v>
      </c>
      <c r="L1265">
        <v>2</v>
      </c>
      <c r="N1265">
        <v>6</v>
      </c>
      <c r="O1265" t="s">
        <v>66</v>
      </c>
      <c r="P1265">
        <v>11</v>
      </c>
      <c r="Q1265" t="s">
        <v>108</v>
      </c>
      <c r="R1265">
        <v>11</v>
      </c>
      <c r="S1265">
        <v>4</v>
      </c>
      <c r="T1265" t="s">
        <v>61</v>
      </c>
      <c r="V1265">
        <v>0</v>
      </c>
      <c r="W1265">
        <v>1</v>
      </c>
      <c r="X1265">
        <v>2</v>
      </c>
      <c r="Y1265" t="s">
        <v>62</v>
      </c>
      <c r="Z1265" t="s">
        <v>62</v>
      </c>
      <c r="AA1265" t="s">
        <v>62</v>
      </c>
      <c r="AB1265" t="s">
        <v>62</v>
      </c>
      <c r="AC1265" t="s">
        <v>77</v>
      </c>
      <c r="AD1265">
        <v>0</v>
      </c>
      <c r="AE1265">
        <v>1</v>
      </c>
      <c r="AF1265">
        <v>0</v>
      </c>
      <c r="AG1265">
        <v>0</v>
      </c>
      <c r="AH1265">
        <v>0</v>
      </c>
      <c r="AI1265">
        <v>0</v>
      </c>
      <c r="AJ1265">
        <v>0</v>
      </c>
      <c r="AK1265">
        <v>0</v>
      </c>
      <c r="AL1265">
        <v>0</v>
      </c>
      <c r="AM1265">
        <v>0</v>
      </c>
      <c r="AN1265">
        <v>0</v>
      </c>
      <c r="AO1265">
        <v>0</v>
      </c>
      <c r="AP1265">
        <v>0</v>
      </c>
      <c r="AQ1265">
        <v>0</v>
      </c>
      <c r="AR1265">
        <v>0</v>
      </c>
      <c r="AS1265">
        <v>0</v>
      </c>
      <c r="AT1265">
        <v>0</v>
      </c>
      <c r="AU1265">
        <v>0</v>
      </c>
      <c r="AV1265">
        <v>0</v>
      </c>
      <c r="AW1265">
        <v>3</v>
      </c>
      <c r="AX1265">
        <v>2</v>
      </c>
      <c r="AY1265">
        <v>0</v>
      </c>
      <c r="AZ1265">
        <v>0</v>
      </c>
      <c r="BA1265" t="s">
        <v>63</v>
      </c>
      <c r="BB1265" t="s">
        <v>63</v>
      </c>
      <c r="BC1265" t="s">
        <v>64</v>
      </c>
    </row>
    <row r="1266" spans="1:55" x14ac:dyDescent="0.3">
      <c r="A1266" t="s">
        <v>55</v>
      </c>
      <c r="B1266" t="s">
        <v>55</v>
      </c>
      <c r="C1266" t="s">
        <v>713</v>
      </c>
      <c r="D1266">
        <v>22110411012</v>
      </c>
      <c r="E1266" t="s">
        <v>745</v>
      </c>
      <c r="F1266" t="s">
        <v>106</v>
      </c>
      <c r="G1266" t="s">
        <v>57</v>
      </c>
      <c r="H1266">
        <v>1</v>
      </c>
      <c r="I1266" t="s">
        <v>58</v>
      </c>
      <c r="J1266" t="s">
        <v>59</v>
      </c>
      <c r="L1266">
        <v>2</v>
      </c>
      <c r="N1266">
        <v>7</v>
      </c>
      <c r="O1266" t="s">
        <v>95</v>
      </c>
      <c r="R1266">
        <v>0</v>
      </c>
      <c r="S1266">
        <v>0</v>
      </c>
      <c r="T1266" t="s">
        <v>61</v>
      </c>
      <c r="V1266">
        <v>0</v>
      </c>
      <c r="W1266">
        <v>1</v>
      </c>
      <c r="X1266">
        <v>2</v>
      </c>
      <c r="Y1266" t="s">
        <v>62</v>
      </c>
      <c r="Z1266" t="s">
        <v>62</v>
      </c>
      <c r="AA1266" t="s">
        <v>62</v>
      </c>
      <c r="AB1266" t="s">
        <v>62</v>
      </c>
      <c r="AD1266">
        <v>0</v>
      </c>
      <c r="AE1266">
        <v>0</v>
      </c>
      <c r="AF1266">
        <v>0</v>
      </c>
      <c r="AG1266">
        <v>0</v>
      </c>
      <c r="AH1266">
        <v>0</v>
      </c>
      <c r="AI1266">
        <v>0</v>
      </c>
      <c r="AJ1266">
        <v>0</v>
      </c>
      <c r="AK1266">
        <v>0</v>
      </c>
      <c r="AL1266">
        <v>0</v>
      </c>
      <c r="AM1266">
        <v>0</v>
      </c>
      <c r="AN1266">
        <v>0</v>
      </c>
      <c r="AO1266">
        <v>0</v>
      </c>
      <c r="AP1266">
        <v>0</v>
      </c>
      <c r="AQ1266">
        <v>0</v>
      </c>
      <c r="AR1266">
        <v>0</v>
      </c>
      <c r="AS1266">
        <v>0</v>
      </c>
      <c r="AT1266">
        <v>0</v>
      </c>
      <c r="AU1266">
        <v>0</v>
      </c>
      <c r="AV1266">
        <v>0</v>
      </c>
      <c r="AW1266">
        <v>2</v>
      </c>
      <c r="AX1266">
        <v>0</v>
      </c>
      <c r="AY1266">
        <v>0</v>
      </c>
      <c r="AZ1266">
        <v>0</v>
      </c>
      <c r="BA1266" t="s">
        <v>63</v>
      </c>
      <c r="BB1266" t="s">
        <v>63</v>
      </c>
      <c r="BC1266" t="s">
        <v>64</v>
      </c>
    </row>
    <row r="1267" spans="1:55" x14ac:dyDescent="0.3">
      <c r="A1267" t="s">
        <v>55</v>
      </c>
      <c r="B1267" t="s">
        <v>55</v>
      </c>
      <c r="C1267" t="s">
        <v>713</v>
      </c>
      <c r="D1267">
        <v>22110411012</v>
      </c>
      <c r="E1267" t="s">
        <v>745</v>
      </c>
      <c r="F1267" t="s">
        <v>106</v>
      </c>
      <c r="G1267" t="s">
        <v>57</v>
      </c>
      <c r="H1267">
        <v>1</v>
      </c>
      <c r="I1267" t="s">
        <v>58</v>
      </c>
      <c r="J1267" t="s">
        <v>59</v>
      </c>
      <c r="L1267">
        <v>2</v>
      </c>
      <c r="N1267">
        <v>8</v>
      </c>
      <c r="O1267" t="s">
        <v>95</v>
      </c>
      <c r="R1267">
        <v>0</v>
      </c>
      <c r="S1267">
        <v>0</v>
      </c>
      <c r="T1267" t="s">
        <v>61</v>
      </c>
      <c r="V1267">
        <v>0</v>
      </c>
      <c r="W1267">
        <v>1</v>
      </c>
      <c r="X1267">
        <v>2</v>
      </c>
      <c r="Y1267" t="s">
        <v>62</v>
      </c>
      <c r="Z1267" t="s">
        <v>62</v>
      </c>
      <c r="AA1267" t="s">
        <v>62</v>
      </c>
      <c r="AB1267" t="s">
        <v>62</v>
      </c>
      <c r="AD1267">
        <v>0</v>
      </c>
      <c r="AE1267">
        <v>0</v>
      </c>
      <c r="AF1267">
        <v>0</v>
      </c>
      <c r="AG1267">
        <v>0</v>
      </c>
      <c r="AH1267">
        <v>0</v>
      </c>
      <c r="AI1267">
        <v>0</v>
      </c>
      <c r="AJ1267">
        <v>0</v>
      </c>
      <c r="AK1267">
        <v>0</v>
      </c>
      <c r="AL1267">
        <v>0</v>
      </c>
      <c r="AM1267">
        <v>0</v>
      </c>
      <c r="AN1267">
        <v>0</v>
      </c>
      <c r="AO1267">
        <v>0</v>
      </c>
      <c r="AP1267">
        <v>0</v>
      </c>
      <c r="AQ1267">
        <v>0</v>
      </c>
      <c r="AR1267">
        <v>0</v>
      </c>
      <c r="AS1267">
        <v>0</v>
      </c>
      <c r="AT1267">
        <v>0</v>
      </c>
      <c r="AU1267">
        <v>0</v>
      </c>
      <c r="AV1267">
        <v>0</v>
      </c>
      <c r="AW1267">
        <v>1</v>
      </c>
      <c r="AX1267">
        <v>0</v>
      </c>
      <c r="AY1267">
        <v>0</v>
      </c>
      <c r="AZ1267">
        <v>0</v>
      </c>
      <c r="BA1267" t="s">
        <v>63</v>
      </c>
      <c r="BB1267" t="s">
        <v>63</v>
      </c>
      <c r="BC1267" t="s">
        <v>64</v>
      </c>
    </row>
    <row r="1268" spans="1:55" x14ac:dyDescent="0.3">
      <c r="A1268" t="s">
        <v>55</v>
      </c>
      <c r="B1268" t="s">
        <v>55</v>
      </c>
      <c r="C1268" t="s">
        <v>713</v>
      </c>
      <c r="D1268">
        <v>22110411012</v>
      </c>
      <c r="E1268" t="s">
        <v>745</v>
      </c>
      <c r="F1268" t="s">
        <v>106</v>
      </c>
      <c r="G1268" t="s">
        <v>57</v>
      </c>
      <c r="H1268">
        <v>1</v>
      </c>
      <c r="I1268" t="s">
        <v>58</v>
      </c>
      <c r="J1268" t="s">
        <v>59</v>
      </c>
      <c r="L1268">
        <v>2</v>
      </c>
      <c r="N1268">
        <v>9</v>
      </c>
      <c r="O1268" t="s">
        <v>107</v>
      </c>
      <c r="R1268">
        <v>0</v>
      </c>
      <c r="S1268">
        <v>0</v>
      </c>
      <c r="T1268" t="s">
        <v>61</v>
      </c>
      <c r="V1268">
        <v>0</v>
      </c>
      <c r="W1268">
        <v>1</v>
      </c>
      <c r="X1268">
        <v>2</v>
      </c>
      <c r="Y1268" t="s">
        <v>62</v>
      </c>
      <c r="Z1268" t="s">
        <v>62</v>
      </c>
      <c r="AA1268" t="s">
        <v>62</v>
      </c>
      <c r="AB1268" t="s">
        <v>62</v>
      </c>
      <c r="AD1268">
        <v>1</v>
      </c>
      <c r="AE1268">
        <v>0</v>
      </c>
      <c r="AF1268">
        <v>0</v>
      </c>
      <c r="AG1268">
        <v>0</v>
      </c>
      <c r="AH1268">
        <v>0</v>
      </c>
      <c r="AI1268">
        <v>4</v>
      </c>
      <c r="AJ1268">
        <v>1</v>
      </c>
      <c r="AK1268">
        <v>0</v>
      </c>
      <c r="AL1268">
        <v>0</v>
      </c>
      <c r="AM1268">
        <v>0</v>
      </c>
      <c r="AN1268">
        <v>0</v>
      </c>
      <c r="AO1268">
        <v>0</v>
      </c>
      <c r="AP1268">
        <v>0</v>
      </c>
      <c r="AQ1268">
        <v>0</v>
      </c>
      <c r="AR1268">
        <v>0</v>
      </c>
      <c r="AS1268">
        <v>0</v>
      </c>
      <c r="AT1268">
        <v>0</v>
      </c>
      <c r="AU1268">
        <v>0</v>
      </c>
      <c r="AV1268">
        <v>1</v>
      </c>
      <c r="AW1268">
        <v>3</v>
      </c>
      <c r="AX1268">
        <v>2</v>
      </c>
      <c r="AY1268">
        <v>0</v>
      </c>
      <c r="AZ1268">
        <v>0</v>
      </c>
      <c r="BA1268" t="s">
        <v>63</v>
      </c>
      <c r="BB1268" t="s">
        <v>63</v>
      </c>
      <c r="BC1268" t="s">
        <v>64</v>
      </c>
    </row>
    <row r="1269" spans="1:55" x14ac:dyDescent="0.3">
      <c r="A1269" t="s">
        <v>55</v>
      </c>
      <c r="B1269" t="s">
        <v>55</v>
      </c>
      <c r="C1269" t="s">
        <v>713</v>
      </c>
      <c r="D1269">
        <v>22110411012</v>
      </c>
      <c r="E1269" t="s">
        <v>745</v>
      </c>
      <c r="F1269" t="s">
        <v>106</v>
      </c>
      <c r="G1269" t="s">
        <v>57</v>
      </c>
      <c r="H1269">
        <v>1</v>
      </c>
      <c r="I1269" t="s">
        <v>58</v>
      </c>
      <c r="J1269" t="s">
        <v>59</v>
      </c>
      <c r="L1269">
        <v>2</v>
      </c>
      <c r="N1269">
        <v>10</v>
      </c>
      <c r="O1269" t="s">
        <v>66</v>
      </c>
      <c r="P1269">
        <v>9</v>
      </c>
      <c r="Q1269" t="s">
        <v>110</v>
      </c>
      <c r="R1269">
        <v>0</v>
      </c>
      <c r="S1269">
        <v>0</v>
      </c>
      <c r="T1269" t="s">
        <v>61</v>
      </c>
      <c r="V1269">
        <v>0</v>
      </c>
      <c r="W1269">
        <v>1</v>
      </c>
      <c r="X1269">
        <v>2</v>
      </c>
      <c r="Y1269" t="s">
        <v>62</v>
      </c>
      <c r="Z1269" t="s">
        <v>62</v>
      </c>
      <c r="AA1269" t="s">
        <v>62</v>
      </c>
      <c r="AB1269" t="s">
        <v>62</v>
      </c>
      <c r="AC1269" t="s">
        <v>77</v>
      </c>
      <c r="AD1269">
        <v>0</v>
      </c>
      <c r="AE1269">
        <v>1</v>
      </c>
      <c r="AF1269">
        <v>0</v>
      </c>
      <c r="AG1269">
        <v>0</v>
      </c>
      <c r="AH1269">
        <v>0</v>
      </c>
      <c r="AI1269">
        <v>0</v>
      </c>
      <c r="AJ1269">
        <v>0</v>
      </c>
      <c r="AK1269">
        <v>0</v>
      </c>
      <c r="AL1269">
        <v>0</v>
      </c>
      <c r="AM1269">
        <v>0</v>
      </c>
      <c r="AN1269">
        <v>0</v>
      </c>
      <c r="AO1269">
        <v>0</v>
      </c>
      <c r="AP1269">
        <v>0</v>
      </c>
      <c r="AQ1269">
        <v>0</v>
      </c>
      <c r="AR1269">
        <v>0</v>
      </c>
      <c r="AS1269">
        <v>0</v>
      </c>
      <c r="AT1269">
        <v>0</v>
      </c>
      <c r="AU1269">
        <v>0</v>
      </c>
      <c r="AV1269">
        <v>0</v>
      </c>
      <c r="AW1269">
        <v>5</v>
      </c>
      <c r="AX1269">
        <v>4</v>
      </c>
      <c r="AY1269">
        <v>0</v>
      </c>
      <c r="AZ1269">
        <v>0</v>
      </c>
      <c r="BA1269" t="s">
        <v>63</v>
      </c>
      <c r="BB1269" t="s">
        <v>63</v>
      </c>
      <c r="BC1269" t="s">
        <v>64</v>
      </c>
    </row>
    <row r="1270" spans="1:55" x14ac:dyDescent="0.3">
      <c r="A1270" t="s">
        <v>55</v>
      </c>
      <c r="B1270" t="s">
        <v>55</v>
      </c>
      <c r="C1270" t="s">
        <v>1016</v>
      </c>
      <c r="D1270">
        <v>22110427906</v>
      </c>
      <c r="E1270" t="s">
        <v>1063</v>
      </c>
      <c r="F1270" t="s">
        <v>106</v>
      </c>
      <c r="G1270" t="s">
        <v>57</v>
      </c>
      <c r="H1270">
        <v>1</v>
      </c>
      <c r="I1270" t="s">
        <v>58</v>
      </c>
      <c r="J1270" t="s">
        <v>59</v>
      </c>
      <c r="K1270" t="s">
        <v>1064</v>
      </c>
      <c r="L1270">
        <v>1</v>
      </c>
      <c r="M1270" t="s">
        <v>1065</v>
      </c>
      <c r="N1270">
        <v>1</v>
      </c>
      <c r="O1270" t="s">
        <v>167</v>
      </c>
      <c r="R1270">
        <v>0</v>
      </c>
      <c r="S1270">
        <v>0</v>
      </c>
      <c r="T1270" t="s">
        <v>61</v>
      </c>
      <c r="U1270" t="s">
        <v>1066</v>
      </c>
      <c r="V1270">
        <v>0</v>
      </c>
      <c r="W1270">
        <v>0</v>
      </c>
      <c r="X1270">
        <v>2</v>
      </c>
      <c r="Y1270" t="s">
        <v>62</v>
      </c>
      <c r="Z1270" t="s">
        <v>62</v>
      </c>
      <c r="AA1270" t="s">
        <v>83</v>
      </c>
      <c r="AB1270" t="s">
        <v>62</v>
      </c>
      <c r="AD1270">
        <v>1</v>
      </c>
      <c r="AE1270">
        <v>0</v>
      </c>
      <c r="AF1270">
        <v>0</v>
      </c>
      <c r="AG1270">
        <v>0</v>
      </c>
      <c r="AH1270">
        <v>0</v>
      </c>
      <c r="AI1270">
        <v>2</v>
      </c>
      <c r="AJ1270">
        <v>2</v>
      </c>
      <c r="AK1270">
        <v>0</v>
      </c>
      <c r="AL1270">
        <v>2</v>
      </c>
      <c r="AM1270">
        <v>1</v>
      </c>
      <c r="AN1270">
        <v>5</v>
      </c>
      <c r="AO1270">
        <v>0</v>
      </c>
      <c r="AP1270">
        <v>0</v>
      </c>
      <c r="AQ1270">
        <v>0</v>
      </c>
      <c r="AR1270">
        <v>0</v>
      </c>
      <c r="AS1270">
        <v>0</v>
      </c>
      <c r="AT1270">
        <v>0</v>
      </c>
      <c r="AU1270">
        <v>0</v>
      </c>
      <c r="AV1270">
        <v>0</v>
      </c>
      <c r="AW1270">
        <v>4</v>
      </c>
      <c r="AX1270">
        <v>4</v>
      </c>
      <c r="AY1270">
        <v>0</v>
      </c>
      <c r="AZ1270">
        <v>0</v>
      </c>
      <c r="BA1270" t="s">
        <v>63</v>
      </c>
      <c r="BB1270" t="s">
        <v>63</v>
      </c>
      <c r="BC1270" t="s">
        <v>64</v>
      </c>
    </row>
    <row r="1271" spans="1:55" x14ac:dyDescent="0.3">
      <c r="A1271" t="s">
        <v>55</v>
      </c>
      <c r="B1271" t="s">
        <v>55</v>
      </c>
      <c r="C1271" t="s">
        <v>1016</v>
      </c>
      <c r="D1271">
        <v>22110427906</v>
      </c>
      <c r="E1271" t="s">
        <v>1063</v>
      </c>
      <c r="F1271" t="s">
        <v>106</v>
      </c>
      <c r="G1271" t="s">
        <v>57</v>
      </c>
      <c r="H1271">
        <v>1</v>
      </c>
      <c r="I1271" t="s">
        <v>58</v>
      </c>
      <c r="J1271" t="s">
        <v>59</v>
      </c>
      <c r="K1271" t="s">
        <v>1064</v>
      </c>
      <c r="L1271">
        <v>1</v>
      </c>
      <c r="M1271" t="s">
        <v>1065</v>
      </c>
      <c r="N1271">
        <v>2</v>
      </c>
      <c r="O1271" t="s">
        <v>107</v>
      </c>
      <c r="R1271">
        <v>0</v>
      </c>
      <c r="S1271">
        <v>0</v>
      </c>
      <c r="T1271" t="s">
        <v>61</v>
      </c>
      <c r="U1271" t="s">
        <v>1067</v>
      </c>
      <c r="V1271">
        <v>0</v>
      </c>
      <c r="W1271">
        <v>0</v>
      </c>
      <c r="X1271">
        <v>2</v>
      </c>
      <c r="Y1271" t="s">
        <v>71</v>
      </c>
      <c r="Z1271" t="s">
        <v>71</v>
      </c>
      <c r="AA1271" t="s">
        <v>83</v>
      </c>
      <c r="AB1271" t="s">
        <v>71</v>
      </c>
      <c r="AD1271">
        <v>1</v>
      </c>
      <c r="AE1271">
        <v>0</v>
      </c>
      <c r="AF1271">
        <v>0</v>
      </c>
      <c r="AG1271">
        <v>0</v>
      </c>
      <c r="AH1271">
        <v>0</v>
      </c>
      <c r="AI1271">
        <v>4</v>
      </c>
      <c r="AJ1271">
        <v>0</v>
      </c>
      <c r="AK1271">
        <v>0</v>
      </c>
      <c r="AL1271">
        <v>0</v>
      </c>
      <c r="AM1271">
        <v>0</v>
      </c>
      <c r="AN1271">
        <v>0</v>
      </c>
      <c r="AO1271">
        <v>0</v>
      </c>
      <c r="AP1271">
        <v>0</v>
      </c>
      <c r="AQ1271">
        <v>0</v>
      </c>
      <c r="AR1271">
        <v>0</v>
      </c>
      <c r="AS1271">
        <v>0</v>
      </c>
      <c r="AT1271">
        <v>0</v>
      </c>
      <c r="AU1271">
        <v>0</v>
      </c>
      <c r="AV1271">
        <v>0</v>
      </c>
      <c r="AW1271">
        <v>2</v>
      </c>
      <c r="AX1271">
        <v>2</v>
      </c>
      <c r="AY1271">
        <v>0</v>
      </c>
      <c r="AZ1271">
        <v>0</v>
      </c>
      <c r="BA1271" t="s">
        <v>63</v>
      </c>
      <c r="BB1271" t="s">
        <v>63</v>
      </c>
      <c r="BC1271" t="s">
        <v>64</v>
      </c>
    </row>
    <row r="1272" spans="1:55" x14ac:dyDescent="0.3">
      <c r="A1272" t="s">
        <v>55</v>
      </c>
      <c r="B1272" t="s">
        <v>55</v>
      </c>
      <c r="C1272" t="s">
        <v>1016</v>
      </c>
      <c r="D1272">
        <v>22110427906</v>
      </c>
      <c r="E1272" t="s">
        <v>1063</v>
      </c>
      <c r="F1272" t="s">
        <v>106</v>
      </c>
      <c r="G1272" t="s">
        <v>57</v>
      </c>
      <c r="H1272">
        <v>1</v>
      </c>
      <c r="I1272" t="s">
        <v>58</v>
      </c>
      <c r="J1272" t="s">
        <v>59</v>
      </c>
      <c r="K1272" t="s">
        <v>1064</v>
      </c>
      <c r="L1272">
        <v>1</v>
      </c>
      <c r="M1272" t="s">
        <v>1065</v>
      </c>
      <c r="N1272">
        <v>3</v>
      </c>
      <c r="O1272" t="s">
        <v>167</v>
      </c>
      <c r="R1272">
        <v>0</v>
      </c>
      <c r="S1272">
        <v>0</v>
      </c>
      <c r="T1272" t="s">
        <v>61</v>
      </c>
      <c r="U1272" t="s">
        <v>1068</v>
      </c>
      <c r="V1272">
        <v>0</v>
      </c>
      <c r="W1272">
        <v>0</v>
      </c>
      <c r="X1272">
        <v>2</v>
      </c>
      <c r="Y1272" t="s">
        <v>62</v>
      </c>
      <c r="Z1272" t="s">
        <v>62</v>
      </c>
      <c r="AA1272" t="s">
        <v>83</v>
      </c>
      <c r="AB1272" t="s">
        <v>62</v>
      </c>
      <c r="AD1272">
        <v>0</v>
      </c>
      <c r="AE1272">
        <v>0</v>
      </c>
      <c r="AF1272">
        <v>0</v>
      </c>
      <c r="AG1272">
        <v>0</v>
      </c>
      <c r="AH1272">
        <v>0</v>
      </c>
      <c r="AI1272">
        <v>0</v>
      </c>
      <c r="AJ1272">
        <v>4</v>
      </c>
      <c r="AK1272">
        <v>0</v>
      </c>
      <c r="AL1272">
        <v>0</v>
      </c>
      <c r="AM1272">
        <v>0</v>
      </c>
      <c r="AN1272">
        <v>0</v>
      </c>
      <c r="AO1272">
        <v>0</v>
      </c>
      <c r="AP1272">
        <v>0</v>
      </c>
      <c r="AQ1272">
        <v>0</v>
      </c>
      <c r="AR1272">
        <v>0</v>
      </c>
      <c r="AS1272">
        <v>0</v>
      </c>
      <c r="AT1272">
        <v>0</v>
      </c>
      <c r="AU1272">
        <v>0</v>
      </c>
      <c r="AV1272">
        <v>0</v>
      </c>
      <c r="AW1272">
        <v>3</v>
      </c>
      <c r="AX1272">
        <v>2</v>
      </c>
      <c r="AY1272">
        <v>0</v>
      </c>
      <c r="AZ1272">
        <v>0</v>
      </c>
      <c r="BA1272" t="s">
        <v>63</v>
      </c>
      <c r="BB1272" t="s">
        <v>63</v>
      </c>
      <c r="BC1272" t="s">
        <v>64</v>
      </c>
    </row>
    <row r="1273" spans="1:55" x14ac:dyDescent="0.3">
      <c r="A1273" t="s">
        <v>55</v>
      </c>
      <c r="B1273" t="s">
        <v>55</v>
      </c>
      <c r="C1273" t="s">
        <v>1016</v>
      </c>
      <c r="D1273">
        <v>22110427906</v>
      </c>
      <c r="E1273" t="s">
        <v>1063</v>
      </c>
      <c r="F1273" t="s">
        <v>106</v>
      </c>
      <c r="G1273" t="s">
        <v>57</v>
      </c>
      <c r="H1273">
        <v>1</v>
      </c>
      <c r="I1273" t="s">
        <v>58</v>
      </c>
      <c r="J1273" t="s">
        <v>59</v>
      </c>
      <c r="K1273" t="s">
        <v>1064</v>
      </c>
      <c r="L1273">
        <v>1</v>
      </c>
      <c r="M1273" t="s">
        <v>1065</v>
      </c>
      <c r="N1273">
        <v>4</v>
      </c>
      <c r="O1273" t="s">
        <v>167</v>
      </c>
      <c r="R1273">
        <v>0</v>
      </c>
      <c r="S1273">
        <v>0</v>
      </c>
      <c r="T1273" t="s">
        <v>61</v>
      </c>
      <c r="U1273" t="s">
        <v>1069</v>
      </c>
      <c r="V1273">
        <v>0</v>
      </c>
      <c r="W1273">
        <v>0</v>
      </c>
      <c r="X1273">
        <v>2</v>
      </c>
      <c r="Y1273" t="s">
        <v>71</v>
      </c>
      <c r="Z1273" t="s">
        <v>71</v>
      </c>
      <c r="AA1273" t="s">
        <v>90</v>
      </c>
      <c r="AB1273" t="s">
        <v>71</v>
      </c>
      <c r="AD1273">
        <v>1</v>
      </c>
      <c r="AE1273">
        <v>0</v>
      </c>
      <c r="AF1273">
        <v>0</v>
      </c>
      <c r="AG1273">
        <v>0</v>
      </c>
      <c r="AH1273">
        <v>0</v>
      </c>
      <c r="AI1273">
        <v>6</v>
      </c>
      <c r="AJ1273">
        <v>2</v>
      </c>
      <c r="AK1273">
        <v>0</v>
      </c>
      <c r="AL1273">
        <v>12</v>
      </c>
      <c r="AM1273">
        <v>0</v>
      </c>
      <c r="AN1273">
        <v>19</v>
      </c>
      <c r="AO1273">
        <v>0</v>
      </c>
      <c r="AP1273">
        <v>0</v>
      </c>
      <c r="AQ1273">
        <v>0</v>
      </c>
      <c r="AR1273">
        <v>0</v>
      </c>
      <c r="AS1273">
        <v>0</v>
      </c>
      <c r="AT1273">
        <v>0</v>
      </c>
      <c r="AU1273">
        <v>0</v>
      </c>
      <c r="AV1273">
        <v>0</v>
      </c>
      <c r="AW1273">
        <v>6</v>
      </c>
      <c r="AX1273">
        <v>4</v>
      </c>
      <c r="AY1273">
        <v>0</v>
      </c>
      <c r="AZ1273">
        <v>0</v>
      </c>
      <c r="BA1273" t="s">
        <v>63</v>
      </c>
      <c r="BB1273" t="s">
        <v>63</v>
      </c>
      <c r="BC1273" t="s">
        <v>84</v>
      </c>
    </row>
    <row r="1274" spans="1:55" x14ac:dyDescent="0.3">
      <c r="A1274" t="s">
        <v>55</v>
      </c>
      <c r="B1274" t="s">
        <v>55</v>
      </c>
      <c r="C1274" t="s">
        <v>1016</v>
      </c>
      <c r="D1274">
        <v>22110427906</v>
      </c>
      <c r="E1274" t="s">
        <v>1063</v>
      </c>
      <c r="F1274" t="s">
        <v>106</v>
      </c>
      <c r="G1274" t="s">
        <v>57</v>
      </c>
      <c r="H1274">
        <v>1</v>
      </c>
      <c r="I1274" t="s">
        <v>58</v>
      </c>
      <c r="J1274" t="s">
        <v>59</v>
      </c>
      <c r="K1274" t="s">
        <v>1064</v>
      </c>
      <c r="L1274">
        <v>1</v>
      </c>
      <c r="M1274" t="s">
        <v>1065</v>
      </c>
      <c r="N1274">
        <v>5</v>
      </c>
      <c r="O1274" t="s">
        <v>95</v>
      </c>
      <c r="R1274">
        <v>0</v>
      </c>
      <c r="S1274">
        <v>0</v>
      </c>
      <c r="T1274" t="s">
        <v>61</v>
      </c>
      <c r="U1274" t="s">
        <v>1070</v>
      </c>
      <c r="V1274">
        <v>0</v>
      </c>
      <c r="W1274">
        <v>0</v>
      </c>
      <c r="X1274">
        <v>2</v>
      </c>
      <c r="Y1274" t="s">
        <v>62</v>
      </c>
      <c r="Z1274" t="s">
        <v>83</v>
      </c>
      <c r="AA1274" t="s">
        <v>90</v>
      </c>
      <c r="AB1274" t="s">
        <v>62</v>
      </c>
      <c r="AD1274">
        <v>0</v>
      </c>
      <c r="AE1274">
        <v>0</v>
      </c>
      <c r="AF1274">
        <v>0</v>
      </c>
      <c r="AG1274">
        <v>0</v>
      </c>
      <c r="AH1274">
        <v>0</v>
      </c>
      <c r="AI1274">
        <v>0</v>
      </c>
      <c r="AJ1274">
        <v>0</v>
      </c>
      <c r="AK1274">
        <v>0</v>
      </c>
      <c r="AL1274">
        <v>0</v>
      </c>
      <c r="AM1274">
        <v>0</v>
      </c>
      <c r="AN1274">
        <v>0</v>
      </c>
      <c r="AO1274">
        <v>0</v>
      </c>
      <c r="AP1274">
        <v>0</v>
      </c>
      <c r="AQ1274">
        <v>0</v>
      </c>
      <c r="AR1274">
        <v>0</v>
      </c>
      <c r="AS1274">
        <v>0</v>
      </c>
      <c r="AT1274">
        <v>0</v>
      </c>
      <c r="AU1274">
        <v>0</v>
      </c>
      <c r="AV1274">
        <v>0</v>
      </c>
      <c r="AW1274">
        <v>1</v>
      </c>
      <c r="AX1274">
        <v>0</v>
      </c>
      <c r="AY1274">
        <v>0</v>
      </c>
      <c r="AZ1274">
        <v>0</v>
      </c>
      <c r="BA1274" t="s">
        <v>63</v>
      </c>
      <c r="BB1274" t="s">
        <v>63</v>
      </c>
      <c r="BC1274" t="s">
        <v>64</v>
      </c>
    </row>
    <row r="1275" spans="1:55" x14ac:dyDescent="0.3">
      <c r="A1275" t="s">
        <v>55</v>
      </c>
      <c r="B1275" t="s">
        <v>55</v>
      </c>
      <c r="C1275" t="s">
        <v>1016</v>
      </c>
      <c r="D1275">
        <v>22110427906</v>
      </c>
      <c r="E1275" t="s">
        <v>1063</v>
      </c>
      <c r="F1275" t="s">
        <v>106</v>
      </c>
      <c r="G1275" t="s">
        <v>57</v>
      </c>
      <c r="H1275">
        <v>1</v>
      </c>
      <c r="I1275" t="s">
        <v>58</v>
      </c>
      <c r="J1275" t="s">
        <v>59</v>
      </c>
      <c r="K1275" t="s">
        <v>1064</v>
      </c>
      <c r="L1275">
        <v>1</v>
      </c>
      <c r="M1275" t="s">
        <v>1065</v>
      </c>
      <c r="N1275">
        <v>6</v>
      </c>
      <c r="O1275" t="s">
        <v>70</v>
      </c>
      <c r="R1275">
        <v>0</v>
      </c>
      <c r="S1275">
        <v>0</v>
      </c>
      <c r="T1275" t="s">
        <v>1773</v>
      </c>
      <c r="U1275" t="s">
        <v>1071</v>
      </c>
      <c r="V1275">
        <v>0</v>
      </c>
      <c r="W1275">
        <v>0</v>
      </c>
      <c r="X1275">
        <v>2</v>
      </c>
      <c r="Y1275" t="s">
        <v>71</v>
      </c>
      <c r="Z1275" t="s">
        <v>83</v>
      </c>
      <c r="AA1275" t="s">
        <v>83</v>
      </c>
      <c r="AB1275" t="s">
        <v>62</v>
      </c>
      <c r="AD1275">
        <v>0</v>
      </c>
      <c r="AE1275">
        <v>0</v>
      </c>
      <c r="AF1275">
        <v>0</v>
      </c>
      <c r="AG1275">
        <v>0</v>
      </c>
      <c r="AH1275">
        <v>0</v>
      </c>
      <c r="AI1275">
        <v>0</v>
      </c>
      <c r="AJ1275">
        <v>0</v>
      </c>
      <c r="AK1275">
        <v>0</v>
      </c>
      <c r="AL1275">
        <v>0</v>
      </c>
      <c r="AM1275">
        <v>0</v>
      </c>
      <c r="AN1275">
        <v>0</v>
      </c>
      <c r="AO1275">
        <v>0</v>
      </c>
      <c r="AP1275">
        <v>0</v>
      </c>
      <c r="AQ1275">
        <v>0</v>
      </c>
      <c r="AR1275">
        <v>0</v>
      </c>
      <c r="AS1275">
        <v>0</v>
      </c>
      <c r="AT1275">
        <v>0</v>
      </c>
      <c r="AU1275">
        <v>0</v>
      </c>
      <c r="AV1275">
        <v>0</v>
      </c>
      <c r="AW1275">
        <v>0</v>
      </c>
      <c r="AX1275">
        <v>0</v>
      </c>
      <c r="AY1275">
        <v>0</v>
      </c>
      <c r="AZ1275">
        <v>0</v>
      </c>
      <c r="BA1275" t="s">
        <v>63</v>
      </c>
      <c r="BB1275" t="s">
        <v>63</v>
      </c>
      <c r="BC1275" t="s">
        <v>84</v>
      </c>
    </row>
    <row r="1276" spans="1:55" x14ac:dyDescent="0.3">
      <c r="A1276" t="s">
        <v>55</v>
      </c>
      <c r="B1276" t="s">
        <v>55</v>
      </c>
      <c r="C1276" t="s">
        <v>1016</v>
      </c>
      <c r="D1276">
        <v>22110427906</v>
      </c>
      <c r="E1276" t="s">
        <v>1063</v>
      </c>
      <c r="F1276" t="s">
        <v>106</v>
      </c>
      <c r="G1276" t="s">
        <v>57</v>
      </c>
      <c r="H1276">
        <v>1</v>
      </c>
      <c r="I1276" t="s">
        <v>58</v>
      </c>
      <c r="J1276" t="s">
        <v>59</v>
      </c>
      <c r="K1276" t="s">
        <v>1064</v>
      </c>
      <c r="L1276">
        <v>1</v>
      </c>
      <c r="M1276" t="s">
        <v>1065</v>
      </c>
      <c r="N1276">
        <v>7</v>
      </c>
      <c r="O1276" t="s">
        <v>95</v>
      </c>
      <c r="R1276">
        <v>0</v>
      </c>
      <c r="S1276">
        <v>0</v>
      </c>
      <c r="T1276" t="s">
        <v>61</v>
      </c>
      <c r="U1276" t="s">
        <v>1072</v>
      </c>
      <c r="V1276">
        <v>0</v>
      </c>
      <c r="W1276">
        <v>0</v>
      </c>
      <c r="X1276">
        <v>2</v>
      </c>
      <c r="Y1276" t="s">
        <v>62</v>
      </c>
      <c r="Z1276" t="s">
        <v>83</v>
      </c>
      <c r="AA1276" t="s">
        <v>90</v>
      </c>
      <c r="AB1276" t="s">
        <v>62</v>
      </c>
      <c r="AD1276">
        <v>1</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1</v>
      </c>
      <c r="AX1276">
        <v>0</v>
      </c>
      <c r="AY1276">
        <v>0</v>
      </c>
      <c r="AZ1276">
        <v>0</v>
      </c>
      <c r="BA1276" t="s">
        <v>63</v>
      </c>
      <c r="BB1276" t="s">
        <v>63</v>
      </c>
      <c r="BC1276" t="s">
        <v>64</v>
      </c>
    </row>
    <row r="1277" spans="1:55" x14ac:dyDescent="0.3">
      <c r="A1277" t="s">
        <v>55</v>
      </c>
      <c r="B1277" t="s">
        <v>55</v>
      </c>
      <c r="C1277" t="s">
        <v>1016</v>
      </c>
      <c r="D1277">
        <v>22110427906</v>
      </c>
      <c r="E1277" t="s">
        <v>1063</v>
      </c>
      <c r="F1277" t="s">
        <v>106</v>
      </c>
      <c r="G1277" t="s">
        <v>57</v>
      </c>
      <c r="H1277">
        <v>1</v>
      </c>
      <c r="I1277" t="s">
        <v>58</v>
      </c>
      <c r="J1277" t="s">
        <v>59</v>
      </c>
      <c r="K1277" t="s">
        <v>1064</v>
      </c>
      <c r="L1277">
        <v>2</v>
      </c>
      <c r="M1277" t="s">
        <v>1073</v>
      </c>
      <c r="N1277">
        <v>1</v>
      </c>
      <c r="O1277" t="s">
        <v>66</v>
      </c>
      <c r="P1277">
        <v>11</v>
      </c>
      <c r="Q1277" t="s">
        <v>108</v>
      </c>
      <c r="R1277">
        <v>9</v>
      </c>
      <c r="S1277">
        <v>25</v>
      </c>
      <c r="U1277" t="s">
        <v>1074</v>
      </c>
      <c r="V1277">
        <v>6</v>
      </c>
      <c r="W1277">
        <v>6</v>
      </c>
      <c r="X1277">
        <v>1</v>
      </c>
      <c r="Y1277" t="s">
        <v>71</v>
      </c>
      <c r="Z1277" t="s">
        <v>62</v>
      </c>
      <c r="AA1277" t="s">
        <v>83</v>
      </c>
      <c r="AB1277" t="s">
        <v>71</v>
      </c>
      <c r="AC1277" t="s">
        <v>77</v>
      </c>
      <c r="AD1277">
        <v>0</v>
      </c>
      <c r="AE1277">
        <v>1</v>
      </c>
      <c r="AF1277">
        <v>0</v>
      </c>
      <c r="AG1277">
        <v>0</v>
      </c>
      <c r="AH1277">
        <v>0</v>
      </c>
      <c r="AI1277">
        <v>0</v>
      </c>
      <c r="AJ1277">
        <v>0</v>
      </c>
      <c r="AK1277">
        <v>0</v>
      </c>
      <c r="AL1277">
        <v>0</v>
      </c>
      <c r="AM1277">
        <v>0</v>
      </c>
      <c r="AN1277">
        <v>0</v>
      </c>
      <c r="AO1277">
        <v>0</v>
      </c>
      <c r="AP1277">
        <v>0</v>
      </c>
      <c r="AQ1277">
        <v>0</v>
      </c>
      <c r="AR1277">
        <v>0</v>
      </c>
      <c r="AS1277">
        <v>0</v>
      </c>
      <c r="AT1277">
        <v>0</v>
      </c>
      <c r="AU1277">
        <v>0</v>
      </c>
      <c r="AV1277">
        <v>0</v>
      </c>
      <c r="AW1277">
        <v>2</v>
      </c>
      <c r="AX1277">
        <v>2</v>
      </c>
      <c r="AY1277">
        <v>0</v>
      </c>
      <c r="AZ1277">
        <v>0</v>
      </c>
      <c r="BA1277" t="s">
        <v>63</v>
      </c>
      <c r="BB1277" t="s">
        <v>63</v>
      </c>
      <c r="BC1277" t="s">
        <v>64</v>
      </c>
    </row>
    <row r="1278" spans="1:55" x14ac:dyDescent="0.3">
      <c r="A1278" t="s">
        <v>55</v>
      </c>
      <c r="B1278" t="s">
        <v>55</v>
      </c>
      <c r="C1278" t="s">
        <v>1016</v>
      </c>
      <c r="D1278">
        <v>22110427906</v>
      </c>
      <c r="E1278" t="s">
        <v>1063</v>
      </c>
      <c r="F1278" t="s">
        <v>106</v>
      </c>
      <c r="G1278" t="s">
        <v>57</v>
      </c>
      <c r="H1278">
        <v>1</v>
      </c>
      <c r="I1278" t="s">
        <v>58</v>
      </c>
      <c r="J1278" t="s">
        <v>59</v>
      </c>
      <c r="K1278" t="s">
        <v>1064</v>
      </c>
      <c r="L1278">
        <v>2</v>
      </c>
      <c r="M1278" t="s">
        <v>1073</v>
      </c>
      <c r="N1278">
        <v>2</v>
      </c>
      <c r="O1278" t="s">
        <v>66</v>
      </c>
      <c r="P1278">
        <v>9</v>
      </c>
      <c r="Q1278" t="s">
        <v>110</v>
      </c>
      <c r="R1278">
        <v>16</v>
      </c>
      <c r="S1278">
        <v>21</v>
      </c>
      <c r="T1278" t="s">
        <v>61</v>
      </c>
      <c r="U1278" t="s">
        <v>1075</v>
      </c>
      <c r="V1278">
        <v>6</v>
      </c>
      <c r="W1278">
        <v>6</v>
      </c>
      <c r="X1278">
        <v>1</v>
      </c>
      <c r="Y1278" t="s">
        <v>71</v>
      </c>
      <c r="Z1278" t="s">
        <v>62</v>
      </c>
      <c r="AA1278" t="s">
        <v>83</v>
      </c>
      <c r="AB1278" t="s">
        <v>71</v>
      </c>
      <c r="AC1278" t="s">
        <v>77</v>
      </c>
      <c r="AD1278">
        <v>1</v>
      </c>
      <c r="AE1278">
        <v>0</v>
      </c>
      <c r="AF1278">
        <v>0</v>
      </c>
      <c r="AG1278">
        <v>0</v>
      </c>
      <c r="AH1278">
        <v>0</v>
      </c>
      <c r="AI1278">
        <v>0</v>
      </c>
      <c r="AJ1278">
        <v>0</v>
      </c>
      <c r="AK1278">
        <v>0</v>
      </c>
      <c r="AL1278">
        <v>0</v>
      </c>
      <c r="AM1278">
        <v>0</v>
      </c>
      <c r="AN1278">
        <v>0</v>
      </c>
      <c r="AO1278">
        <v>0</v>
      </c>
      <c r="AP1278">
        <v>0</v>
      </c>
      <c r="AQ1278">
        <v>0</v>
      </c>
      <c r="AR1278">
        <v>0</v>
      </c>
      <c r="AS1278">
        <v>0</v>
      </c>
      <c r="AT1278">
        <v>0</v>
      </c>
      <c r="AU1278">
        <v>0</v>
      </c>
      <c r="AV1278">
        <v>0</v>
      </c>
      <c r="AW1278">
        <v>4</v>
      </c>
      <c r="AX1278">
        <v>4</v>
      </c>
      <c r="AY1278">
        <v>0</v>
      </c>
      <c r="AZ1278">
        <v>0</v>
      </c>
      <c r="BA1278" t="s">
        <v>63</v>
      </c>
      <c r="BB1278" t="s">
        <v>63</v>
      </c>
      <c r="BC1278" t="s">
        <v>64</v>
      </c>
    </row>
    <row r="1279" spans="1:55" x14ac:dyDescent="0.3">
      <c r="A1279" t="s">
        <v>55</v>
      </c>
      <c r="B1279" t="s">
        <v>55</v>
      </c>
      <c r="C1279" t="s">
        <v>80</v>
      </c>
      <c r="D1279">
        <v>22110426708</v>
      </c>
      <c r="E1279" t="s">
        <v>994</v>
      </c>
      <c r="F1279" t="s">
        <v>98</v>
      </c>
      <c r="G1279" t="s">
        <v>995</v>
      </c>
      <c r="H1279">
        <v>1</v>
      </c>
      <c r="I1279" t="s">
        <v>58</v>
      </c>
      <c r="J1279" t="s">
        <v>59</v>
      </c>
      <c r="K1279" t="s">
        <v>996</v>
      </c>
      <c r="L1279">
        <v>1</v>
      </c>
      <c r="N1279">
        <v>1</v>
      </c>
      <c r="O1279" t="s">
        <v>97</v>
      </c>
      <c r="R1279">
        <v>0</v>
      </c>
      <c r="S1279">
        <v>0</v>
      </c>
      <c r="T1279" t="s">
        <v>61</v>
      </c>
      <c r="V1279">
        <v>0</v>
      </c>
      <c r="W1279">
        <v>2</v>
      </c>
      <c r="X1279">
        <v>1</v>
      </c>
      <c r="Y1279" t="s">
        <v>62</v>
      </c>
      <c r="Z1279" t="s">
        <v>62</v>
      </c>
      <c r="AA1279" t="s">
        <v>62</v>
      </c>
      <c r="AB1279" t="s">
        <v>71</v>
      </c>
      <c r="AD1279">
        <v>1</v>
      </c>
      <c r="AE1279">
        <v>0</v>
      </c>
      <c r="AF1279">
        <v>0</v>
      </c>
      <c r="AG1279">
        <v>0</v>
      </c>
      <c r="AH1279">
        <v>0</v>
      </c>
      <c r="AI1279">
        <v>1</v>
      </c>
      <c r="AJ1279">
        <v>0</v>
      </c>
      <c r="AK1279">
        <v>0</v>
      </c>
      <c r="AL1279">
        <v>0</v>
      </c>
      <c r="AM1279">
        <v>0</v>
      </c>
      <c r="AN1279">
        <v>0</v>
      </c>
      <c r="AO1279">
        <v>0</v>
      </c>
      <c r="AP1279">
        <v>0</v>
      </c>
      <c r="AQ1279">
        <v>0</v>
      </c>
      <c r="AR1279">
        <v>0</v>
      </c>
      <c r="AS1279">
        <v>0</v>
      </c>
      <c r="AT1279">
        <v>0</v>
      </c>
      <c r="AU1279">
        <v>0</v>
      </c>
      <c r="AV1279">
        <v>0</v>
      </c>
      <c r="AW1279">
        <v>1</v>
      </c>
      <c r="AX1279">
        <v>0</v>
      </c>
      <c r="AY1279">
        <v>0</v>
      </c>
      <c r="AZ1279">
        <v>0</v>
      </c>
      <c r="BA1279" t="s">
        <v>63</v>
      </c>
      <c r="BB1279" t="s">
        <v>120</v>
      </c>
      <c r="BC1279" t="s">
        <v>64</v>
      </c>
    </row>
    <row r="1280" spans="1:55" x14ac:dyDescent="0.3">
      <c r="A1280" t="s">
        <v>55</v>
      </c>
      <c r="B1280" t="s">
        <v>55</v>
      </c>
      <c r="C1280" t="s">
        <v>80</v>
      </c>
      <c r="D1280">
        <v>22110426708</v>
      </c>
      <c r="E1280" t="s">
        <v>994</v>
      </c>
      <c r="F1280" t="s">
        <v>98</v>
      </c>
      <c r="G1280" t="s">
        <v>995</v>
      </c>
      <c r="H1280">
        <v>1</v>
      </c>
      <c r="I1280" t="s">
        <v>58</v>
      </c>
      <c r="J1280" t="s">
        <v>59</v>
      </c>
      <c r="K1280" t="s">
        <v>996</v>
      </c>
      <c r="L1280">
        <v>1</v>
      </c>
      <c r="N1280">
        <v>2</v>
      </c>
      <c r="R1280">
        <v>0</v>
      </c>
      <c r="S1280">
        <v>0</v>
      </c>
      <c r="T1280" t="s">
        <v>61</v>
      </c>
      <c r="U1280" t="s">
        <v>997</v>
      </c>
      <c r="V1280">
        <v>0</v>
      </c>
      <c r="W1280">
        <v>2</v>
      </c>
      <c r="X1280">
        <v>1</v>
      </c>
      <c r="Y1280" t="s">
        <v>62</v>
      </c>
      <c r="Z1280" t="s">
        <v>62</v>
      </c>
      <c r="AD1280">
        <v>0</v>
      </c>
      <c r="AE1280">
        <v>0</v>
      </c>
      <c r="AF1280">
        <v>0</v>
      </c>
      <c r="AG1280">
        <v>0</v>
      </c>
      <c r="AH1280">
        <v>0</v>
      </c>
      <c r="AI1280">
        <v>0</v>
      </c>
      <c r="AJ1280">
        <v>0</v>
      </c>
      <c r="AK1280">
        <v>0</v>
      </c>
      <c r="AL1280">
        <v>0</v>
      </c>
      <c r="AM1280">
        <v>0</v>
      </c>
      <c r="AN1280">
        <v>0</v>
      </c>
      <c r="AO1280">
        <v>0</v>
      </c>
      <c r="AP1280">
        <v>0</v>
      </c>
      <c r="AQ1280">
        <v>0</v>
      </c>
      <c r="AR1280">
        <v>0</v>
      </c>
      <c r="AS1280">
        <v>0</v>
      </c>
      <c r="AT1280">
        <v>0</v>
      </c>
      <c r="AU1280">
        <v>0</v>
      </c>
      <c r="AV1280">
        <v>0</v>
      </c>
      <c r="AW1280">
        <v>1</v>
      </c>
      <c r="AX1280">
        <v>0</v>
      </c>
      <c r="AY1280">
        <v>0</v>
      </c>
      <c r="AZ1280">
        <v>0</v>
      </c>
      <c r="BA1280" t="s">
        <v>63</v>
      </c>
      <c r="BB1280" t="s">
        <v>120</v>
      </c>
      <c r="BC1280" t="s">
        <v>64</v>
      </c>
    </row>
    <row r="1281" spans="1:55" x14ac:dyDescent="0.3">
      <c r="A1281" t="s">
        <v>55</v>
      </c>
      <c r="B1281" t="s">
        <v>55</v>
      </c>
      <c r="C1281" t="s">
        <v>80</v>
      </c>
      <c r="D1281">
        <v>22110426708</v>
      </c>
      <c r="E1281" t="s">
        <v>994</v>
      </c>
      <c r="F1281" t="s">
        <v>98</v>
      </c>
      <c r="G1281" t="s">
        <v>995</v>
      </c>
      <c r="H1281">
        <v>1</v>
      </c>
      <c r="I1281" t="s">
        <v>58</v>
      </c>
      <c r="J1281" t="s">
        <v>59</v>
      </c>
      <c r="K1281" t="s">
        <v>996</v>
      </c>
      <c r="L1281">
        <v>1</v>
      </c>
      <c r="N1281">
        <v>3</v>
      </c>
      <c r="O1281" t="s">
        <v>70</v>
      </c>
      <c r="R1281">
        <v>0</v>
      </c>
      <c r="S1281">
        <v>0</v>
      </c>
      <c r="T1281" t="s">
        <v>61</v>
      </c>
      <c r="V1281">
        <v>0</v>
      </c>
      <c r="W1281">
        <v>2</v>
      </c>
      <c r="X1281">
        <v>1</v>
      </c>
      <c r="Y1281" t="s">
        <v>62</v>
      </c>
      <c r="AB1281" t="s">
        <v>62</v>
      </c>
      <c r="AD1281">
        <v>0</v>
      </c>
      <c r="AE1281">
        <v>0</v>
      </c>
      <c r="AF1281">
        <v>0</v>
      </c>
      <c r="AG1281">
        <v>0</v>
      </c>
      <c r="AH1281">
        <v>0</v>
      </c>
      <c r="AI1281">
        <v>0</v>
      </c>
      <c r="AJ1281">
        <v>3</v>
      </c>
      <c r="AK1281">
        <v>0</v>
      </c>
      <c r="AL1281">
        <v>0</v>
      </c>
      <c r="AM1281">
        <v>0</v>
      </c>
      <c r="AN1281">
        <v>0</v>
      </c>
      <c r="AO1281">
        <v>0</v>
      </c>
      <c r="AP1281">
        <v>0</v>
      </c>
      <c r="AQ1281">
        <v>0</v>
      </c>
      <c r="AR1281">
        <v>0</v>
      </c>
      <c r="AS1281">
        <v>0</v>
      </c>
      <c r="AT1281">
        <v>0</v>
      </c>
      <c r="AU1281">
        <v>0</v>
      </c>
      <c r="AV1281">
        <v>0</v>
      </c>
      <c r="AW1281">
        <v>1</v>
      </c>
      <c r="AX1281">
        <v>0</v>
      </c>
      <c r="AY1281">
        <v>0</v>
      </c>
      <c r="AZ1281">
        <v>0</v>
      </c>
      <c r="BA1281" t="s">
        <v>63</v>
      </c>
      <c r="BB1281" t="s">
        <v>63</v>
      </c>
      <c r="BC1281" t="s">
        <v>64</v>
      </c>
    </row>
    <row r="1282" spans="1:55" x14ac:dyDescent="0.3">
      <c r="A1282" t="s">
        <v>55</v>
      </c>
      <c r="B1282" t="s">
        <v>55</v>
      </c>
      <c r="C1282" t="s">
        <v>80</v>
      </c>
      <c r="D1282">
        <v>22110426708</v>
      </c>
      <c r="E1282" t="s">
        <v>994</v>
      </c>
      <c r="F1282" t="s">
        <v>98</v>
      </c>
      <c r="G1282" t="s">
        <v>995</v>
      </c>
      <c r="H1282">
        <v>1</v>
      </c>
      <c r="I1282" t="s">
        <v>58</v>
      </c>
      <c r="J1282" t="s">
        <v>59</v>
      </c>
      <c r="K1282" t="s">
        <v>996</v>
      </c>
      <c r="L1282">
        <v>1</v>
      </c>
      <c r="N1282">
        <v>4</v>
      </c>
      <c r="O1282" t="s">
        <v>121</v>
      </c>
      <c r="R1282">
        <v>0</v>
      </c>
      <c r="S1282">
        <v>0</v>
      </c>
      <c r="T1282" t="s">
        <v>61</v>
      </c>
      <c r="U1282" t="s">
        <v>998</v>
      </c>
      <c r="V1282">
        <v>0</v>
      </c>
      <c r="W1282">
        <v>2</v>
      </c>
      <c r="X1282">
        <v>1</v>
      </c>
      <c r="Y1282" t="s">
        <v>62</v>
      </c>
      <c r="Z1282" t="s">
        <v>62</v>
      </c>
      <c r="AA1282" t="s">
        <v>62</v>
      </c>
      <c r="AB1282" t="s">
        <v>62</v>
      </c>
      <c r="AD1282">
        <v>0</v>
      </c>
      <c r="AE1282">
        <v>0</v>
      </c>
      <c r="AF1282">
        <v>0</v>
      </c>
      <c r="AG1282">
        <v>0</v>
      </c>
      <c r="AH1282">
        <v>1</v>
      </c>
      <c r="AI1282">
        <v>1</v>
      </c>
      <c r="AJ1282">
        <v>1</v>
      </c>
      <c r="AK1282">
        <v>0</v>
      </c>
      <c r="AL1282">
        <v>0</v>
      </c>
      <c r="AM1282">
        <v>0</v>
      </c>
      <c r="AN1282">
        <v>0</v>
      </c>
      <c r="AO1282">
        <v>0</v>
      </c>
      <c r="AP1282">
        <v>0</v>
      </c>
      <c r="AQ1282">
        <v>0</v>
      </c>
      <c r="AR1282">
        <v>0</v>
      </c>
      <c r="AS1282">
        <v>0</v>
      </c>
      <c r="AT1282">
        <v>0</v>
      </c>
      <c r="AU1282">
        <v>0</v>
      </c>
      <c r="AV1282">
        <v>0</v>
      </c>
      <c r="AW1282">
        <v>5</v>
      </c>
      <c r="AX1282">
        <v>6</v>
      </c>
      <c r="AY1282">
        <v>0</v>
      </c>
      <c r="AZ1282">
        <v>0</v>
      </c>
      <c r="BA1282" t="s">
        <v>63</v>
      </c>
      <c r="BB1282" t="s">
        <v>63</v>
      </c>
      <c r="BC1282" t="s">
        <v>64</v>
      </c>
    </row>
    <row r="1283" spans="1:55" x14ac:dyDescent="0.3">
      <c r="A1283" t="s">
        <v>55</v>
      </c>
      <c r="B1283" t="s">
        <v>55</v>
      </c>
      <c r="C1283" t="s">
        <v>80</v>
      </c>
      <c r="D1283">
        <v>22110426708</v>
      </c>
      <c r="E1283" t="s">
        <v>994</v>
      </c>
      <c r="F1283" t="s">
        <v>98</v>
      </c>
      <c r="G1283" t="s">
        <v>995</v>
      </c>
      <c r="H1283">
        <v>1</v>
      </c>
      <c r="I1283" t="s">
        <v>58</v>
      </c>
      <c r="J1283" t="s">
        <v>59</v>
      </c>
      <c r="K1283" t="s">
        <v>996</v>
      </c>
      <c r="L1283">
        <v>1</v>
      </c>
      <c r="N1283">
        <v>5</v>
      </c>
      <c r="R1283">
        <v>0</v>
      </c>
      <c r="S1283">
        <v>0</v>
      </c>
      <c r="T1283" t="s">
        <v>61</v>
      </c>
      <c r="U1283" t="s">
        <v>999</v>
      </c>
      <c r="V1283">
        <v>0</v>
      </c>
      <c r="W1283">
        <v>2</v>
      </c>
      <c r="X1283">
        <v>1</v>
      </c>
      <c r="Y1283" t="s">
        <v>62</v>
      </c>
      <c r="Z1283" t="s">
        <v>62</v>
      </c>
      <c r="AA1283" t="s">
        <v>62</v>
      </c>
      <c r="AB1283" t="s">
        <v>62</v>
      </c>
      <c r="AD1283">
        <v>1</v>
      </c>
      <c r="AE1283">
        <v>0</v>
      </c>
      <c r="AF1283">
        <v>0</v>
      </c>
      <c r="AG1283">
        <v>0</v>
      </c>
      <c r="AH1283">
        <v>0</v>
      </c>
      <c r="AI1283">
        <v>1</v>
      </c>
      <c r="AJ1283">
        <v>0</v>
      </c>
      <c r="AK1283">
        <v>0</v>
      </c>
      <c r="AL1283">
        <v>0</v>
      </c>
      <c r="AM1283">
        <v>0</v>
      </c>
      <c r="AN1283">
        <v>0</v>
      </c>
      <c r="AO1283">
        <v>0</v>
      </c>
      <c r="AP1283">
        <v>0</v>
      </c>
      <c r="AQ1283">
        <v>0</v>
      </c>
      <c r="AR1283">
        <v>0</v>
      </c>
      <c r="AS1283">
        <v>0</v>
      </c>
      <c r="AT1283">
        <v>0</v>
      </c>
      <c r="AU1283">
        <v>0</v>
      </c>
      <c r="AV1283">
        <v>0</v>
      </c>
      <c r="AW1283">
        <v>1</v>
      </c>
      <c r="AX1283">
        <v>1</v>
      </c>
      <c r="AY1283">
        <v>0</v>
      </c>
      <c r="AZ1283">
        <v>0</v>
      </c>
      <c r="BA1283" t="s">
        <v>63</v>
      </c>
      <c r="BB1283" t="s">
        <v>120</v>
      </c>
      <c r="BC1283" t="s">
        <v>64</v>
      </c>
    </row>
    <row r="1284" spans="1:55" x14ac:dyDescent="0.3">
      <c r="A1284" t="s">
        <v>55</v>
      </c>
      <c r="B1284" t="s">
        <v>55</v>
      </c>
      <c r="C1284" t="s">
        <v>80</v>
      </c>
      <c r="D1284">
        <v>22110426708</v>
      </c>
      <c r="E1284" t="s">
        <v>994</v>
      </c>
      <c r="F1284" t="s">
        <v>98</v>
      </c>
      <c r="G1284" t="s">
        <v>995</v>
      </c>
      <c r="H1284">
        <v>1</v>
      </c>
      <c r="I1284" t="s">
        <v>58</v>
      </c>
      <c r="J1284" t="s">
        <v>59</v>
      </c>
      <c r="K1284" t="s">
        <v>996</v>
      </c>
      <c r="L1284">
        <v>1</v>
      </c>
      <c r="N1284">
        <v>6</v>
      </c>
      <c r="O1284" t="s">
        <v>95</v>
      </c>
      <c r="R1284">
        <v>0</v>
      </c>
      <c r="S1284">
        <v>0</v>
      </c>
      <c r="T1284" t="s">
        <v>61</v>
      </c>
      <c r="V1284">
        <v>0</v>
      </c>
      <c r="W1284">
        <v>2</v>
      </c>
      <c r="X1284">
        <v>1</v>
      </c>
      <c r="Y1284" t="s">
        <v>62</v>
      </c>
      <c r="AA1284" t="s">
        <v>62</v>
      </c>
      <c r="AB1284" t="s">
        <v>62</v>
      </c>
      <c r="AD1284">
        <v>0</v>
      </c>
      <c r="AE1284">
        <v>0</v>
      </c>
      <c r="AF1284">
        <v>0</v>
      </c>
      <c r="AG1284">
        <v>0</v>
      </c>
      <c r="AH1284">
        <v>0</v>
      </c>
      <c r="AI1284">
        <v>0</v>
      </c>
      <c r="AJ1284">
        <v>0</v>
      </c>
      <c r="AK1284">
        <v>0</v>
      </c>
      <c r="AL1284">
        <v>0</v>
      </c>
      <c r="AM1284">
        <v>0</v>
      </c>
      <c r="AN1284">
        <v>0</v>
      </c>
      <c r="AO1284">
        <v>0</v>
      </c>
      <c r="AP1284">
        <v>0</v>
      </c>
      <c r="AQ1284">
        <v>0</v>
      </c>
      <c r="AR1284">
        <v>0</v>
      </c>
      <c r="AS1284">
        <v>0</v>
      </c>
      <c r="AT1284">
        <v>0</v>
      </c>
      <c r="AU1284">
        <v>0</v>
      </c>
      <c r="AV1284">
        <v>0</v>
      </c>
      <c r="AW1284">
        <v>3</v>
      </c>
      <c r="AX1284">
        <v>0</v>
      </c>
      <c r="AY1284">
        <v>0</v>
      </c>
      <c r="AZ1284">
        <v>0</v>
      </c>
      <c r="BA1284" t="s">
        <v>63</v>
      </c>
      <c r="BB1284" t="s">
        <v>63</v>
      </c>
      <c r="BC1284" t="s">
        <v>64</v>
      </c>
    </row>
    <row r="1285" spans="1:55" x14ac:dyDescent="0.3">
      <c r="A1285" t="s">
        <v>55</v>
      </c>
      <c r="B1285" t="s">
        <v>55</v>
      </c>
      <c r="C1285" t="s">
        <v>80</v>
      </c>
      <c r="D1285">
        <v>22110426708</v>
      </c>
      <c r="E1285" t="s">
        <v>994</v>
      </c>
      <c r="F1285" t="s">
        <v>98</v>
      </c>
      <c r="G1285" t="s">
        <v>995</v>
      </c>
      <c r="H1285">
        <v>1</v>
      </c>
      <c r="I1285" t="s">
        <v>58</v>
      </c>
      <c r="J1285" t="s">
        <v>59</v>
      </c>
      <c r="K1285" t="s">
        <v>996</v>
      </c>
      <c r="L1285">
        <v>1</v>
      </c>
      <c r="N1285">
        <v>7</v>
      </c>
      <c r="R1285">
        <v>0</v>
      </c>
      <c r="S1285">
        <v>0</v>
      </c>
      <c r="T1285" t="s">
        <v>61</v>
      </c>
      <c r="U1285" t="s">
        <v>1000</v>
      </c>
      <c r="V1285">
        <v>0</v>
      </c>
      <c r="W1285">
        <v>2</v>
      </c>
      <c r="X1285">
        <v>1</v>
      </c>
      <c r="Y1285" t="s">
        <v>62</v>
      </c>
      <c r="Z1285" t="s">
        <v>62</v>
      </c>
      <c r="AA1285" t="s">
        <v>62</v>
      </c>
      <c r="AB1285" t="s">
        <v>62</v>
      </c>
      <c r="AD1285">
        <v>1</v>
      </c>
      <c r="AE1285">
        <v>0</v>
      </c>
      <c r="AF1285">
        <v>0</v>
      </c>
      <c r="AG1285">
        <v>0</v>
      </c>
      <c r="AH1285">
        <v>0</v>
      </c>
      <c r="AI1285">
        <v>7</v>
      </c>
      <c r="AJ1285">
        <v>0</v>
      </c>
      <c r="AK1285">
        <v>0</v>
      </c>
      <c r="AL1285">
        <v>0</v>
      </c>
      <c r="AM1285">
        <v>0</v>
      </c>
      <c r="AN1285">
        <v>0</v>
      </c>
      <c r="AO1285">
        <v>0</v>
      </c>
      <c r="AP1285">
        <v>0</v>
      </c>
      <c r="AQ1285">
        <v>0</v>
      </c>
      <c r="AR1285">
        <v>0</v>
      </c>
      <c r="AS1285">
        <v>0</v>
      </c>
      <c r="AT1285">
        <v>0</v>
      </c>
      <c r="AU1285">
        <v>0</v>
      </c>
      <c r="AV1285">
        <v>0</v>
      </c>
      <c r="AW1285">
        <v>3</v>
      </c>
      <c r="AX1285">
        <v>2</v>
      </c>
      <c r="AY1285">
        <v>0</v>
      </c>
      <c r="AZ1285">
        <v>0</v>
      </c>
      <c r="BA1285" t="s">
        <v>63</v>
      </c>
      <c r="BB1285" t="s">
        <v>63</v>
      </c>
      <c r="BC1285" t="s">
        <v>64</v>
      </c>
    </row>
    <row r="1286" spans="1:55" x14ac:dyDescent="0.3">
      <c r="A1286" t="s">
        <v>55</v>
      </c>
      <c r="B1286" t="s">
        <v>55</v>
      </c>
      <c r="C1286" t="s">
        <v>80</v>
      </c>
      <c r="D1286">
        <v>22110426708</v>
      </c>
      <c r="E1286" t="s">
        <v>994</v>
      </c>
      <c r="F1286" t="s">
        <v>98</v>
      </c>
      <c r="G1286" t="s">
        <v>995</v>
      </c>
      <c r="H1286">
        <v>1</v>
      </c>
      <c r="I1286" t="s">
        <v>58</v>
      </c>
      <c r="J1286" t="s">
        <v>59</v>
      </c>
      <c r="K1286" t="s">
        <v>996</v>
      </c>
      <c r="L1286">
        <v>1</v>
      </c>
      <c r="N1286">
        <v>8</v>
      </c>
      <c r="R1286">
        <v>0</v>
      </c>
      <c r="S1286">
        <v>0</v>
      </c>
      <c r="T1286" t="s">
        <v>61</v>
      </c>
      <c r="U1286" t="s">
        <v>1001</v>
      </c>
      <c r="V1286">
        <v>0</v>
      </c>
      <c r="W1286">
        <v>2</v>
      </c>
      <c r="X1286">
        <v>1</v>
      </c>
      <c r="Y1286" t="s">
        <v>62</v>
      </c>
      <c r="Z1286" t="s">
        <v>62</v>
      </c>
      <c r="AA1286" t="s">
        <v>62</v>
      </c>
      <c r="AB1286" t="s">
        <v>62</v>
      </c>
      <c r="AD1286">
        <v>1</v>
      </c>
      <c r="AE1286">
        <v>0</v>
      </c>
      <c r="AF1286">
        <v>0</v>
      </c>
      <c r="AG1286">
        <v>0</v>
      </c>
      <c r="AH1286">
        <v>0</v>
      </c>
      <c r="AI1286">
        <v>4</v>
      </c>
      <c r="AJ1286">
        <v>0</v>
      </c>
      <c r="AK1286">
        <v>0</v>
      </c>
      <c r="AL1286">
        <v>0</v>
      </c>
      <c r="AM1286">
        <v>0</v>
      </c>
      <c r="AN1286">
        <v>0</v>
      </c>
      <c r="AO1286">
        <v>0</v>
      </c>
      <c r="AP1286">
        <v>0</v>
      </c>
      <c r="AQ1286">
        <v>0</v>
      </c>
      <c r="AR1286">
        <v>0</v>
      </c>
      <c r="AS1286">
        <v>0</v>
      </c>
      <c r="AT1286">
        <v>0</v>
      </c>
      <c r="AU1286">
        <v>0</v>
      </c>
      <c r="AV1286">
        <v>0</v>
      </c>
      <c r="AW1286">
        <v>2</v>
      </c>
      <c r="AX1286">
        <v>1</v>
      </c>
      <c r="AY1286">
        <v>0</v>
      </c>
      <c r="AZ1286">
        <v>0</v>
      </c>
      <c r="BA1286" t="s">
        <v>63</v>
      </c>
      <c r="BB1286" t="s">
        <v>120</v>
      </c>
      <c r="BC1286" t="s">
        <v>64</v>
      </c>
    </row>
    <row r="1287" spans="1:55" x14ac:dyDescent="0.3">
      <c r="A1287" t="s">
        <v>55</v>
      </c>
      <c r="B1287" t="s">
        <v>55</v>
      </c>
      <c r="C1287" t="s">
        <v>80</v>
      </c>
      <c r="D1287">
        <v>22110426708</v>
      </c>
      <c r="E1287" t="s">
        <v>994</v>
      </c>
      <c r="F1287" t="s">
        <v>98</v>
      </c>
      <c r="G1287" t="s">
        <v>995</v>
      </c>
      <c r="H1287">
        <v>1</v>
      </c>
      <c r="I1287" t="s">
        <v>58</v>
      </c>
      <c r="J1287" t="s">
        <v>59</v>
      </c>
      <c r="K1287" t="s">
        <v>996</v>
      </c>
      <c r="L1287">
        <v>1</v>
      </c>
      <c r="N1287">
        <v>9</v>
      </c>
      <c r="R1287">
        <v>0</v>
      </c>
      <c r="S1287">
        <v>0</v>
      </c>
      <c r="T1287" t="s">
        <v>61</v>
      </c>
      <c r="U1287" t="s">
        <v>1002</v>
      </c>
      <c r="V1287">
        <v>0</v>
      </c>
      <c r="W1287">
        <v>2</v>
      </c>
      <c r="X1287">
        <v>1</v>
      </c>
      <c r="Y1287" t="s">
        <v>62</v>
      </c>
      <c r="AB1287" t="s">
        <v>62</v>
      </c>
      <c r="AD1287">
        <v>0</v>
      </c>
      <c r="AE1287">
        <v>0</v>
      </c>
      <c r="AF1287">
        <v>0</v>
      </c>
      <c r="AG1287">
        <v>0</v>
      </c>
      <c r="AH1287">
        <v>0</v>
      </c>
      <c r="AI1287">
        <v>0</v>
      </c>
      <c r="AJ1287">
        <v>0</v>
      </c>
      <c r="AK1287">
        <v>0</v>
      </c>
      <c r="AL1287">
        <v>0</v>
      </c>
      <c r="AM1287">
        <v>0</v>
      </c>
      <c r="AN1287">
        <v>0</v>
      </c>
      <c r="AO1287">
        <v>0</v>
      </c>
      <c r="AP1287">
        <v>0</v>
      </c>
      <c r="AQ1287">
        <v>0</v>
      </c>
      <c r="AR1287">
        <v>0</v>
      </c>
      <c r="AS1287">
        <v>0</v>
      </c>
      <c r="AT1287">
        <v>0</v>
      </c>
      <c r="AU1287">
        <v>0</v>
      </c>
      <c r="AV1287">
        <v>0</v>
      </c>
      <c r="AW1287">
        <v>1</v>
      </c>
      <c r="AX1287">
        <v>0</v>
      </c>
      <c r="AY1287">
        <v>0</v>
      </c>
      <c r="AZ1287">
        <v>0</v>
      </c>
      <c r="BA1287" t="s">
        <v>63</v>
      </c>
      <c r="BB1287" t="s">
        <v>120</v>
      </c>
      <c r="BC1287" t="s">
        <v>64</v>
      </c>
    </row>
    <row r="1288" spans="1:55" x14ac:dyDescent="0.3">
      <c r="A1288" t="s">
        <v>55</v>
      </c>
      <c r="B1288" t="s">
        <v>55</v>
      </c>
      <c r="C1288" t="s">
        <v>80</v>
      </c>
      <c r="D1288">
        <v>22110426708</v>
      </c>
      <c r="E1288" t="s">
        <v>994</v>
      </c>
      <c r="F1288" t="s">
        <v>98</v>
      </c>
      <c r="G1288" t="s">
        <v>995</v>
      </c>
      <c r="H1288">
        <v>1</v>
      </c>
      <c r="I1288" t="s">
        <v>58</v>
      </c>
      <c r="J1288" t="s">
        <v>59</v>
      </c>
      <c r="K1288" t="s">
        <v>996</v>
      </c>
      <c r="L1288">
        <v>1</v>
      </c>
      <c r="N1288">
        <v>10</v>
      </c>
      <c r="O1288" t="s">
        <v>167</v>
      </c>
      <c r="R1288">
        <v>0</v>
      </c>
      <c r="S1288">
        <v>0</v>
      </c>
      <c r="T1288" t="s">
        <v>61</v>
      </c>
      <c r="V1288">
        <v>0</v>
      </c>
      <c r="W1288">
        <v>2</v>
      </c>
      <c r="X1288">
        <v>1</v>
      </c>
      <c r="Y1288" t="s">
        <v>62</v>
      </c>
      <c r="Z1288" t="s">
        <v>62</v>
      </c>
      <c r="AA1288" t="s">
        <v>62</v>
      </c>
      <c r="AB1288" t="s">
        <v>62</v>
      </c>
      <c r="AD1288">
        <v>1</v>
      </c>
      <c r="AE1288">
        <v>0</v>
      </c>
      <c r="AF1288">
        <v>3</v>
      </c>
      <c r="AG1288">
        <v>0</v>
      </c>
      <c r="AH1288">
        <v>0</v>
      </c>
      <c r="AI1288">
        <v>0</v>
      </c>
      <c r="AJ1288">
        <v>3</v>
      </c>
      <c r="AK1288">
        <v>0</v>
      </c>
      <c r="AL1288">
        <v>0</v>
      </c>
      <c r="AM1288">
        <v>0</v>
      </c>
      <c r="AN1288">
        <v>0</v>
      </c>
      <c r="AO1288">
        <v>0</v>
      </c>
      <c r="AP1288">
        <v>0</v>
      </c>
      <c r="AQ1288">
        <v>0</v>
      </c>
      <c r="AR1288">
        <v>0</v>
      </c>
      <c r="AS1288">
        <v>0</v>
      </c>
      <c r="AT1288">
        <v>0</v>
      </c>
      <c r="AU1288">
        <v>0</v>
      </c>
      <c r="AV1288">
        <v>0</v>
      </c>
      <c r="AW1288">
        <v>1</v>
      </c>
      <c r="AX1288">
        <v>1</v>
      </c>
      <c r="AY1288">
        <v>0</v>
      </c>
      <c r="AZ1288">
        <v>0</v>
      </c>
      <c r="BA1288" t="s">
        <v>63</v>
      </c>
      <c r="BB1288" t="s">
        <v>120</v>
      </c>
      <c r="BC1288" t="s">
        <v>64</v>
      </c>
    </row>
    <row r="1289" spans="1:55" x14ac:dyDescent="0.3">
      <c r="A1289" t="s">
        <v>55</v>
      </c>
      <c r="B1289" t="s">
        <v>55</v>
      </c>
      <c r="C1289" t="s">
        <v>80</v>
      </c>
      <c r="D1289">
        <v>22110426708</v>
      </c>
      <c r="E1289" t="s">
        <v>994</v>
      </c>
      <c r="F1289" t="s">
        <v>98</v>
      </c>
      <c r="G1289" t="s">
        <v>995</v>
      </c>
      <c r="H1289">
        <v>1</v>
      </c>
      <c r="I1289" t="s">
        <v>58</v>
      </c>
      <c r="J1289" t="s">
        <v>59</v>
      </c>
      <c r="K1289" t="s">
        <v>996</v>
      </c>
      <c r="L1289">
        <v>1</v>
      </c>
      <c r="N1289">
        <v>11</v>
      </c>
      <c r="R1289">
        <v>0</v>
      </c>
      <c r="S1289">
        <v>0</v>
      </c>
      <c r="T1289" t="s">
        <v>61</v>
      </c>
      <c r="U1289" t="s">
        <v>1003</v>
      </c>
      <c r="V1289">
        <v>0</v>
      </c>
      <c r="W1289">
        <v>2</v>
      </c>
      <c r="X1289">
        <v>1</v>
      </c>
      <c r="Y1289" t="s">
        <v>62</v>
      </c>
      <c r="Z1289" t="s">
        <v>62</v>
      </c>
      <c r="AA1289" t="s">
        <v>62</v>
      </c>
      <c r="AB1289" t="s">
        <v>62</v>
      </c>
      <c r="AD1289">
        <v>1</v>
      </c>
      <c r="AE1289">
        <v>0</v>
      </c>
      <c r="AF1289">
        <v>0</v>
      </c>
      <c r="AG1289">
        <v>0</v>
      </c>
      <c r="AH1289">
        <v>0</v>
      </c>
      <c r="AI1289">
        <v>3</v>
      </c>
      <c r="AJ1289">
        <v>0</v>
      </c>
      <c r="AK1289">
        <v>0</v>
      </c>
      <c r="AL1289">
        <v>0</v>
      </c>
      <c r="AM1289">
        <v>0</v>
      </c>
      <c r="AN1289">
        <v>0</v>
      </c>
      <c r="AO1289">
        <v>0</v>
      </c>
      <c r="AP1289">
        <v>0</v>
      </c>
      <c r="AQ1289">
        <v>0</v>
      </c>
      <c r="AR1289">
        <v>0</v>
      </c>
      <c r="AS1289">
        <v>0</v>
      </c>
      <c r="AT1289">
        <v>0</v>
      </c>
      <c r="AU1289">
        <v>0</v>
      </c>
      <c r="AV1289">
        <v>0</v>
      </c>
      <c r="AW1289">
        <v>2</v>
      </c>
      <c r="AX1289">
        <v>1</v>
      </c>
      <c r="AY1289">
        <v>0</v>
      </c>
      <c r="AZ1289">
        <v>0</v>
      </c>
      <c r="BA1289" t="s">
        <v>63</v>
      </c>
      <c r="BB1289" t="s">
        <v>120</v>
      </c>
      <c r="BC1289" t="s">
        <v>64</v>
      </c>
    </row>
    <row r="1290" spans="1:55" x14ac:dyDescent="0.3">
      <c r="A1290" t="s">
        <v>55</v>
      </c>
      <c r="B1290" t="s">
        <v>55</v>
      </c>
      <c r="C1290" t="s">
        <v>80</v>
      </c>
      <c r="D1290">
        <v>22110426708</v>
      </c>
      <c r="E1290" t="s">
        <v>994</v>
      </c>
      <c r="F1290" t="s">
        <v>98</v>
      </c>
      <c r="G1290" t="s">
        <v>995</v>
      </c>
      <c r="H1290">
        <v>1</v>
      </c>
      <c r="I1290" t="s">
        <v>58</v>
      </c>
      <c r="J1290" t="s">
        <v>59</v>
      </c>
      <c r="K1290" t="s">
        <v>996</v>
      </c>
      <c r="L1290">
        <v>1</v>
      </c>
      <c r="N1290">
        <v>12</v>
      </c>
      <c r="R1290">
        <v>0</v>
      </c>
      <c r="S1290">
        <v>0</v>
      </c>
      <c r="T1290" t="s">
        <v>61</v>
      </c>
      <c r="U1290" t="s">
        <v>1004</v>
      </c>
      <c r="V1290">
        <v>0</v>
      </c>
      <c r="W1290">
        <v>2</v>
      </c>
      <c r="X1290">
        <v>1</v>
      </c>
      <c r="Y1290" t="s">
        <v>62</v>
      </c>
      <c r="Z1290" t="s">
        <v>62</v>
      </c>
      <c r="AA1290" t="s">
        <v>62</v>
      </c>
      <c r="AB1290" t="s">
        <v>62</v>
      </c>
      <c r="AD1290">
        <v>0</v>
      </c>
      <c r="AE1290">
        <v>0</v>
      </c>
      <c r="AF1290">
        <v>0</v>
      </c>
      <c r="AG1290">
        <v>0</v>
      </c>
      <c r="AH1290">
        <v>0</v>
      </c>
      <c r="AI1290">
        <v>4</v>
      </c>
      <c r="AJ1290">
        <v>0</v>
      </c>
      <c r="AK1290">
        <v>0</v>
      </c>
      <c r="AL1290">
        <v>0</v>
      </c>
      <c r="AM1290">
        <v>0</v>
      </c>
      <c r="AN1290">
        <v>0</v>
      </c>
      <c r="AO1290">
        <v>0</v>
      </c>
      <c r="AP1290">
        <v>0</v>
      </c>
      <c r="AQ1290">
        <v>0</v>
      </c>
      <c r="AR1290">
        <v>0</v>
      </c>
      <c r="AS1290">
        <v>0</v>
      </c>
      <c r="AT1290">
        <v>0</v>
      </c>
      <c r="AU1290">
        <v>0</v>
      </c>
      <c r="AV1290">
        <v>0</v>
      </c>
      <c r="AW1290">
        <v>1</v>
      </c>
      <c r="AX1290">
        <v>1</v>
      </c>
      <c r="AY1290">
        <v>0</v>
      </c>
      <c r="AZ1290">
        <v>0</v>
      </c>
      <c r="BA1290" t="s">
        <v>63</v>
      </c>
      <c r="BB1290" t="s">
        <v>120</v>
      </c>
      <c r="BC1290" t="s">
        <v>64</v>
      </c>
    </row>
    <row r="1291" spans="1:55" x14ac:dyDescent="0.3">
      <c r="A1291" t="s">
        <v>55</v>
      </c>
      <c r="B1291" t="s">
        <v>55</v>
      </c>
      <c r="C1291" t="s">
        <v>80</v>
      </c>
      <c r="D1291">
        <v>22110426708</v>
      </c>
      <c r="E1291" t="s">
        <v>994</v>
      </c>
      <c r="F1291" t="s">
        <v>98</v>
      </c>
      <c r="G1291" t="s">
        <v>995</v>
      </c>
      <c r="H1291">
        <v>1</v>
      </c>
      <c r="I1291" t="s">
        <v>58</v>
      </c>
      <c r="J1291" t="s">
        <v>59</v>
      </c>
      <c r="K1291" t="s">
        <v>996</v>
      </c>
      <c r="L1291">
        <v>1</v>
      </c>
      <c r="N1291">
        <v>13</v>
      </c>
      <c r="O1291" t="s">
        <v>167</v>
      </c>
      <c r="R1291">
        <v>0</v>
      </c>
      <c r="S1291">
        <v>0</v>
      </c>
      <c r="T1291" t="s">
        <v>61</v>
      </c>
      <c r="U1291" t="s">
        <v>1005</v>
      </c>
      <c r="V1291">
        <v>0</v>
      </c>
      <c r="W1291">
        <v>2</v>
      </c>
      <c r="X1291">
        <v>1</v>
      </c>
      <c r="Y1291" t="s">
        <v>62</v>
      </c>
      <c r="Z1291" t="s">
        <v>62</v>
      </c>
      <c r="AB1291" t="s">
        <v>62</v>
      </c>
      <c r="AD1291">
        <v>2</v>
      </c>
      <c r="AE1291">
        <v>0</v>
      </c>
      <c r="AF1291">
        <v>1</v>
      </c>
      <c r="AG1291">
        <v>1</v>
      </c>
      <c r="AH1291">
        <v>3</v>
      </c>
      <c r="AI1291">
        <v>2</v>
      </c>
      <c r="AJ1291">
        <v>1</v>
      </c>
      <c r="AK1291">
        <v>0</v>
      </c>
      <c r="AL1291">
        <v>1</v>
      </c>
      <c r="AM1291">
        <v>1</v>
      </c>
      <c r="AN1291">
        <v>5</v>
      </c>
      <c r="AO1291">
        <v>0</v>
      </c>
      <c r="AP1291">
        <v>0</v>
      </c>
      <c r="AQ1291">
        <v>0</v>
      </c>
      <c r="AR1291">
        <v>0</v>
      </c>
      <c r="AS1291">
        <v>0</v>
      </c>
      <c r="AT1291">
        <v>0</v>
      </c>
      <c r="AU1291">
        <v>0</v>
      </c>
      <c r="AV1291">
        <v>0</v>
      </c>
      <c r="AW1291">
        <v>4</v>
      </c>
      <c r="AX1291">
        <v>2</v>
      </c>
      <c r="AY1291">
        <v>0</v>
      </c>
      <c r="AZ1291">
        <v>0</v>
      </c>
      <c r="BA1291" t="s">
        <v>63</v>
      </c>
      <c r="BB1291" t="s">
        <v>120</v>
      </c>
      <c r="BC1291" t="s">
        <v>64</v>
      </c>
    </row>
    <row r="1292" spans="1:55" x14ac:dyDescent="0.3">
      <c r="A1292" t="s">
        <v>55</v>
      </c>
      <c r="B1292" t="s">
        <v>55</v>
      </c>
      <c r="C1292" t="s">
        <v>80</v>
      </c>
      <c r="D1292">
        <v>22110426708</v>
      </c>
      <c r="E1292" t="s">
        <v>994</v>
      </c>
      <c r="F1292" t="s">
        <v>98</v>
      </c>
      <c r="G1292" t="s">
        <v>995</v>
      </c>
      <c r="H1292">
        <v>1</v>
      </c>
      <c r="I1292" t="s">
        <v>58</v>
      </c>
      <c r="J1292" t="s">
        <v>59</v>
      </c>
      <c r="K1292" t="s">
        <v>996</v>
      </c>
      <c r="L1292">
        <v>2</v>
      </c>
      <c r="N1292">
        <v>1</v>
      </c>
      <c r="O1292" t="s">
        <v>66</v>
      </c>
      <c r="P1292">
        <v>4</v>
      </c>
      <c r="Q1292" t="s">
        <v>76</v>
      </c>
      <c r="R1292">
        <v>2</v>
      </c>
      <c r="S1292">
        <v>5</v>
      </c>
      <c r="T1292" t="s">
        <v>61</v>
      </c>
      <c r="V1292">
        <v>4</v>
      </c>
      <c r="W1292">
        <v>0</v>
      </c>
      <c r="X1292">
        <v>2</v>
      </c>
      <c r="Y1292" t="s">
        <v>62</v>
      </c>
      <c r="Z1292" t="s">
        <v>62</v>
      </c>
      <c r="AB1292" t="s">
        <v>62</v>
      </c>
      <c r="AC1292" t="s">
        <v>77</v>
      </c>
      <c r="AD1292">
        <v>1</v>
      </c>
      <c r="AE1292">
        <v>1</v>
      </c>
      <c r="AF1292">
        <v>0</v>
      </c>
      <c r="AG1292">
        <v>0</v>
      </c>
      <c r="AH1292">
        <v>0</v>
      </c>
      <c r="AI1292">
        <v>0</v>
      </c>
      <c r="AJ1292">
        <v>1</v>
      </c>
      <c r="AK1292">
        <v>0</v>
      </c>
      <c r="AL1292">
        <v>0</v>
      </c>
      <c r="AM1292">
        <v>0</v>
      </c>
      <c r="AN1292">
        <v>0</v>
      </c>
      <c r="AO1292">
        <v>0</v>
      </c>
      <c r="AP1292">
        <v>0</v>
      </c>
      <c r="AQ1292">
        <v>0</v>
      </c>
      <c r="AR1292">
        <v>0</v>
      </c>
      <c r="AS1292">
        <v>0</v>
      </c>
      <c r="AT1292">
        <v>0</v>
      </c>
      <c r="AU1292">
        <v>0</v>
      </c>
      <c r="AV1292">
        <v>0</v>
      </c>
      <c r="AW1292">
        <v>1</v>
      </c>
      <c r="AX1292">
        <v>1</v>
      </c>
      <c r="AY1292">
        <v>0</v>
      </c>
      <c r="AZ1292">
        <v>0</v>
      </c>
      <c r="BA1292" t="s">
        <v>63</v>
      </c>
      <c r="BB1292" t="s">
        <v>120</v>
      </c>
      <c r="BC1292" t="s">
        <v>64</v>
      </c>
    </row>
    <row r="1293" spans="1:55" x14ac:dyDescent="0.3">
      <c r="A1293" t="s">
        <v>55</v>
      </c>
      <c r="B1293" t="s">
        <v>55</v>
      </c>
      <c r="C1293" t="s">
        <v>80</v>
      </c>
      <c r="D1293">
        <v>22110426708</v>
      </c>
      <c r="E1293" t="s">
        <v>994</v>
      </c>
      <c r="F1293" t="s">
        <v>98</v>
      </c>
      <c r="G1293" t="s">
        <v>995</v>
      </c>
      <c r="H1293">
        <v>1</v>
      </c>
      <c r="I1293" t="s">
        <v>58</v>
      </c>
      <c r="J1293" t="s">
        <v>59</v>
      </c>
      <c r="K1293" t="s">
        <v>996</v>
      </c>
      <c r="L1293">
        <v>2</v>
      </c>
      <c r="N1293">
        <v>2</v>
      </c>
      <c r="O1293" t="s">
        <v>66</v>
      </c>
      <c r="P1293">
        <v>3</v>
      </c>
      <c r="Q1293" t="s">
        <v>78</v>
      </c>
      <c r="R1293">
        <v>1</v>
      </c>
      <c r="S1293">
        <v>2</v>
      </c>
      <c r="T1293" t="s">
        <v>61</v>
      </c>
      <c r="V1293">
        <v>4</v>
      </c>
      <c r="W1293">
        <v>0</v>
      </c>
      <c r="X1293">
        <v>2</v>
      </c>
      <c r="Y1293" t="s">
        <v>62</v>
      </c>
      <c r="Z1293" t="s">
        <v>62</v>
      </c>
      <c r="AB1293" t="s">
        <v>62</v>
      </c>
      <c r="AC1293" t="s">
        <v>77</v>
      </c>
      <c r="AD1293">
        <v>1</v>
      </c>
      <c r="AE1293">
        <v>1</v>
      </c>
      <c r="AF1293">
        <v>0</v>
      </c>
      <c r="AG1293">
        <v>0</v>
      </c>
      <c r="AH1293">
        <v>0</v>
      </c>
      <c r="AI1293">
        <v>0</v>
      </c>
      <c r="AJ1293">
        <v>1</v>
      </c>
      <c r="AK1293">
        <v>0</v>
      </c>
      <c r="AL1293">
        <v>0</v>
      </c>
      <c r="AM1293">
        <v>0</v>
      </c>
      <c r="AN1293">
        <v>0</v>
      </c>
      <c r="AO1293">
        <v>0</v>
      </c>
      <c r="AP1293">
        <v>0</v>
      </c>
      <c r="AQ1293">
        <v>0</v>
      </c>
      <c r="AR1293">
        <v>0</v>
      </c>
      <c r="AS1293">
        <v>0</v>
      </c>
      <c r="AT1293">
        <v>0</v>
      </c>
      <c r="AU1293">
        <v>0</v>
      </c>
      <c r="AV1293">
        <v>0</v>
      </c>
      <c r="AW1293">
        <v>1</v>
      </c>
      <c r="AX1293">
        <v>1</v>
      </c>
      <c r="AY1293">
        <v>0</v>
      </c>
      <c r="AZ1293">
        <v>0</v>
      </c>
      <c r="BA1293" t="s">
        <v>63</v>
      </c>
      <c r="BB1293" t="s">
        <v>120</v>
      </c>
      <c r="BC1293" t="s">
        <v>64</v>
      </c>
    </row>
    <row r="1294" spans="1:55" x14ac:dyDescent="0.3">
      <c r="A1294" t="s">
        <v>55</v>
      </c>
      <c r="B1294" t="s">
        <v>55</v>
      </c>
      <c r="C1294" t="s">
        <v>80</v>
      </c>
      <c r="D1294">
        <v>22110426708</v>
      </c>
      <c r="E1294" t="s">
        <v>994</v>
      </c>
      <c r="F1294" t="s">
        <v>98</v>
      </c>
      <c r="G1294" t="s">
        <v>995</v>
      </c>
      <c r="H1294">
        <v>1</v>
      </c>
      <c r="I1294" t="s">
        <v>58</v>
      </c>
      <c r="J1294" t="s">
        <v>59</v>
      </c>
      <c r="K1294" t="s">
        <v>996</v>
      </c>
      <c r="L1294">
        <v>2</v>
      </c>
      <c r="N1294">
        <v>3</v>
      </c>
      <c r="O1294" t="s">
        <v>66</v>
      </c>
      <c r="P1294">
        <v>8</v>
      </c>
      <c r="Q1294" t="s">
        <v>82</v>
      </c>
      <c r="R1294">
        <v>7</v>
      </c>
      <c r="S1294">
        <v>0</v>
      </c>
      <c r="T1294" t="s">
        <v>61</v>
      </c>
      <c r="V1294">
        <v>4</v>
      </c>
      <c r="W1294">
        <v>0</v>
      </c>
      <c r="X1294">
        <v>2</v>
      </c>
      <c r="Y1294" t="s">
        <v>62</v>
      </c>
      <c r="Z1294" t="s">
        <v>62</v>
      </c>
      <c r="AB1294" t="s">
        <v>71</v>
      </c>
      <c r="AC1294" t="s">
        <v>77</v>
      </c>
      <c r="AD1294">
        <v>1</v>
      </c>
      <c r="AE1294">
        <v>1</v>
      </c>
      <c r="AF1294">
        <v>0</v>
      </c>
      <c r="AG1294">
        <v>0</v>
      </c>
      <c r="AH1294">
        <v>0</v>
      </c>
      <c r="AI1294">
        <v>0</v>
      </c>
      <c r="AJ1294">
        <v>1</v>
      </c>
      <c r="AK1294">
        <v>0</v>
      </c>
      <c r="AL1294">
        <v>0</v>
      </c>
      <c r="AM1294">
        <v>0</v>
      </c>
      <c r="AN1294">
        <v>0</v>
      </c>
      <c r="AO1294">
        <v>0</v>
      </c>
      <c r="AP1294">
        <v>0</v>
      </c>
      <c r="AQ1294">
        <v>0</v>
      </c>
      <c r="AR1294">
        <v>0</v>
      </c>
      <c r="AS1294">
        <v>0</v>
      </c>
      <c r="AT1294">
        <v>0</v>
      </c>
      <c r="AU1294">
        <v>0</v>
      </c>
      <c r="AV1294">
        <v>0</v>
      </c>
      <c r="AW1294">
        <v>2</v>
      </c>
      <c r="AX1294">
        <v>1</v>
      </c>
      <c r="AY1294">
        <v>0</v>
      </c>
      <c r="AZ1294">
        <v>0</v>
      </c>
      <c r="BA1294" t="s">
        <v>63</v>
      </c>
      <c r="BB1294" t="s">
        <v>120</v>
      </c>
      <c r="BC1294" t="s">
        <v>64</v>
      </c>
    </row>
    <row r="1295" spans="1:55" x14ac:dyDescent="0.3">
      <c r="A1295" t="s">
        <v>55</v>
      </c>
      <c r="B1295" t="s">
        <v>55</v>
      </c>
      <c r="C1295" t="s">
        <v>80</v>
      </c>
      <c r="D1295">
        <v>22110426708</v>
      </c>
      <c r="E1295" t="s">
        <v>994</v>
      </c>
      <c r="F1295" t="s">
        <v>98</v>
      </c>
      <c r="G1295" t="s">
        <v>995</v>
      </c>
      <c r="H1295">
        <v>1</v>
      </c>
      <c r="I1295" t="s">
        <v>58</v>
      </c>
      <c r="J1295" t="s">
        <v>59</v>
      </c>
      <c r="K1295" t="s">
        <v>996</v>
      </c>
      <c r="L1295">
        <v>2</v>
      </c>
      <c r="N1295">
        <v>4</v>
      </c>
      <c r="O1295" t="s">
        <v>66</v>
      </c>
      <c r="P1295">
        <v>6</v>
      </c>
      <c r="Q1295" t="s">
        <v>100</v>
      </c>
      <c r="R1295">
        <v>6</v>
      </c>
      <c r="S1295">
        <v>1</v>
      </c>
      <c r="T1295" t="s">
        <v>61</v>
      </c>
      <c r="U1295" t="s">
        <v>1006</v>
      </c>
      <c r="V1295">
        <v>4</v>
      </c>
      <c r="W1295">
        <v>0</v>
      </c>
      <c r="X1295">
        <v>2</v>
      </c>
      <c r="Y1295" t="s">
        <v>71</v>
      </c>
      <c r="Z1295" t="s">
        <v>62</v>
      </c>
      <c r="AB1295" t="s">
        <v>62</v>
      </c>
      <c r="AC1295" t="s">
        <v>77</v>
      </c>
      <c r="AD1295">
        <v>1</v>
      </c>
      <c r="AE1295">
        <v>1</v>
      </c>
      <c r="AF1295">
        <v>0</v>
      </c>
      <c r="AG1295">
        <v>0</v>
      </c>
      <c r="AH1295">
        <v>0</v>
      </c>
      <c r="AI1295">
        <v>0</v>
      </c>
      <c r="AJ1295">
        <v>1</v>
      </c>
      <c r="AK1295">
        <v>0</v>
      </c>
      <c r="AL1295">
        <v>0</v>
      </c>
      <c r="AM1295">
        <v>0</v>
      </c>
      <c r="AN1295">
        <v>0</v>
      </c>
      <c r="AO1295">
        <v>0</v>
      </c>
      <c r="AP1295">
        <v>0</v>
      </c>
      <c r="AQ1295">
        <v>0</v>
      </c>
      <c r="AR1295">
        <v>0</v>
      </c>
      <c r="AS1295">
        <v>0</v>
      </c>
      <c r="AT1295">
        <v>0</v>
      </c>
      <c r="AU1295">
        <v>0</v>
      </c>
      <c r="AV1295">
        <v>0</v>
      </c>
      <c r="AW1295">
        <v>1</v>
      </c>
      <c r="AX1295">
        <v>1</v>
      </c>
      <c r="AY1295">
        <v>0</v>
      </c>
      <c r="AZ1295">
        <v>0</v>
      </c>
      <c r="BA1295" t="s">
        <v>63</v>
      </c>
      <c r="BB1295" t="s">
        <v>120</v>
      </c>
      <c r="BC1295" t="s">
        <v>64</v>
      </c>
    </row>
    <row r="1296" spans="1:55" x14ac:dyDescent="0.3">
      <c r="A1296" t="s">
        <v>55</v>
      </c>
      <c r="B1296" t="s">
        <v>55</v>
      </c>
      <c r="C1296" t="s">
        <v>80</v>
      </c>
      <c r="D1296">
        <v>22110426708</v>
      </c>
      <c r="E1296" t="s">
        <v>994</v>
      </c>
      <c r="F1296" t="s">
        <v>98</v>
      </c>
      <c r="G1296" t="s">
        <v>995</v>
      </c>
      <c r="H1296">
        <v>1</v>
      </c>
      <c r="I1296" t="s">
        <v>58</v>
      </c>
      <c r="J1296" t="s">
        <v>59</v>
      </c>
      <c r="K1296" t="s">
        <v>996</v>
      </c>
      <c r="L1296">
        <v>2</v>
      </c>
      <c r="N1296">
        <v>5</v>
      </c>
      <c r="O1296" t="s">
        <v>66</v>
      </c>
      <c r="P1296">
        <v>7</v>
      </c>
      <c r="Q1296" t="s">
        <v>102</v>
      </c>
      <c r="R1296">
        <v>4</v>
      </c>
      <c r="S1296">
        <v>2</v>
      </c>
      <c r="T1296" t="s">
        <v>61</v>
      </c>
      <c r="V1296">
        <v>4</v>
      </c>
      <c r="W1296">
        <v>0</v>
      </c>
      <c r="X1296">
        <v>2</v>
      </c>
      <c r="Y1296" t="s">
        <v>62</v>
      </c>
      <c r="Z1296" t="s">
        <v>62</v>
      </c>
      <c r="AB1296" t="s">
        <v>62</v>
      </c>
      <c r="AC1296" t="s">
        <v>77</v>
      </c>
      <c r="AD1296">
        <v>1</v>
      </c>
      <c r="AE1296">
        <v>1</v>
      </c>
      <c r="AF1296">
        <v>0</v>
      </c>
      <c r="AG1296">
        <v>0</v>
      </c>
      <c r="AH1296">
        <v>0</v>
      </c>
      <c r="AI1296">
        <v>0</v>
      </c>
      <c r="AJ1296">
        <v>1</v>
      </c>
      <c r="AK1296">
        <v>0</v>
      </c>
      <c r="AL1296">
        <v>0</v>
      </c>
      <c r="AM1296">
        <v>0</v>
      </c>
      <c r="AN1296">
        <v>0</v>
      </c>
      <c r="AO1296">
        <v>0</v>
      </c>
      <c r="AP1296">
        <v>0</v>
      </c>
      <c r="AQ1296">
        <v>0</v>
      </c>
      <c r="AR1296">
        <v>0</v>
      </c>
      <c r="AS1296">
        <v>0</v>
      </c>
      <c r="AT1296">
        <v>0</v>
      </c>
      <c r="AU1296">
        <v>0</v>
      </c>
      <c r="AV1296">
        <v>0</v>
      </c>
      <c r="AW1296">
        <v>1</v>
      </c>
      <c r="AX1296">
        <v>1</v>
      </c>
      <c r="AY1296">
        <v>0</v>
      </c>
      <c r="AZ1296">
        <v>0</v>
      </c>
      <c r="BA1296" t="s">
        <v>63</v>
      </c>
      <c r="BB1296" t="s">
        <v>120</v>
      </c>
      <c r="BC1296" t="s">
        <v>84</v>
      </c>
    </row>
    <row r="1297" spans="1:55" x14ac:dyDescent="0.3">
      <c r="A1297" t="s">
        <v>55</v>
      </c>
      <c r="B1297" t="s">
        <v>55</v>
      </c>
      <c r="C1297" t="s">
        <v>80</v>
      </c>
      <c r="D1297">
        <v>22110426708</v>
      </c>
      <c r="E1297" t="s">
        <v>994</v>
      </c>
      <c r="F1297" t="s">
        <v>98</v>
      </c>
      <c r="G1297" t="s">
        <v>995</v>
      </c>
      <c r="H1297">
        <v>1</v>
      </c>
      <c r="I1297" t="s">
        <v>58</v>
      </c>
      <c r="J1297" t="s">
        <v>59</v>
      </c>
      <c r="K1297" t="s">
        <v>996</v>
      </c>
      <c r="L1297">
        <v>2</v>
      </c>
      <c r="N1297">
        <v>6</v>
      </c>
      <c r="O1297" t="s">
        <v>66</v>
      </c>
      <c r="R1297">
        <v>0</v>
      </c>
      <c r="S1297">
        <v>0</v>
      </c>
      <c r="V1297">
        <v>4</v>
      </c>
      <c r="W1297">
        <v>0</v>
      </c>
      <c r="X1297">
        <v>2</v>
      </c>
      <c r="Y1297" t="s">
        <v>62</v>
      </c>
      <c r="Z1297" t="s">
        <v>62</v>
      </c>
      <c r="AB1297" t="s">
        <v>62</v>
      </c>
      <c r="AC1297" t="s">
        <v>77</v>
      </c>
      <c r="AD1297">
        <v>1</v>
      </c>
      <c r="AE1297">
        <v>1</v>
      </c>
      <c r="AF1297">
        <v>0</v>
      </c>
      <c r="AG1297">
        <v>0</v>
      </c>
      <c r="AH1297">
        <v>0</v>
      </c>
      <c r="AI1297">
        <v>0</v>
      </c>
      <c r="AJ1297">
        <v>1</v>
      </c>
      <c r="AK1297">
        <v>0</v>
      </c>
      <c r="AL1297">
        <v>0</v>
      </c>
      <c r="AM1297">
        <v>0</v>
      </c>
      <c r="AN1297">
        <v>0</v>
      </c>
      <c r="AO1297">
        <v>0</v>
      </c>
      <c r="AP1297">
        <v>0</v>
      </c>
      <c r="AQ1297">
        <v>0</v>
      </c>
      <c r="AR1297">
        <v>0</v>
      </c>
      <c r="AS1297">
        <v>0</v>
      </c>
      <c r="AT1297">
        <v>0</v>
      </c>
      <c r="AU1297">
        <v>0</v>
      </c>
      <c r="AV1297">
        <v>0</v>
      </c>
      <c r="AW1297">
        <v>1</v>
      </c>
      <c r="AX1297">
        <v>1</v>
      </c>
      <c r="AY1297">
        <v>0</v>
      </c>
      <c r="AZ1297">
        <v>0</v>
      </c>
      <c r="BA1297" t="s">
        <v>63</v>
      </c>
      <c r="BB1297" t="s">
        <v>120</v>
      </c>
      <c r="BC1297" t="s">
        <v>80</v>
      </c>
    </row>
    <row r="1298" spans="1:55" x14ac:dyDescent="0.3">
      <c r="A1298" t="s">
        <v>55</v>
      </c>
      <c r="B1298" t="s">
        <v>55</v>
      </c>
      <c r="C1298" t="s">
        <v>80</v>
      </c>
      <c r="D1298">
        <v>22110426708</v>
      </c>
      <c r="E1298" t="s">
        <v>994</v>
      </c>
      <c r="F1298" t="s">
        <v>98</v>
      </c>
      <c r="G1298" t="s">
        <v>995</v>
      </c>
      <c r="H1298">
        <v>1</v>
      </c>
      <c r="I1298" t="s">
        <v>58</v>
      </c>
      <c r="J1298" t="s">
        <v>59</v>
      </c>
      <c r="K1298" t="s">
        <v>996</v>
      </c>
      <c r="L1298">
        <v>2</v>
      </c>
      <c r="N1298">
        <v>7</v>
      </c>
      <c r="O1298" t="s">
        <v>66</v>
      </c>
      <c r="P1298">
        <v>1</v>
      </c>
      <c r="Q1298" t="s">
        <v>67</v>
      </c>
      <c r="R1298">
        <v>1</v>
      </c>
      <c r="S1298">
        <v>5</v>
      </c>
      <c r="T1298" t="s">
        <v>61</v>
      </c>
      <c r="V1298">
        <v>4</v>
      </c>
      <c r="W1298">
        <v>0</v>
      </c>
      <c r="X1298">
        <v>2</v>
      </c>
      <c r="Y1298" t="s">
        <v>62</v>
      </c>
      <c r="Z1298" t="s">
        <v>62</v>
      </c>
      <c r="AB1298" t="s">
        <v>62</v>
      </c>
      <c r="AC1298" t="s">
        <v>119</v>
      </c>
      <c r="AD1298">
        <v>1</v>
      </c>
      <c r="AE1298">
        <v>1</v>
      </c>
      <c r="AF1298">
        <v>0</v>
      </c>
      <c r="AG1298">
        <v>0</v>
      </c>
      <c r="AH1298">
        <v>0</v>
      </c>
      <c r="AI1298">
        <v>0</v>
      </c>
      <c r="AJ1298">
        <v>1</v>
      </c>
      <c r="AK1298">
        <v>0</v>
      </c>
      <c r="AL1298">
        <v>0</v>
      </c>
      <c r="AM1298">
        <v>0</v>
      </c>
      <c r="AN1298">
        <v>0</v>
      </c>
      <c r="AO1298">
        <v>0</v>
      </c>
      <c r="AP1298">
        <v>0</v>
      </c>
      <c r="AQ1298">
        <v>0</v>
      </c>
      <c r="AR1298">
        <v>0</v>
      </c>
      <c r="AS1298">
        <v>0</v>
      </c>
      <c r="AT1298">
        <v>0</v>
      </c>
      <c r="AU1298">
        <v>0</v>
      </c>
      <c r="AV1298">
        <v>0</v>
      </c>
      <c r="AW1298">
        <v>1</v>
      </c>
      <c r="AX1298">
        <v>1</v>
      </c>
      <c r="AY1298">
        <v>0</v>
      </c>
      <c r="AZ1298">
        <v>0</v>
      </c>
      <c r="BA1298" t="s">
        <v>63</v>
      </c>
      <c r="BB1298" t="s">
        <v>120</v>
      </c>
      <c r="BC1298" t="s">
        <v>64</v>
      </c>
    </row>
    <row r="1299" spans="1:55" x14ac:dyDescent="0.3">
      <c r="A1299" t="s">
        <v>55</v>
      </c>
      <c r="B1299" t="s">
        <v>55</v>
      </c>
      <c r="C1299" t="s">
        <v>80</v>
      </c>
      <c r="D1299">
        <v>22110426708</v>
      </c>
      <c r="E1299" t="s">
        <v>994</v>
      </c>
      <c r="F1299" t="s">
        <v>98</v>
      </c>
      <c r="G1299" t="s">
        <v>995</v>
      </c>
      <c r="H1299">
        <v>1</v>
      </c>
      <c r="I1299" t="s">
        <v>58</v>
      </c>
      <c r="J1299" t="s">
        <v>59</v>
      </c>
      <c r="K1299" t="s">
        <v>996</v>
      </c>
      <c r="L1299">
        <v>2</v>
      </c>
      <c r="N1299">
        <v>8</v>
      </c>
      <c r="O1299" t="s">
        <v>66</v>
      </c>
      <c r="P1299" t="s">
        <v>217</v>
      </c>
      <c r="Q1299" t="s">
        <v>80</v>
      </c>
      <c r="R1299">
        <v>10</v>
      </c>
      <c r="S1299">
        <v>2</v>
      </c>
      <c r="T1299" t="s">
        <v>61</v>
      </c>
      <c r="V1299">
        <v>4</v>
      </c>
      <c r="W1299">
        <v>0</v>
      </c>
      <c r="X1299">
        <v>2</v>
      </c>
      <c r="Y1299" t="s">
        <v>62</v>
      </c>
      <c r="Z1299" t="s">
        <v>62</v>
      </c>
      <c r="AB1299" t="s">
        <v>62</v>
      </c>
      <c r="AC1299" t="s">
        <v>77</v>
      </c>
      <c r="AD1299">
        <v>1</v>
      </c>
      <c r="AE1299">
        <v>1</v>
      </c>
      <c r="AF1299">
        <v>0</v>
      </c>
      <c r="AG1299">
        <v>0</v>
      </c>
      <c r="AH1299">
        <v>0</v>
      </c>
      <c r="AI1299">
        <v>0</v>
      </c>
      <c r="AJ1299">
        <v>1</v>
      </c>
      <c r="AK1299">
        <v>0</v>
      </c>
      <c r="AL1299">
        <v>0</v>
      </c>
      <c r="AM1299">
        <v>0</v>
      </c>
      <c r="AN1299">
        <v>0</v>
      </c>
      <c r="AO1299">
        <v>0</v>
      </c>
      <c r="AP1299">
        <v>0</v>
      </c>
      <c r="AQ1299">
        <v>0</v>
      </c>
      <c r="AR1299">
        <v>0</v>
      </c>
      <c r="AS1299">
        <v>0</v>
      </c>
      <c r="AT1299">
        <v>0</v>
      </c>
      <c r="AU1299">
        <v>0</v>
      </c>
      <c r="AV1299">
        <v>0</v>
      </c>
      <c r="AW1299">
        <v>2</v>
      </c>
      <c r="AX1299">
        <v>1</v>
      </c>
      <c r="AY1299">
        <v>0</v>
      </c>
      <c r="AZ1299">
        <v>0</v>
      </c>
      <c r="BA1299" t="s">
        <v>63</v>
      </c>
      <c r="BB1299" t="s">
        <v>120</v>
      </c>
      <c r="BC1299" t="s">
        <v>64</v>
      </c>
    </row>
    <row r="1300" spans="1:55" x14ac:dyDescent="0.3">
      <c r="A1300" t="s">
        <v>55</v>
      </c>
      <c r="B1300" t="s">
        <v>55</v>
      </c>
      <c r="C1300" t="s">
        <v>80</v>
      </c>
      <c r="D1300">
        <v>22110426708</v>
      </c>
      <c r="E1300" t="s">
        <v>994</v>
      </c>
      <c r="F1300" t="s">
        <v>98</v>
      </c>
      <c r="G1300" t="s">
        <v>995</v>
      </c>
      <c r="H1300">
        <v>1</v>
      </c>
      <c r="I1300" t="s">
        <v>58</v>
      </c>
      <c r="J1300" t="s">
        <v>59</v>
      </c>
      <c r="K1300" t="s">
        <v>996</v>
      </c>
      <c r="L1300">
        <v>2</v>
      </c>
      <c r="N1300">
        <v>9</v>
      </c>
      <c r="O1300" t="s">
        <v>95</v>
      </c>
      <c r="R1300">
        <v>0</v>
      </c>
      <c r="S1300">
        <v>0</v>
      </c>
      <c r="T1300" t="s">
        <v>61</v>
      </c>
      <c r="V1300">
        <v>4</v>
      </c>
      <c r="W1300">
        <v>0</v>
      </c>
      <c r="X1300">
        <v>2</v>
      </c>
      <c r="Y1300" t="s">
        <v>62</v>
      </c>
      <c r="AA1300" t="s">
        <v>62</v>
      </c>
      <c r="AB1300" t="s">
        <v>62</v>
      </c>
      <c r="AD1300">
        <v>1</v>
      </c>
      <c r="AE1300">
        <v>0</v>
      </c>
      <c r="AF1300">
        <v>0</v>
      </c>
      <c r="AG1300">
        <v>0</v>
      </c>
      <c r="AH1300">
        <v>0</v>
      </c>
      <c r="AI1300">
        <v>0</v>
      </c>
      <c r="AJ1300">
        <v>0</v>
      </c>
      <c r="AK1300">
        <v>0</v>
      </c>
      <c r="AL1300">
        <v>0</v>
      </c>
      <c r="AM1300">
        <v>0</v>
      </c>
      <c r="AN1300">
        <v>0</v>
      </c>
      <c r="AO1300">
        <v>0</v>
      </c>
      <c r="AP1300">
        <v>0</v>
      </c>
      <c r="AQ1300">
        <v>0</v>
      </c>
      <c r="AR1300">
        <v>0</v>
      </c>
      <c r="AS1300">
        <v>0</v>
      </c>
      <c r="AT1300">
        <v>0</v>
      </c>
      <c r="AU1300">
        <v>0</v>
      </c>
      <c r="AV1300">
        <v>0</v>
      </c>
      <c r="AW1300">
        <v>0</v>
      </c>
      <c r="AX1300">
        <v>0</v>
      </c>
      <c r="AY1300">
        <v>0</v>
      </c>
      <c r="AZ1300">
        <v>0</v>
      </c>
      <c r="BA1300" t="s">
        <v>63</v>
      </c>
      <c r="BB1300" t="s">
        <v>63</v>
      </c>
      <c r="BC1300" t="s">
        <v>64</v>
      </c>
    </row>
    <row r="1301" spans="1:55" x14ac:dyDescent="0.3">
      <c r="A1301" t="s">
        <v>55</v>
      </c>
      <c r="B1301" t="s">
        <v>55</v>
      </c>
      <c r="C1301" t="s">
        <v>80</v>
      </c>
      <c r="D1301">
        <v>22110426708</v>
      </c>
      <c r="E1301" t="s">
        <v>994</v>
      </c>
      <c r="F1301" t="s">
        <v>98</v>
      </c>
      <c r="G1301" t="s">
        <v>995</v>
      </c>
      <c r="H1301">
        <v>1</v>
      </c>
      <c r="I1301" t="s">
        <v>58</v>
      </c>
      <c r="J1301" t="s">
        <v>59</v>
      </c>
      <c r="K1301" t="s">
        <v>996</v>
      </c>
      <c r="L1301">
        <v>2</v>
      </c>
      <c r="N1301">
        <v>10</v>
      </c>
      <c r="O1301" t="s">
        <v>95</v>
      </c>
      <c r="R1301">
        <v>0</v>
      </c>
      <c r="S1301">
        <v>0</v>
      </c>
      <c r="T1301" t="s">
        <v>61</v>
      </c>
      <c r="V1301">
        <v>4</v>
      </c>
      <c r="W1301">
        <v>0</v>
      </c>
      <c r="X1301">
        <v>2</v>
      </c>
      <c r="Y1301" t="s">
        <v>62</v>
      </c>
      <c r="Z1301" t="s">
        <v>62</v>
      </c>
      <c r="AA1301" t="s">
        <v>62</v>
      </c>
      <c r="AB1301" t="s">
        <v>62</v>
      </c>
      <c r="AD1301">
        <v>1</v>
      </c>
      <c r="AE1301">
        <v>0</v>
      </c>
      <c r="AF1301">
        <v>0</v>
      </c>
      <c r="AG1301">
        <v>0</v>
      </c>
      <c r="AH1301">
        <v>0</v>
      </c>
      <c r="AI1301">
        <v>0</v>
      </c>
      <c r="AJ1301">
        <v>0</v>
      </c>
      <c r="AK1301">
        <v>0</v>
      </c>
      <c r="AL1301">
        <v>0</v>
      </c>
      <c r="AM1301">
        <v>0</v>
      </c>
      <c r="AN1301">
        <v>0</v>
      </c>
      <c r="AO1301">
        <v>0</v>
      </c>
      <c r="AP1301">
        <v>0</v>
      </c>
      <c r="AQ1301">
        <v>0</v>
      </c>
      <c r="AR1301">
        <v>0</v>
      </c>
      <c r="AS1301">
        <v>0</v>
      </c>
      <c r="AT1301">
        <v>0</v>
      </c>
      <c r="AU1301">
        <v>0</v>
      </c>
      <c r="AV1301">
        <v>0</v>
      </c>
      <c r="AW1301">
        <v>0</v>
      </c>
      <c r="AX1301">
        <v>0</v>
      </c>
      <c r="AY1301">
        <v>0</v>
      </c>
      <c r="AZ1301">
        <v>0</v>
      </c>
      <c r="BA1301" t="s">
        <v>63</v>
      </c>
      <c r="BB1301" t="s">
        <v>63</v>
      </c>
      <c r="BC1301" t="s">
        <v>64</v>
      </c>
    </row>
    <row r="1302" spans="1:55" x14ac:dyDescent="0.3">
      <c r="A1302" t="s">
        <v>55</v>
      </c>
      <c r="B1302" t="s">
        <v>55</v>
      </c>
      <c r="C1302" t="s">
        <v>80</v>
      </c>
      <c r="D1302">
        <v>22110426708</v>
      </c>
      <c r="E1302" t="s">
        <v>994</v>
      </c>
      <c r="F1302" t="s">
        <v>98</v>
      </c>
      <c r="G1302" t="s">
        <v>995</v>
      </c>
      <c r="H1302">
        <v>1</v>
      </c>
      <c r="I1302" t="s">
        <v>58</v>
      </c>
      <c r="J1302" t="s">
        <v>59</v>
      </c>
      <c r="K1302" t="s">
        <v>996</v>
      </c>
      <c r="L1302">
        <v>2</v>
      </c>
      <c r="N1302">
        <v>11</v>
      </c>
      <c r="O1302" t="s">
        <v>66</v>
      </c>
      <c r="P1302">
        <v>5</v>
      </c>
      <c r="Q1302" t="s">
        <v>75</v>
      </c>
      <c r="R1302">
        <v>5</v>
      </c>
      <c r="S1302">
        <v>1</v>
      </c>
      <c r="T1302" t="s">
        <v>61</v>
      </c>
      <c r="V1302">
        <v>4</v>
      </c>
      <c r="W1302">
        <v>0</v>
      </c>
      <c r="X1302">
        <v>2</v>
      </c>
      <c r="Y1302" t="s">
        <v>62</v>
      </c>
      <c r="Z1302" t="s">
        <v>62</v>
      </c>
      <c r="AB1302" t="s">
        <v>62</v>
      </c>
      <c r="AC1302" t="s">
        <v>77</v>
      </c>
      <c r="AD1302">
        <v>1</v>
      </c>
      <c r="AE1302">
        <v>1</v>
      </c>
      <c r="AF1302">
        <v>0</v>
      </c>
      <c r="AG1302">
        <v>0</v>
      </c>
      <c r="AH1302">
        <v>0</v>
      </c>
      <c r="AI1302">
        <v>0</v>
      </c>
      <c r="AJ1302">
        <v>1</v>
      </c>
      <c r="AK1302">
        <v>0</v>
      </c>
      <c r="AL1302">
        <v>0</v>
      </c>
      <c r="AM1302">
        <v>0</v>
      </c>
      <c r="AN1302">
        <v>0</v>
      </c>
      <c r="AO1302">
        <v>0</v>
      </c>
      <c r="AP1302">
        <v>0</v>
      </c>
      <c r="AQ1302">
        <v>0</v>
      </c>
      <c r="AR1302">
        <v>0</v>
      </c>
      <c r="AS1302">
        <v>0</v>
      </c>
      <c r="AT1302">
        <v>0</v>
      </c>
      <c r="AU1302">
        <v>0</v>
      </c>
      <c r="AV1302">
        <v>0</v>
      </c>
      <c r="AW1302">
        <v>2</v>
      </c>
      <c r="AX1302">
        <v>2</v>
      </c>
      <c r="AY1302">
        <v>0</v>
      </c>
      <c r="AZ1302">
        <v>0</v>
      </c>
      <c r="BA1302" t="s">
        <v>63</v>
      </c>
      <c r="BB1302" t="s">
        <v>120</v>
      </c>
      <c r="BC1302" t="s">
        <v>64</v>
      </c>
    </row>
    <row r="1303" spans="1:55" x14ac:dyDescent="0.3">
      <c r="A1303" t="s">
        <v>55</v>
      </c>
      <c r="B1303" t="s">
        <v>55</v>
      </c>
      <c r="C1303" t="s">
        <v>80</v>
      </c>
      <c r="D1303">
        <v>22110426708</v>
      </c>
      <c r="E1303" t="s">
        <v>994</v>
      </c>
      <c r="F1303" t="s">
        <v>98</v>
      </c>
      <c r="G1303" t="s">
        <v>995</v>
      </c>
      <c r="H1303">
        <v>1</v>
      </c>
      <c r="I1303" t="s">
        <v>58</v>
      </c>
      <c r="J1303" t="s">
        <v>59</v>
      </c>
      <c r="K1303" t="s">
        <v>996</v>
      </c>
      <c r="L1303">
        <v>2</v>
      </c>
      <c r="N1303">
        <v>12</v>
      </c>
      <c r="O1303" t="s">
        <v>66</v>
      </c>
      <c r="R1303">
        <v>12</v>
      </c>
      <c r="S1303">
        <v>12</v>
      </c>
      <c r="T1303" t="s">
        <v>61</v>
      </c>
      <c r="U1303" t="s">
        <v>1007</v>
      </c>
      <c r="V1303">
        <v>4</v>
      </c>
      <c r="W1303">
        <v>0</v>
      </c>
      <c r="X1303">
        <v>2</v>
      </c>
      <c r="Y1303" t="s">
        <v>62</v>
      </c>
      <c r="Z1303" t="s">
        <v>62</v>
      </c>
      <c r="AB1303" t="s">
        <v>62</v>
      </c>
      <c r="AC1303" t="s">
        <v>77</v>
      </c>
      <c r="AD1303">
        <v>1</v>
      </c>
      <c r="AE1303">
        <v>1</v>
      </c>
      <c r="AF1303">
        <v>0</v>
      </c>
      <c r="AG1303">
        <v>0</v>
      </c>
      <c r="AH1303">
        <v>0</v>
      </c>
      <c r="AI1303">
        <v>0</v>
      </c>
      <c r="AJ1303">
        <v>1</v>
      </c>
      <c r="AK1303">
        <v>0</v>
      </c>
      <c r="AL1303">
        <v>0</v>
      </c>
      <c r="AM1303">
        <v>0</v>
      </c>
      <c r="AN1303">
        <v>0</v>
      </c>
      <c r="AO1303">
        <v>0</v>
      </c>
      <c r="AP1303">
        <v>0</v>
      </c>
      <c r="AQ1303">
        <v>0</v>
      </c>
      <c r="AR1303">
        <v>0</v>
      </c>
      <c r="AS1303">
        <v>0</v>
      </c>
      <c r="AT1303">
        <v>0</v>
      </c>
      <c r="AU1303">
        <v>0</v>
      </c>
      <c r="AV1303">
        <v>0</v>
      </c>
      <c r="AW1303">
        <v>2</v>
      </c>
      <c r="AX1303">
        <v>2</v>
      </c>
      <c r="AY1303">
        <v>0</v>
      </c>
      <c r="AZ1303">
        <v>0</v>
      </c>
      <c r="BA1303" t="s">
        <v>63</v>
      </c>
      <c r="BB1303" t="s">
        <v>120</v>
      </c>
      <c r="BC1303" t="s">
        <v>64</v>
      </c>
    </row>
    <row r="1304" spans="1:55" x14ac:dyDescent="0.3">
      <c r="A1304" t="s">
        <v>55</v>
      </c>
      <c r="B1304" t="s">
        <v>55</v>
      </c>
      <c r="C1304" t="s">
        <v>80</v>
      </c>
      <c r="D1304">
        <v>22110426708</v>
      </c>
      <c r="E1304" t="s">
        <v>994</v>
      </c>
      <c r="F1304" t="s">
        <v>98</v>
      </c>
      <c r="G1304" t="s">
        <v>995</v>
      </c>
      <c r="H1304">
        <v>1</v>
      </c>
      <c r="I1304" t="s">
        <v>58</v>
      </c>
      <c r="J1304" t="s">
        <v>59</v>
      </c>
      <c r="K1304" t="s">
        <v>996</v>
      </c>
      <c r="L1304">
        <v>2</v>
      </c>
      <c r="N1304">
        <v>13</v>
      </c>
      <c r="O1304" t="s">
        <v>167</v>
      </c>
      <c r="R1304">
        <v>0</v>
      </c>
      <c r="S1304">
        <v>0</v>
      </c>
      <c r="T1304" t="s">
        <v>61</v>
      </c>
      <c r="U1304" t="s">
        <v>1008</v>
      </c>
      <c r="V1304">
        <v>4</v>
      </c>
      <c r="W1304">
        <v>0</v>
      </c>
      <c r="X1304">
        <v>2</v>
      </c>
      <c r="Y1304" t="s">
        <v>62</v>
      </c>
      <c r="Z1304" t="s">
        <v>62</v>
      </c>
      <c r="AB1304" t="s">
        <v>62</v>
      </c>
      <c r="AD1304">
        <v>1</v>
      </c>
      <c r="AE1304">
        <v>0</v>
      </c>
      <c r="AF1304">
        <v>0</v>
      </c>
      <c r="AG1304">
        <v>0</v>
      </c>
      <c r="AH1304">
        <v>1</v>
      </c>
      <c r="AI1304">
        <v>5</v>
      </c>
      <c r="AJ1304">
        <v>1</v>
      </c>
      <c r="AK1304">
        <v>0</v>
      </c>
      <c r="AL1304">
        <v>0</v>
      </c>
      <c r="AM1304">
        <v>0</v>
      </c>
      <c r="AN1304">
        <v>0</v>
      </c>
      <c r="AO1304">
        <v>0</v>
      </c>
      <c r="AP1304">
        <v>0</v>
      </c>
      <c r="AQ1304">
        <v>0</v>
      </c>
      <c r="AR1304">
        <v>0</v>
      </c>
      <c r="AS1304">
        <v>0</v>
      </c>
      <c r="AT1304">
        <v>0</v>
      </c>
      <c r="AU1304">
        <v>0</v>
      </c>
      <c r="AV1304">
        <v>0</v>
      </c>
      <c r="AW1304">
        <v>3</v>
      </c>
      <c r="AX1304">
        <v>3</v>
      </c>
      <c r="AY1304">
        <v>0</v>
      </c>
      <c r="AZ1304">
        <v>0</v>
      </c>
      <c r="BA1304" t="s">
        <v>63</v>
      </c>
      <c r="BB1304" t="s">
        <v>120</v>
      </c>
      <c r="BC1304" t="s">
        <v>64</v>
      </c>
    </row>
    <row r="1305" spans="1:55" x14ac:dyDescent="0.3">
      <c r="A1305" t="s">
        <v>55</v>
      </c>
      <c r="B1305" t="s">
        <v>55</v>
      </c>
      <c r="C1305" t="s">
        <v>80</v>
      </c>
      <c r="D1305">
        <v>22110426708</v>
      </c>
      <c r="E1305" t="s">
        <v>994</v>
      </c>
      <c r="F1305" t="s">
        <v>98</v>
      </c>
      <c r="G1305" t="s">
        <v>995</v>
      </c>
      <c r="H1305">
        <v>1</v>
      </c>
      <c r="I1305" t="s">
        <v>58</v>
      </c>
      <c r="J1305" t="s">
        <v>59</v>
      </c>
      <c r="K1305" t="s">
        <v>996</v>
      </c>
      <c r="L1305">
        <v>3</v>
      </c>
      <c r="N1305">
        <v>1</v>
      </c>
      <c r="O1305" t="s">
        <v>136</v>
      </c>
      <c r="R1305">
        <v>0</v>
      </c>
      <c r="S1305">
        <v>0</v>
      </c>
      <c r="T1305" t="s">
        <v>61</v>
      </c>
      <c r="U1305" t="s">
        <v>1009</v>
      </c>
      <c r="V1305">
        <v>7</v>
      </c>
      <c r="W1305">
        <v>6</v>
      </c>
      <c r="X1305">
        <v>1</v>
      </c>
      <c r="Y1305" t="s">
        <v>62</v>
      </c>
      <c r="Z1305" t="s">
        <v>62</v>
      </c>
      <c r="AB1305" t="s">
        <v>62</v>
      </c>
      <c r="AD1305">
        <v>0</v>
      </c>
      <c r="AE1305">
        <v>0</v>
      </c>
      <c r="AF1305">
        <v>0</v>
      </c>
      <c r="AG1305">
        <v>0</v>
      </c>
      <c r="AH1305">
        <v>0</v>
      </c>
      <c r="AI1305">
        <v>0</v>
      </c>
      <c r="AJ1305">
        <v>0</v>
      </c>
      <c r="AK1305">
        <v>0</v>
      </c>
      <c r="AL1305">
        <v>0</v>
      </c>
      <c r="AM1305">
        <v>0</v>
      </c>
      <c r="AN1305">
        <v>0</v>
      </c>
      <c r="AO1305">
        <v>0</v>
      </c>
      <c r="AP1305">
        <v>0</v>
      </c>
      <c r="AQ1305">
        <v>0</v>
      </c>
      <c r="AR1305">
        <v>0</v>
      </c>
      <c r="AS1305">
        <v>0</v>
      </c>
      <c r="AT1305">
        <v>0</v>
      </c>
      <c r="AU1305">
        <v>0</v>
      </c>
      <c r="AV1305">
        <v>0</v>
      </c>
      <c r="AW1305">
        <v>14</v>
      </c>
      <c r="AX1305">
        <v>6</v>
      </c>
      <c r="AY1305">
        <v>0</v>
      </c>
      <c r="AZ1305">
        <v>0</v>
      </c>
      <c r="BA1305" t="s">
        <v>85</v>
      </c>
      <c r="BB1305" t="s">
        <v>120</v>
      </c>
      <c r="BC1305" t="s">
        <v>64</v>
      </c>
    </row>
    <row r="1306" spans="1:55" x14ac:dyDescent="0.3">
      <c r="A1306" t="s">
        <v>55</v>
      </c>
      <c r="B1306" t="s">
        <v>55</v>
      </c>
      <c r="C1306" t="s">
        <v>80</v>
      </c>
      <c r="D1306">
        <v>22110426708</v>
      </c>
      <c r="E1306" t="s">
        <v>994</v>
      </c>
      <c r="F1306" t="s">
        <v>98</v>
      </c>
      <c r="G1306" t="s">
        <v>995</v>
      </c>
      <c r="H1306">
        <v>1</v>
      </c>
      <c r="I1306" t="s">
        <v>58</v>
      </c>
      <c r="J1306" t="s">
        <v>59</v>
      </c>
      <c r="K1306" t="s">
        <v>996</v>
      </c>
      <c r="L1306">
        <v>3</v>
      </c>
      <c r="N1306">
        <v>2</v>
      </c>
      <c r="O1306" t="s">
        <v>70</v>
      </c>
      <c r="R1306">
        <v>0</v>
      </c>
      <c r="S1306">
        <v>0</v>
      </c>
      <c r="T1306" t="s">
        <v>61</v>
      </c>
      <c r="V1306">
        <v>7</v>
      </c>
      <c r="W1306">
        <v>6</v>
      </c>
      <c r="X1306">
        <v>1</v>
      </c>
      <c r="Y1306" t="s">
        <v>62</v>
      </c>
      <c r="Z1306" t="s">
        <v>62</v>
      </c>
      <c r="AB1306" t="s">
        <v>71</v>
      </c>
      <c r="AD1306">
        <v>0</v>
      </c>
      <c r="AE1306">
        <v>0</v>
      </c>
      <c r="AF1306">
        <v>0</v>
      </c>
      <c r="AG1306">
        <v>0</v>
      </c>
      <c r="AH1306">
        <v>0</v>
      </c>
      <c r="AI1306">
        <v>1</v>
      </c>
      <c r="AJ1306">
        <v>0</v>
      </c>
      <c r="AK1306">
        <v>0</v>
      </c>
      <c r="AL1306">
        <v>0</v>
      </c>
      <c r="AM1306">
        <v>0</v>
      </c>
      <c r="AN1306">
        <v>0</v>
      </c>
      <c r="AO1306">
        <v>0</v>
      </c>
      <c r="AP1306">
        <v>0</v>
      </c>
      <c r="AQ1306">
        <v>0</v>
      </c>
      <c r="AR1306">
        <v>0</v>
      </c>
      <c r="AS1306">
        <v>0</v>
      </c>
      <c r="AT1306">
        <v>0</v>
      </c>
      <c r="AU1306">
        <v>0</v>
      </c>
      <c r="AV1306">
        <v>0</v>
      </c>
      <c r="AW1306">
        <v>1</v>
      </c>
      <c r="AX1306">
        <v>0</v>
      </c>
      <c r="AY1306">
        <v>0</v>
      </c>
      <c r="AZ1306">
        <v>0</v>
      </c>
      <c r="BA1306" t="s">
        <v>63</v>
      </c>
      <c r="BB1306" t="s">
        <v>63</v>
      </c>
      <c r="BC1306" t="s">
        <v>64</v>
      </c>
    </row>
    <row r="1307" spans="1:55" x14ac:dyDescent="0.3">
      <c r="A1307" t="s">
        <v>55</v>
      </c>
      <c r="B1307" t="s">
        <v>55</v>
      </c>
      <c r="C1307" t="s">
        <v>80</v>
      </c>
      <c r="D1307">
        <v>22110426708</v>
      </c>
      <c r="E1307" t="s">
        <v>994</v>
      </c>
      <c r="F1307" t="s">
        <v>98</v>
      </c>
      <c r="G1307" t="s">
        <v>995</v>
      </c>
      <c r="H1307">
        <v>2</v>
      </c>
      <c r="I1307" t="s">
        <v>72</v>
      </c>
      <c r="J1307" t="s">
        <v>59</v>
      </c>
      <c r="L1307">
        <v>1</v>
      </c>
      <c r="N1307">
        <v>1</v>
      </c>
      <c r="O1307" t="s">
        <v>95</v>
      </c>
      <c r="R1307">
        <v>0</v>
      </c>
      <c r="S1307">
        <v>0</v>
      </c>
      <c r="T1307" t="s">
        <v>61</v>
      </c>
      <c r="V1307">
        <v>3</v>
      </c>
      <c r="W1307">
        <v>0</v>
      </c>
      <c r="X1307">
        <v>2</v>
      </c>
      <c r="Y1307" t="s">
        <v>62</v>
      </c>
      <c r="AA1307" t="s">
        <v>62</v>
      </c>
      <c r="AB1307" t="s">
        <v>62</v>
      </c>
      <c r="AD1307">
        <v>0</v>
      </c>
      <c r="AE1307">
        <v>0</v>
      </c>
      <c r="AF1307">
        <v>0</v>
      </c>
      <c r="AG1307">
        <v>0</v>
      </c>
      <c r="AH1307">
        <v>0</v>
      </c>
      <c r="AI1307">
        <v>0</v>
      </c>
      <c r="AJ1307">
        <v>0</v>
      </c>
      <c r="AK1307">
        <v>0</v>
      </c>
      <c r="AL1307">
        <v>0</v>
      </c>
      <c r="AM1307">
        <v>0</v>
      </c>
      <c r="AN1307">
        <v>0</v>
      </c>
      <c r="AO1307">
        <v>0</v>
      </c>
      <c r="AP1307">
        <v>0</v>
      </c>
      <c r="AQ1307">
        <v>0</v>
      </c>
      <c r="AR1307">
        <v>0</v>
      </c>
      <c r="AS1307">
        <v>0</v>
      </c>
      <c r="AT1307">
        <v>0</v>
      </c>
      <c r="AU1307">
        <v>0</v>
      </c>
      <c r="AV1307">
        <v>0</v>
      </c>
      <c r="AW1307">
        <v>1</v>
      </c>
      <c r="AX1307">
        <v>0</v>
      </c>
      <c r="AY1307">
        <v>0</v>
      </c>
      <c r="AZ1307">
        <v>0</v>
      </c>
      <c r="BA1307" t="s">
        <v>63</v>
      </c>
      <c r="BB1307" t="s">
        <v>63</v>
      </c>
      <c r="BC1307" t="s">
        <v>64</v>
      </c>
    </row>
    <row r="1308" spans="1:55" x14ac:dyDescent="0.3">
      <c r="A1308" t="s">
        <v>55</v>
      </c>
      <c r="B1308" t="s">
        <v>55</v>
      </c>
      <c r="C1308" t="s">
        <v>80</v>
      </c>
      <c r="D1308">
        <v>22110426708</v>
      </c>
      <c r="E1308" t="s">
        <v>994</v>
      </c>
      <c r="F1308" t="s">
        <v>98</v>
      </c>
      <c r="G1308" t="s">
        <v>995</v>
      </c>
      <c r="H1308">
        <v>2</v>
      </c>
      <c r="I1308" t="s">
        <v>72</v>
      </c>
      <c r="J1308" t="s">
        <v>59</v>
      </c>
      <c r="L1308">
        <v>1</v>
      </c>
      <c r="N1308">
        <v>2</v>
      </c>
      <c r="O1308" t="s">
        <v>101</v>
      </c>
      <c r="R1308">
        <v>0</v>
      </c>
      <c r="S1308">
        <v>0</v>
      </c>
      <c r="T1308" t="s">
        <v>61</v>
      </c>
      <c r="V1308">
        <v>3</v>
      </c>
      <c r="W1308">
        <v>0</v>
      </c>
      <c r="X1308">
        <v>2</v>
      </c>
      <c r="Y1308" t="s">
        <v>62</v>
      </c>
      <c r="Z1308" t="s">
        <v>62</v>
      </c>
      <c r="AA1308" t="s">
        <v>62</v>
      </c>
      <c r="AB1308" t="s">
        <v>62</v>
      </c>
      <c r="AD1308">
        <v>0</v>
      </c>
      <c r="AE1308">
        <v>0</v>
      </c>
      <c r="AF1308">
        <v>0</v>
      </c>
      <c r="AG1308">
        <v>0</v>
      </c>
      <c r="AH1308">
        <v>0</v>
      </c>
      <c r="AI1308">
        <v>0</v>
      </c>
      <c r="AJ1308">
        <v>0</v>
      </c>
      <c r="AK1308">
        <v>0</v>
      </c>
      <c r="AL1308">
        <v>0</v>
      </c>
      <c r="AM1308">
        <v>0</v>
      </c>
      <c r="AN1308">
        <v>0</v>
      </c>
      <c r="AO1308">
        <v>0</v>
      </c>
      <c r="AP1308">
        <v>0</v>
      </c>
      <c r="AQ1308">
        <v>0</v>
      </c>
      <c r="AR1308">
        <v>0</v>
      </c>
      <c r="AS1308">
        <v>0</v>
      </c>
      <c r="AT1308">
        <v>0</v>
      </c>
      <c r="AU1308">
        <v>0</v>
      </c>
      <c r="AV1308">
        <v>0</v>
      </c>
      <c r="AW1308">
        <v>2</v>
      </c>
      <c r="AX1308">
        <v>1</v>
      </c>
      <c r="AY1308">
        <v>0</v>
      </c>
      <c r="AZ1308">
        <v>0</v>
      </c>
      <c r="BA1308" t="s">
        <v>63</v>
      </c>
      <c r="BB1308" t="s">
        <v>1010</v>
      </c>
      <c r="BC1308" t="s">
        <v>64</v>
      </c>
    </row>
    <row r="1309" spans="1:55" x14ac:dyDescent="0.3">
      <c r="A1309" t="s">
        <v>55</v>
      </c>
      <c r="B1309" t="s">
        <v>55</v>
      </c>
      <c r="C1309" t="s">
        <v>80</v>
      </c>
      <c r="D1309">
        <v>22110426708</v>
      </c>
      <c r="E1309" t="s">
        <v>994</v>
      </c>
      <c r="F1309" t="s">
        <v>98</v>
      </c>
      <c r="G1309" t="s">
        <v>995</v>
      </c>
      <c r="H1309">
        <v>2</v>
      </c>
      <c r="I1309" t="s">
        <v>72</v>
      </c>
      <c r="J1309" t="s">
        <v>59</v>
      </c>
      <c r="L1309">
        <v>1</v>
      </c>
      <c r="N1309">
        <v>3</v>
      </c>
      <c r="O1309" t="s">
        <v>70</v>
      </c>
      <c r="R1309">
        <v>0</v>
      </c>
      <c r="S1309">
        <v>0</v>
      </c>
      <c r="T1309" t="s">
        <v>61</v>
      </c>
      <c r="V1309">
        <v>3</v>
      </c>
      <c r="W1309">
        <v>0</v>
      </c>
      <c r="X1309">
        <v>2</v>
      </c>
      <c r="Y1309" t="s">
        <v>62</v>
      </c>
      <c r="Z1309" t="s">
        <v>62</v>
      </c>
      <c r="AB1309" t="s">
        <v>62</v>
      </c>
      <c r="AD1309">
        <v>0</v>
      </c>
      <c r="AE1309">
        <v>0</v>
      </c>
      <c r="AF1309">
        <v>0</v>
      </c>
      <c r="AG1309">
        <v>0</v>
      </c>
      <c r="AH1309">
        <v>0</v>
      </c>
      <c r="AI1309">
        <v>2</v>
      </c>
      <c r="AJ1309">
        <v>0</v>
      </c>
      <c r="AK1309">
        <v>0</v>
      </c>
      <c r="AL1309">
        <v>0</v>
      </c>
      <c r="AM1309">
        <v>0</v>
      </c>
      <c r="AN1309">
        <v>0</v>
      </c>
      <c r="AO1309">
        <v>0</v>
      </c>
      <c r="AP1309">
        <v>0</v>
      </c>
      <c r="AQ1309">
        <v>0</v>
      </c>
      <c r="AR1309">
        <v>0</v>
      </c>
      <c r="AS1309">
        <v>0</v>
      </c>
      <c r="AT1309">
        <v>0</v>
      </c>
      <c r="AU1309">
        <v>0</v>
      </c>
      <c r="AV1309">
        <v>0</v>
      </c>
      <c r="AW1309">
        <v>1</v>
      </c>
      <c r="AX1309">
        <v>1</v>
      </c>
      <c r="AY1309">
        <v>0</v>
      </c>
      <c r="AZ1309">
        <v>0</v>
      </c>
      <c r="BA1309" t="s">
        <v>63</v>
      </c>
      <c r="BB1309" t="s">
        <v>63</v>
      </c>
      <c r="BC1309" t="s">
        <v>64</v>
      </c>
    </row>
    <row r="1310" spans="1:55" x14ac:dyDescent="0.3">
      <c r="A1310" t="s">
        <v>55</v>
      </c>
      <c r="B1310" t="s">
        <v>55</v>
      </c>
      <c r="C1310" t="s">
        <v>80</v>
      </c>
      <c r="D1310">
        <v>22110426708</v>
      </c>
      <c r="E1310" t="s">
        <v>994</v>
      </c>
      <c r="F1310" t="s">
        <v>98</v>
      </c>
      <c r="G1310" t="s">
        <v>995</v>
      </c>
      <c r="H1310">
        <v>2</v>
      </c>
      <c r="I1310" t="s">
        <v>72</v>
      </c>
      <c r="J1310" t="s">
        <v>59</v>
      </c>
      <c r="L1310">
        <v>2</v>
      </c>
      <c r="N1310">
        <v>1</v>
      </c>
      <c r="R1310">
        <v>0</v>
      </c>
      <c r="S1310">
        <v>0</v>
      </c>
      <c r="T1310" t="s">
        <v>61</v>
      </c>
      <c r="V1310">
        <v>8</v>
      </c>
      <c r="W1310">
        <v>11</v>
      </c>
      <c r="X1310">
        <v>4</v>
      </c>
      <c r="Y1310" t="s">
        <v>62</v>
      </c>
      <c r="Z1310" t="s">
        <v>62</v>
      </c>
      <c r="AA1310" t="s">
        <v>62</v>
      </c>
      <c r="AB1310" t="s">
        <v>62</v>
      </c>
      <c r="AD1310">
        <v>2</v>
      </c>
      <c r="AE1310">
        <v>0</v>
      </c>
      <c r="AF1310">
        <v>0</v>
      </c>
      <c r="AG1310">
        <v>0</v>
      </c>
      <c r="AH1310">
        <v>0</v>
      </c>
      <c r="AI1310">
        <v>1</v>
      </c>
      <c r="AJ1310">
        <v>0</v>
      </c>
      <c r="AK1310">
        <v>0</v>
      </c>
      <c r="AL1310">
        <v>0</v>
      </c>
      <c r="AM1310">
        <v>0</v>
      </c>
      <c r="AN1310">
        <v>0</v>
      </c>
      <c r="AO1310">
        <v>0</v>
      </c>
      <c r="AP1310">
        <v>0</v>
      </c>
      <c r="AQ1310">
        <v>0</v>
      </c>
      <c r="AR1310">
        <v>0</v>
      </c>
      <c r="AS1310">
        <v>0</v>
      </c>
      <c r="AT1310">
        <v>0</v>
      </c>
      <c r="AU1310">
        <v>0</v>
      </c>
      <c r="AV1310">
        <v>0</v>
      </c>
      <c r="AW1310">
        <v>1</v>
      </c>
      <c r="AX1310">
        <v>1</v>
      </c>
      <c r="AY1310">
        <v>0</v>
      </c>
      <c r="AZ1310">
        <v>0</v>
      </c>
      <c r="BA1310" t="s">
        <v>63</v>
      </c>
      <c r="BB1310" t="s">
        <v>63</v>
      </c>
      <c r="BC1310" t="s">
        <v>64</v>
      </c>
    </row>
    <row r="1311" spans="1:55" x14ac:dyDescent="0.3">
      <c r="A1311" t="s">
        <v>55</v>
      </c>
      <c r="B1311" t="s">
        <v>55</v>
      </c>
      <c r="C1311" t="s">
        <v>80</v>
      </c>
      <c r="D1311">
        <v>22110426708</v>
      </c>
      <c r="E1311" t="s">
        <v>994</v>
      </c>
      <c r="F1311" t="s">
        <v>98</v>
      </c>
      <c r="G1311" t="s">
        <v>995</v>
      </c>
      <c r="H1311">
        <v>2</v>
      </c>
      <c r="I1311" t="s">
        <v>72</v>
      </c>
      <c r="J1311" t="s">
        <v>59</v>
      </c>
      <c r="L1311">
        <v>2</v>
      </c>
      <c r="N1311">
        <v>2</v>
      </c>
      <c r="R1311">
        <v>0</v>
      </c>
      <c r="S1311">
        <v>0</v>
      </c>
      <c r="T1311" t="s">
        <v>61</v>
      </c>
      <c r="U1311" t="s">
        <v>1011</v>
      </c>
      <c r="V1311">
        <v>8</v>
      </c>
      <c r="W1311">
        <v>11</v>
      </c>
      <c r="X1311">
        <v>4</v>
      </c>
      <c r="Y1311" t="s">
        <v>62</v>
      </c>
      <c r="Z1311" t="s">
        <v>62</v>
      </c>
      <c r="AA1311" t="s">
        <v>62</v>
      </c>
      <c r="AB1311" t="s">
        <v>62</v>
      </c>
      <c r="AD1311">
        <v>0</v>
      </c>
      <c r="AE1311">
        <v>0</v>
      </c>
      <c r="AF1311">
        <v>0</v>
      </c>
      <c r="AG1311">
        <v>0</v>
      </c>
      <c r="AH1311">
        <v>0</v>
      </c>
      <c r="AI1311">
        <v>1</v>
      </c>
      <c r="AJ1311">
        <v>0</v>
      </c>
      <c r="AK1311">
        <v>0</v>
      </c>
      <c r="AL1311">
        <v>0</v>
      </c>
      <c r="AM1311">
        <v>0</v>
      </c>
      <c r="AN1311">
        <v>0</v>
      </c>
      <c r="AO1311">
        <v>0</v>
      </c>
      <c r="AP1311">
        <v>0</v>
      </c>
      <c r="AQ1311">
        <v>0</v>
      </c>
      <c r="AR1311">
        <v>0</v>
      </c>
      <c r="AS1311">
        <v>0</v>
      </c>
      <c r="AT1311">
        <v>0</v>
      </c>
      <c r="AU1311">
        <v>0</v>
      </c>
      <c r="AV1311">
        <v>0</v>
      </c>
      <c r="AW1311">
        <v>1</v>
      </c>
      <c r="AX1311">
        <v>1</v>
      </c>
      <c r="AY1311">
        <v>0</v>
      </c>
      <c r="AZ1311">
        <v>0</v>
      </c>
      <c r="BA1311" t="s">
        <v>63</v>
      </c>
      <c r="BB1311" t="s">
        <v>63</v>
      </c>
      <c r="BC1311" t="s">
        <v>64</v>
      </c>
    </row>
    <row r="1312" spans="1:55" x14ac:dyDescent="0.3">
      <c r="A1312" t="s">
        <v>55</v>
      </c>
      <c r="B1312" t="s">
        <v>55</v>
      </c>
      <c r="C1312" t="s">
        <v>80</v>
      </c>
      <c r="D1312">
        <v>22110426708</v>
      </c>
      <c r="E1312" t="s">
        <v>994</v>
      </c>
      <c r="F1312" t="s">
        <v>98</v>
      </c>
      <c r="G1312" t="s">
        <v>995</v>
      </c>
      <c r="H1312">
        <v>2</v>
      </c>
      <c r="I1312" t="s">
        <v>72</v>
      </c>
      <c r="J1312" t="s">
        <v>59</v>
      </c>
      <c r="L1312">
        <v>2</v>
      </c>
      <c r="N1312">
        <v>3</v>
      </c>
      <c r="R1312">
        <v>0</v>
      </c>
      <c r="S1312">
        <v>0</v>
      </c>
      <c r="T1312" t="s">
        <v>61</v>
      </c>
      <c r="U1312" t="s">
        <v>1011</v>
      </c>
      <c r="V1312">
        <v>8</v>
      </c>
      <c r="W1312">
        <v>11</v>
      </c>
      <c r="X1312">
        <v>4</v>
      </c>
      <c r="Y1312" t="s">
        <v>62</v>
      </c>
      <c r="Z1312" t="s">
        <v>62</v>
      </c>
      <c r="AA1312" t="s">
        <v>62</v>
      </c>
      <c r="AB1312" t="s">
        <v>62</v>
      </c>
      <c r="AD1312">
        <v>0</v>
      </c>
      <c r="AE1312">
        <v>0</v>
      </c>
      <c r="AF1312">
        <v>0</v>
      </c>
      <c r="AG1312">
        <v>0</v>
      </c>
      <c r="AH1312">
        <v>0</v>
      </c>
      <c r="AI1312">
        <v>2</v>
      </c>
      <c r="AJ1312">
        <v>0</v>
      </c>
      <c r="AK1312">
        <v>0</v>
      </c>
      <c r="AL1312">
        <v>0</v>
      </c>
      <c r="AM1312">
        <v>0</v>
      </c>
      <c r="AN1312">
        <v>0</v>
      </c>
      <c r="AO1312">
        <v>0</v>
      </c>
      <c r="AP1312">
        <v>0</v>
      </c>
      <c r="AQ1312">
        <v>0</v>
      </c>
      <c r="AR1312">
        <v>0</v>
      </c>
      <c r="AS1312">
        <v>0</v>
      </c>
      <c r="AT1312">
        <v>0</v>
      </c>
      <c r="AU1312">
        <v>0</v>
      </c>
      <c r="AV1312">
        <v>0</v>
      </c>
      <c r="AW1312">
        <v>1</v>
      </c>
      <c r="AX1312">
        <v>1</v>
      </c>
      <c r="AY1312">
        <v>0</v>
      </c>
      <c r="AZ1312">
        <v>0</v>
      </c>
      <c r="BA1312" t="s">
        <v>63</v>
      </c>
      <c r="BB1312" t="s">
        <v>63</v>
      </c>
      <c r="BC1312" t="s">
        <v>64</v>
      </c>
    </row>
    <row r="1313" spans="1:55" x14ac:dyDescent="0.3">
      <c r="A1313" t="s">
        <v>55</v>
      </c>
      <c r="B1313" t="s">
        <v>55</v>
      </c>
      <c r="C1313" t="s">
        <v>80</v>
      </c>
      <c r="D1313">
        <v>22110426708</v>
      </c>
      <c r="E1313" t="s">
        <v>994</v>
      </c>
      <c r="F1313" t="s">
        <v>98</v>
      </c>
      <c r="G1313" t="s">
        <v>995</v>
      </c>
      <c r="H1313">
        <v>2</v>
      </c>
      <c r="I1313" t="s">
        <v>72</v>
      </c>
      <c r="J1313" t="s">
        <v>59</v>
      </c>
      <c r="L1313">
        <v>2</v>
      </c>
      <c r="N1313">
        <v>4</v>
      </c>
      <c r="O1313" t="s">
        <v>95</v>
      </c>
      <c r="R1313">
        <v>0</v>
      </c>
      <c r="S1313">
        <v>0</v>
      </c>
      <c r="T1313" t="s">
        <v>61</v>
      </c>
      <c r="V1313">
        <v>8</v>
      </c>
      <c r="W1313">
        <v>11</v>
      </c>
      <c r="X1313">
        <v>4</v>
      </c>
      <c r="Y1313" t="s">
        <v>62</v>
      </c>
      <c r="AB1313" t="s">
        <v>62</v>
      </c>
      <c r="AD1313">
        <v>1</v>
      </c>
      <c r="AE1313">
        <v>0</v>
      </c>
      <c r="AF1313">
        <v>0</v>
      </c>
      <c r="AG1313">
        <v>0</v>
      </c>
      <c r="AH1313">
        <v>0</v>
      </c>
      <c r="AI1313">
        <v>0</v>
      </c>
      <c r="AJ1313">
        <v>0</v>
      </c>
      <c r="AK1313">
        <v>0</v>
      </c>
      <c r="AL1313">
        <v>0</v>
      </c>
      <c r="AM1313">
        <v>0</v>
      </c>
      <c r="AN1313">
        <v>0</v>
      </c>
      <c r="AO1313">
        <v>0</v>
      </c>
      <c r="AP1313">
        <v>0</v>
      </c>
      <c r="AQ1313">
        <v>0</v>
      </c>
      <c r="AR1313">
        <v>0</v>
      </c>
      <c r="AS1313">
        <v>0</v>
      </c>
      <c r="AT1313">
        <v>0</v>
      </c>
      <c r="AU1313">
        <v>0</v>
      </c>
      <c r="AV1313">
        <v>0</v>
      </c>
      <c r="AW1313">
        <v>1</v>
      </c>
      <c r="AX1313">
        <v>0</v>
      </c>
      <c r="AY1313">
        <v>0</v>
      </c>
      <c r="AZ1313">
        <v>0</v>
      </c>
      <c r="BA1313" t="s">
        <v>63</v>
      </c>
      <c r="BB1313" t="s">
        <v>63</v>
      </c>
      <c r="BC1313" t="s">
        <v>64</v>
      </c>
    </row>
    <row r="1314" spans="1:55" x14ac:dyDescent="0.3">
      <c r="A1314" t="s">
        <v>55</v>
      </c>
      <c r="B1314" t="s">
        <v>55</v>
      </c>
      <c r="C1314" t="s">
        <v>80</v>
      </c>
      <c r="D1314">
        <v>22110426708</v>
      </c>
      <c r="E1314" t="s">
        <v>994</v>
      </c>
      <c r="F1314" t="s">
        <v>98</v>
      </c>
      <c r="G1314" t="s">
        <v>995</v>
      </c>
      <c r="H1314">
        <v>2</v>
      </c>
      <c r="I1314" t="s">
        <v>72</v>
      </c>
      <c r="J1314" t="s">
        <v>59</v>
      </c>
      <c r="L1314">
        <v>2</v>
      </c>
      <c r="N1314">
        <v>5</v>
      </c>
      <c r="O1314" t="s">
        <v>95</v>
      </c>
      <c r="R1314">
        <v>0</v>
      </c>
      <c r="S1314">
        <v>0</v>
      </c>
      <c r="T1314" t="s">
        <v>61</v>
      </c>
      <c r="V1314">
        <v>8</v>
      </c>
      <c r="W1314">
        <v>11</v>
      </c>
      <c r="X1314">
        <v>4</v>
      </c>
      <c r="Y1314" t="s">
        <v>62</v>
      </c>
      <c r="AB1314" t="s">
        <v>62</v>
      </c>
      <c r="AD1314">
        <v>0</v>
      </c>
      <c r="AE1314">
        <v>0</v>
      </c>
      <c r="AF1314">
        <v>0</v>
      </c>
      <c r="AG1314">
        <v>0</v>
      </c>
      <c r="AH1314">
        <v>0</v>
      </c>
      <c r="AI1314">
        <v>0</v>
      </c>
      <c r="AJ1314">
        <v>0</v>
      </c>
      <c r="AK1314">
        <v>0</v>
      </c>
      <c r="AL1314">
        <v>0</v>
      </c>
      <c r="AM1314">
        <v>0</v>
      </c>
      <c r="AN1314">
        <v>0</v>
      </c>
      <c r="AO1314">
        <v>0</v>
      </c>
      <c r="AP1314">
        <v>0</v>
      </c>
      <c r="AQ1314">
        <v>0</v>
      </c>
      <c r="AR1314">
        <v>0</v>
      </c>
      <c r="AS1314">
        <v>0</v>
      </c>
      <c r="AT1314">
        <v>0</v>
      </c>
      <c r="AU1314">
        <v>0</v>
      </c>
      <c r="AV1314">
        <v>0</v>
      </c>
      <c r="AW1314">
        <v>1</v>
      </c>
      <c r="AX1314">
        <v>0</v>
      </c>
      <c r="AY1314">
        <v>0</v>
      </c>
      <c r="AZ1314">
        <v>0</v>
      </c>
      <c r="BA1314" t="s">
        <v>63</v>
      </c>
      <c r="BB1314" t="s">
        <v>63</v>
      </c>
      <c r="BC1314" t="s">
        <v>64</v>
      </c>
    </row>
    <row r="1315" spans="1:55" x14ac:dyDescent="0.3">
      <c r="A1315" t="s">
        <v>55</v>
      </c>
      <c r="B1315" t="s">
        <v>55</v>
      </c>
      <c r="C1315" t="s">
        <v>1195</v>
      </c>
      <c r="D1315">
        <v>22110431411</v>
      </c>
      <c r="E1315" t="s">
        <v>1196</v>
      </c>
      <c r="F1315" t="s">
        <v>106</v>
      </c>
      <c r="G1315" t="s">
        <v>57</v>
      </c>
      <c r="H1315">
        <v>8</v>
      </c>
      <c r="I1315" t="s">
        <v>1258</v>
      </c>
      <c r="J1315" t="s">
        <v>59</v>
      </c>
      <c r="K1315" t="s">
        <v>1259</v>
      </c>
      <c r="L1315">
        <v>1</v>
      </c>
      <c r="M1315" t="s">
        <v>1260</v>
      </c>
      <c r="N1315">
        <v>1</v>
      </c>
      <c r="O1315" t="s">
        <v>147</v>
      </c>
      <c r="R1315">
        <v>0</v>
      </c>
      <c r="S1315">
        <v>0</v>
      </c>
      <c r="T1315" t="s">
        <v>61</v>
      </c>
      <c r="U1315" t="s">
        <v>1261</v>
      </c>
      <c r="V1315">
        <v>1</v>
      </c>
      <c r="W1315">
        <v>0</v>
      </c>
      <c r="X1315">
        <v>1</v>
      </c>
      <c r="Y1315" t="s">
        <v>71</v>
      </c>
      <c r="Z1315" t="s">
        <v>83</v>
      </c>
      <c r="AA1315" t="s">
        <v>83</v>
      </c>
      <c r="AB1315" t="s">
        <v>62</v>
      </c>
      <c r="AD1315">
        <v>0</v>
      </c>
      <c r="AE1315">
        <v>0</v>
      </c>
      <c r="AF1315">
        <v>0</v>
      </c>
      <c r="AG1315">
        <v>0</v>
      </c>
      <c r="AH1315">
        <v>0</v>
      </c>
      <c r="AI1315">
        <v>0</v>
      </c>
      <c r="AJ1315">
        <v>0</v>
      </c>
      <c r="AK1315">
        <v>0</v>
      </c>
      <c r="AL1315">
        <v>0</v>
      </c>
      <c r="AM1315">
        <v>0</v>
      </c>
      <c r="AN1315">
        <v>0</v>
      </c>
      <c r="AO1315">
        <v>0</v>
      </c>
      <c r="AP1315">
        <v>0</v>
      </c>
      <c r="AQ1315">
        <v>0</v>
      </c>
      <c r="AR1315">
        <v>0</v>
      </c>
      <c r="AS1315">
        <v>0</v>
      </c>
      <c r="AT1315">
        <v>0</v>
      </c>
      <c r="AU1315">
        <v>0</v>
      </c>
      <c r="AV1315">
        <v>0</v>
      </c>
      <c r="AW1315">
        <v>1</v>
      </c>
      <c r="AX1315">
        <v>1</v>
      </c>
      <c r="AY1315">
        <v>0</v>
      </c>
      <c r="AZ1315">
        <v>0</v>
      </c>
      <c r="BA1315" t="s">
        <v>63</v>
      </c>
      <c r="BB1315" t="s">
        <v>63</v>
      </c>
      <c r="BC1315" t="s">
        <v>64</v>
      </c>
    </row>
    <row r="1316" spans="1:55" x14ac:dyDescent="0.3">
      <c r="A1316" t="s">
        <v>55</v>
      </c>
      <c r="B1316" t="s">
        <v>55</v>
      </c>
      <c r="C1316" t="s">
        <v>1195</v>
      </c>
      <c r="D1316">
        <v>22110431411</v>
      </c>
      <c r="E1316" t="s">
        <v>1196</v>
      </c>
      <c r="F1316" t="s">
        <v>106</v>
      </c>
      <c r="G1316" t="s">
        <v>57</v>
      </c>
      <c r="H1316">
        <v>8</v>
      </c>
      <c r="I1316" t="s">
        <v>1258</v>
      </c>
      <c r="J1316" t="s">
        <v>59</v>
      </c>
      <c r="K1316" t="s">
        <v>1259</v>
      </c>
      <c r="L1316">
        <v>1</v>
      </c>
      <c r="M1316" t="s">
        <v>1260</v>
      </c>
      <c r="N1316">
        <v>2</v>
      </c>
      <c r="O1316" t="s">
        <v>70</v>
      </c>
      <c r="R1316">
        <v>0</v>
      </c>
      <c r="S1316">
        <v>0</v>
      </c>
      <c r="T1316" t="s">
        <v>61</v>
      </c>
      <c r="U1316" t="s">
        <v>1262</v>
      </c>
      <c r="V1316">
        <v>1</v>
      </c>
      <c r="W1316">
        <v>0</v>
      </c>
      <c r="X1316">
        <v>1</v>
      </c>
      <c r="Y1316" t="s">
        <v>62</v>
      </c>
      <c r="Z1316" t="s">
        <v>83</v>
      </c>
      <c r="AA1316" t="s">
        <v>90</v>
      </c>
      <c r="AB1316" t="s">
        <v>62</v>
      </c>
      <c r="AD1316">
        <v>0</v>
      </c>
      <c r="AE1316">
        <v>0</v>
      </c>
      <c r="AF1316">
        <v>0</v>
      </c>
      <c r="AG1316">
        <v>0</v>
      </c>
      <c r="AH1316">
        <v>0</v>
      </c>
      <c r="AI1316">
        <v>0</v>
      </c>
      <c r="AJ1316">
        <v>0</v>
      </c>
      <c r="AK1316">
        <v>0</v>
      </c>
      <c r="AL1316">
        <v>0</v>
      </c>
      <c r="AM1316">
        <v>0</v>
      </c>
      <c r="AN1316">
        <v>0</v>
      </c>
      <c r="AO1316">
        <v>0</v>
      </c>
      <c r="AP1316">
        <v>0</v>
      </c>
      <c r="AQ1316">
        <v>0</v>
      </c>
      <c r="AR1316">
        <v>0</v>
      </c>
      <c r="AS1316">
        <v>0</v>
      </c>
      <c r="AT1316">
        <v>0</v>
      </c>
      <c r="AU1316">
        <v>0</v>
      </c>
      <c r="AV1316">
        <v>0</v>
      </c>
      <c r="AW1316">
        <v>1</v>
      </c>
      <c r="AX1316">
        <v>1</v>
      </c>
      <c r="AY1316">
        <v>0</v>
      </c>
      <c r="AZ1316">
        <v>0</v>
      </c>
      <c r="BA1316" t="s">
        <v>63</v>
      </c>
      <c r="BB1316" t="s">
        <v>63</v>
      </c>
      <c r="BC1316" t="s">
        <v>64</v>
      </c>
    </row>
    <row r="1317" spans="1:55" x14ac:dyDescent="0.3">
      <c r="A1317" t="s">
        <v>55</v>
      </c>
      <c r="B1317" t="s">
        <v>55</v>
      </c>
      <c r="C1317" t="s">
        <v>1195</v>
      </c>
      <c r="D1317">
        <v>22110431411</v>
      </c>
      <c r="E1317" t="s">
        <v>1196</v>
      </c>
      <c r="F1317" t="s">
        <v>106</v>
      </c>
      <c r="G1317" t="s">
        <v>57</v>
      </c>
      <c r="H1317">
        <v>8</v>
      </c>
      <c r="I1317" t="s">
        <v>1258</v>
      </c>
      <c r="J1317" t="s">
        <v>59</v>
      </c>
      <c r="K1317" t="s">
        <v>1259</v>
      </c>
      <c r="L1317">
        <v>1</v>
      </c>
      <c r="M1317" t="s">
        <v>1260</v>
      </c>
      <c r="N1317">
        <v>3</v>
      </c>
      <c r="O1317" t="s">
        <v>95</v>
      </c>
      <c r="R1317">
        <v>0</v>
      </c>
      <c r="S1317">
        <v>0</v>
      </c>
      <c r="T1317" t="s">
        <v>61</v>
      </c>
      <c r="U1317" t="s">
        <v>1263</v>
      </c>
      <c r="V1317">
        <v>1</v>
      </c>
      <c r="W1317">
        <v>0</v>
      </c>
      <c r="X1317">
        <v>1</v>
      </c>
      <c r="Y1317" t="s">
        <v>62</v>
      </c>
      <c r="Z1317" t="s">
        <v>83</v>
      </c>
      <c r="AA1317" t="s">
        <v>90</v>
      </c>
      <c r="AB1317" t="s">
        <v>62</v>
      </c>
      <c r="AD1317">
        <v>0</v>
      </c>
      <c r="AE1317">
        <v>0</v>
      </c>
      <c r="AF1317">
        <v>0</v>
      </c>
      <c r="AG1317">
        <v>0</v>
      </c>
      <c r="AH1317">
        <v>0</v>
      </c>
      <c r="AI1317">
        <v>0</v>
      </c>
      <c r="AJ1317">
        <v>0</v>
      </c>
      <c r="AK1317">
        <v>0</v>
      </c>
      <c r="AL1317">
        <v>0</v>
      </c>
      <c r="AM1317">
        <v>0</v>
      </c>
      <c r="AN1317">
        <v>0</v>
      </c>
      <c r="AO1317">
        <v>0</v>
      </c>
      <c r="AP1317">
        <v>0</v>
      </c>
      <c r="AQ1317">
        <v>0</v>
      </c>
      <c r="AR1317">
        <v>0</v>
      </c>
      <c r="AS1317">
        <v>0</v>
      </c>
      <c r="AT1317">
        <v>0</v>
      </c>
      <c r="AU1317">
        <v>0</v>
      </c>
      <c r="AV1317">
        <v>0</v>
      </c>
      <c r="AW1317">
        <v>2</v>
      </c>
      <c r="AX1317">
        <v>0</v>
      </c>
      <c r="AY1317">
        <v>0</v>
      </c>
      <c r="AZ1317">
        <v>0</v>
      </c>
      <c r="BA1317" t="s">
        <v>63</v>
      </c>
      <c r="BB1317" t="s">
        <v>63</v>
      </c>
      <c r="BC1317" t="s">
        <v>64</v>
      </c>
    </row>
    <row r="1318" spans="1:55" x14ac:dyDescent="0.3">
      <c r="A1318" t="s">
        <v>55</v>
      </c>
      <c r="B1318" t="s">
        <v>55</v>
      </c>
      <c r="C1318" t="s">
        <v>1195</v>
      </c>
      <c r="D1318">
        <v>22110431411</v>
      </c>
      <c r="E1318" t="s">
        <v>1196</v>
      </c>
      <c r="F1318" t="s">
        <v>106</v>
      </c>
      <c r="G1318" t="s">
        <v>57</v>
      </c>
      <c r="H1318">
        <v>8</v>
      </c>
      <c r="I1318" t="s">
        <v>1258</v>
      </c>
      <c r="J1318" t="s">
        <v>59</v>
      </c>
      <c r="K1318" t="s">
        <v>1259</v>
      </c>
      <c r="L1318">
        <v>1</v>
      </c>
      <c r="M1318" t="s">
        <v>1260</v>
      </c>
      <c r="N1318">
        <v>4</v>
      </c>
      <c r="O1318" t="s">
        <v>95</v>
      </c>
      <c r="R1318">
        <v>0</v>
      </c>
      <c r="S1318">
        <v>0</v>
      </c>
      <c r="T1318" t="s">
        <v>61</v>
      </c>
      <c r="U1318" t="s">
        <v>1264</v>
      </c>
      <c r="V1318">
        <v>1</v>
      </c>
      <c r="W1318">
        <v>0</v>
      </c>
      <c r="X1318">
        <v>1</v>
      </c>
      <c r="Y1318" t="s">
        <v>71</v>
      </c>
      <c r="Z1318" t="s">
        <v>83</v>
      </c>
      <c r="AA1318" t="s">
        <v>90</v>
      </c>
      <c r="AB1318" t="s">
        <v>62</v>
      </c>
      <c r="AD1318">
        <v>0</v>
      </c>
      <c r="AE1318">
        <v>0</v>
      </c>
      <c r="AF1318">
        <v>0</v>
      </c>
      <c r="AG1318">
        <v>0</v>
      </c>
      <c r="AH1318">
        <v>0</v>
      </c>
      <c r="AI1318">
        <v>0</v>
      </c>
      <c r="AJ1318">
        <v>0</v>
      </c>
      <c r="AK1318">
        <v>0</v>
      </c>
      <c r="AL1318">
        <v>0</v>
      </c>
      <c r="AM1318">
        <v>0</v>
      </c>
      <c r="AN1318">
        <v>0</v>
      </c>
      <c r="AO1318">
        <v>0</v>
      </c>
      <c r="AP1318">
        <v>0</v>
      </c>
      <c r="AQ1318">
        <v>0</v>
      </c>
      <c r="AR1318">
        <v>0</v>
      </c>
      <c r="AS1318">
        <v>0</v>
      </c>
      <c r="AT1318">
        <v>0</v>
      </c>
      <c r="AU1318">
        <v>0</v>
      </c>
      <c r="AV1318">
        <v>0</v>
      </c>
      <c r="AW1318">
        <v>1</v>
      </c>
      <c r="AX1318">
        <v>0</v>
      </c>
      <c r="AY1318">
        <v>0</v>
      </c>
      <c r="AZ1318">
        <v>0</v>
      </c>
      <c r="BA1318" t="s">
        <v>63</v>
      </c>
      <c r="BB1318" t="s">
        <v>63</v>
      </c>
      <c r="BC1318" t="s">
        <v>64</v>
      </c>
    </row>
    <row r="1319" spans="1:55" x14ac:dyDescent="0.3">
      <c r="A1319" t="s">
        <v>55</v>
      </c>
      <c r="B1319" t="s">
        <v>55</v>
      </c>
      <c r="C1319" t="s">
        <v>1195</v>
      </c>
      <c r="D1319">
        <v>22110431411</v>
      </c>
      <c r="E1319" t="s">
        <v>1196</v>
      </c>
      <c r="F1319" t="s">
        <v>106</v>
      </c>
      <c r="G1319" t="s">
        <v>57</v>
      </c>
      <c r="H1319">
        <v>8</v>
      </c>
      <c r="I1319" t="s">
        <v>1258</v>
      </c>
      <c r="J1319" t="s">
        <v>59</v>
      </c>
      <c r="K1319" t="s">
        <v>1259</v>
      </c>
      <c r="L1319">
        <v>1</v>
      </c>
      <c r="M1319" t="s">
        <v>1260</v>
      </c>
      <c r="N1319">
        <v>5</v>
      </c>
      <c r="O1319" t="s">
        <v>147</v>
      </c>
      <c r="R1319">
        <v>0</v>
      </c>
      <c r="S1319">
        <v>0</v>
      </c>
      <c r="T1319" t="s">
        <v>61</v>
      </c>
      <c r="U1319" t="s">
        <v>1265</v>
      </c>
      <c r="V1319">
        <v>1</v>
      </c>
      <c r="W1319">
        <v>0</v>
      </c>
      <c r="X1319">
        <v>1</v>
      </c>
      <c r="Y1319" t="s">
        <v>71</v>
      </c>
      <c r="Z1319" t="s">
        <v>83</v>
      </c>
      <c r="AA1319" t="s">
        <v>83</v>
      </c>
      <c r="AB1319" t="s">
        <v>62</v>
      </c>
      <c r="AD1319">
        <v>0</v>
      </c>
      <c r="AE1319">
        <v>0</v>
      </c>
      <c r="AF1319">
        <v>0</v>
      </c>
      <c r="AG1319">
        <v>0</v>
      </c>
      <c r="AH1319">
        <v>0</v>
      </c>
      <c r="AI1319">
        <v>0</v>
      </c>
      <c r="AJ1319">
        <v>0</v>
      </c>
      <c r="AK1319">
        <v>0</v>
      </c>
      <c r="AL1319">
        <v>0</v>
      </c>
      <c r="AM1319">
        <v>0</v>
      </c>
      <c r="AN1319">
        <v>0</v>
      </c>
      <c r="AO1319">
        <v>0</v>
      </c>
      <c r="AP1319">
        <v>0</v>
      </c>
      <c r="AQ1319">
        <v>0</v>
      </c>
      <c r="AR1319">
        <v>0</v>
      </c>
      <c r="AS1319">
        <v>0</v>
      </c>
      <c r="AT1319">
        <v>0</v>
      </c>
      <c r="AU1319">
        <v>0</v>
      </c>
      <c r="AV1319">
        <v>0</v>
      </c>
      <c r="AW1319">
        <v>1</v>
      </c>
      <c r="AX1319">
        <v>1</v>
      </c>
      <c r="AY1319">
        <v>0</v>
      </c>
      <c r="AZ1319">
        <v>0</v>
      </c>
      <c r="BA1319" t="s">
        <v>63</v>
      </c>
      <c r="BB1319" t="s">
        <v>63</v>
      </c>
      <c r="BC1319" t="s">
        <v>64</v>
      </c>
    </row>
    <row r="1320" spans="1:55" x14ac:dyDescent="0.3">
      <c r="A1320" t="s">
        <v>55</v>
      </c>
      <c r="B1320" t="s">
        <v>55</v>
      </c>
      <c r="C1320" t="s">
        <v>1195</v>
      </c>
      <c r="D1320">
        <v>22110431411</v>
      </c>
      <c r="E1320" t="s">
        <v>1196</v>
      </c>
      <c r="F1320" t="s">
        <v>106</v>
      </c>
      <c r="G1320" t="s">
        <v>57</v>
      </c>
      <c r="H1320">
        <v>8</v>
      </c>
      <c r="I1320" t="s">
        <v>1258</v>
      </c>
      <c r="J1320" t="s">
        <v>59</v>
      </c>
      <c r="K1320" t="s">
        <v>1259</v>
      </c>
      <c r="L1320">
        <v>1</v>
      </c>
      <c r="M1320" t="s">
        <v>1260</v>
      </c>
      <c r="N1320">
        <v>6</v>
      </c>
      <c r="O1320" t="s">
        <v>70</v>
      </c>
      <c r="R1320">
        <v>0</v>
      </c>
      <c r="S1320">
        <v>0</v>
      </c>
      <c r="T1320" t="s">
        <v>61</v>
      </c>
      <c r="U1320" t="s">
        <v>1266</v>
      </c>
      <c r="V1320">
        <v>1</v>
      </c>
      <c r="W1320">
        <v>0</v>
      </c>
      <c r="X1320">
        <v>1</v>
      </c>
      <c r="Y1320" t="s">
        <v>62</v>
      </c>
      <c r="Z1320" t="s">
        <v>83</v>
      </c>
      <c r="AA1320" t="s">
        <v>90</v>
      </c>
      <c r="AB1320" t="s">
        <v>62</v>
      </c>
      <c r="AD1320">
        <v>0</v>
      </c>
      <c r="AE1320">
        <v>0</v>
      </c>
      <c r="AF1320">
        <v>0</v>
      </c>
      <c r="AG1320">
        <v>0</v>
      </c>
      <c r="AH1320">
        <v>0</v>
      </c>
      <c r="AI1320">
        <v>1</v>
      </c>
      <c r="AJ1320">
        <v>0</v>
      </c>
      <c r="AK1320">
        <v>0</v>
      </c>
      <c r="AL1320">
        <v>0</v>
      </c>
      <c r="AM1320">
        <v>0</v>
      </c>
      <c r="AN1320">
        <v>0</v>
      </c>
      <c r="AO1320">
        <v>0</v>
      </c>
      <c r="AP1320">
        <v>0</v>
      </c>
      <c r="AQ1320">
        <v>0</v>
      </c>
      <c r="AR1320">
        <v>0</v>
      </c>
      <c r="AS1320">
        <v>0</v>
      </c>
      <c r="AT1320">
        <v>0</v>
      </c>
      <c r="AU1320">
        <v>0</v>
      </c>
      <c r="AV1320">
        <v>0</v>
      </c>
      <c r="AW1320">
        <v>1</v>
      </c>
      <c r="AX1320">
        <v>1</v>
      </c>
      <c r="AY1320">
        <v>0</v>
      </c>
      <c r="AZ1320">
        <v>0</v>
      </c>
      <c r="BA1320" t="s">
        <v>63</v>
      </c>
      <c r="BB1320" t="s">
        <v>63</v>
      </c>
      <c r="BC1320" t="s">
        <v>64</v>
      </c>
    </row>
    <row r="1321" spans="1:55" x14ac:dyDescent="0.3">
      <c r="A1321" t="s">
        <v>55</v>
      </c>
      <c r="B1321" t="s">
        <v>55</v>
      </c>
      <c r="C1321" t="s">
        <v>1195</v>
      </c>
      <c r="D1321">
        <v>22110431411</v>
      </c>
      <c r="E1321" t="s">
        <v>1196</v>
      </c>
      <c r="F1321" t="s">
        <v>106</v>
      </c>
      <c r="G1321" t="s">
        <v>57</v>
      </c>
      <c r="H1321">
        <v>8</v>
      </c>
      <c r="I1321" t="s">
        <v>1258</v>
      </c>
      <c r="J1321" t="s">
        <v>59</v>
      </c>
      <c r="K1321" t="s">
        <v>1259</v>
      </c>
      <c r="L1321">
        <v>1</v>
      </c>
      <c r="M1321" t="s">
        <v>1260</v>
      </c>
      <c r="N1321">
        <v>7</v>
      </c>
      <c r="O1321" t="s">
        <v>136</v>
      </c>
      <c r="R1321">
        <v>0</v>
      </c>
      <c r="S1321">
        <v>0</v>
      </c>
      <c r="T1321" t="s">
        <v>61</v>
      </c>
      <c r="U1321" t="s">
        <v>1267</v>
      </c>
      <c r="V1321">
        <v>1</v>
      </c>
      <c r="W1321">
        <v>0</v>
      </c>
      <c r="X1321">
        <v>1</v>
      </c>
      <c r="Y1321" t="s">
        <v>62</v>
      </c>
      <c r="Z1321" t="s">
        <v>83</v>
      </c>
      <c r="AA1321" t="s">
        <v>83</v>
      </c>
      <c r="AB1321" t="s">
        <v>62</v>
      </c>
      <c r="AD1321">
        <v>0</v>
      </c>
      <c r="AE1321">
        <v>0</v>
      </c>
      <c r="AF1321">
        <v>0</v>
      </c>
      <c r="AG1321">
        <v>0</v>
      </c>
      <c r="AH1321">
        <v>0</v>
      </c>
      <c r="AI1321">
        <v>0</v>
      </c>
      <c r="AJ1321">
        <v>0</v>
      </c>
      <c r="AK1321">
        <v>0</v>
      </c>
      <c r="AL1321">
        <v>0</v>
      </c>
      <c r="AM1321">
        <v>0</v>
      </c>
      <c r="AN1321">
        <v>0</v>
      </c>
      <c r="AO1321">
        <v>0</v>
      </c>
      <c r="AP1321">
        <v>0</v>
      </c>
      <c r="AQ1321">
        <v>0</v>
      </c>
      <c r="AR1321">
        <v>0</v>
      </c>
      <c r="AS1321">
        <v>99</v>
      </c>
      <c r="AT1321">
        <v>4</v>
      </c>
      <c r="AU1321">
        <v>8</v>
      </c>
      <c r="AV1321">
        <v>0</v>
      </c>
      <c r="AW1321">
        <v>96</v>
      </c>
      <c r="AX1321">
        <v>24</v>
      </c>
      <c r="AY1321">
        <v>0</v>
      </c>
      <c r="AZ1321">
        <v>0</v>
      </c>
      <c r="BA1321" t="s">
        <v>85</v>
      </c>
      <c r="BB1321" t="s">
        <v>63</v>
      </c>
      <c r="BC1321" t="s">
        <v>64</v>
      </c>
    </row>
    <row r="1322" spans="1:55" x14ac:dyDescent="0.3">
      <c r="A1322" t="s">
        <v>55</v>
      </c>
      <c r="B1322" t="s">
        <v>55</v>
      </c>
      <c r="C1322" t="s">
        <v>1195</v>
      </c>
      <c r="D1322">
        <v>22110431411</v>
      </c>
      <c r="E1322" t="s">
        <v>1196</v>
      </c>
      <c r="F1322" t="s">
        <v>106</v>
      </c>
      <c r="G1322" t="s">
        <v>57</v>
      </c>
      <c r="H1322">
        <v>8</v>
      </c>
      <c r="I1322" t="s">
        <v>1258</v>
      </c>
      <c r="J1322" t="s">
        <v>59</v>
      </c>
      <c r="K1322" t="s">
        <v>1259</v>
      </c>
      <c r="L1322">
        <v>2</v>
      </c>
      <c r="M1322" t="s">
        <v>1268</v>
      </c>
      <c r="N1322">
        <v>1</v>
      </c>
      <c r="O1322" t="s">
        <v>95</v>
      </c>
      <c r="R1322">
        <v>0</v>
      </c>
      <c r="S1322">
        <v>0</v>
      </c>
      <c r="T1322" t="s">
        <v>61</v>
      </c>
      <c r="U1322" t="s">
        <v>1269</v>
      </c>
      <c r="V1322">
        <v>4</v>
      </c>
      <c r="W1322">
        <v>0</v>
      </c>
      <c r="X1322">
        <v>2</v>
      </c>
      <c r="Y1322" t="s">
        <v>62</v>
      </c>
      <c r="Z1322" t="s">
        <v>83</v>
      </c>
      <c r="AA1322" t="s">
        <v>83</v>
      </c>
      <c r="AB1322" t="s">
        <v>62</v>
      </c>
      <c r="AD1322">
        <v>0</v>
      </c>
      <c r="AE1322">
        <v>0</v>
      </c>
      <c r="AF1322">
        <v>0</v>
      </c>
      <c r="AG1322">
        <v>0</v>
      </c>
      <c r="AH1322">
        <v>0</v>
      </c>
      <c r="AI1322">
        <v>0</v>
      </c>
      <c r="AJ1322">
        <v>0</v>
      </c>
      <c r="AK1322">
        <v>0</v>
      </c>
      <c r="AL1322">
        <v>0</v>
      </c>
      <c r="AM1322">
        <v>0</v>
      </c>
      <c r="AN1322">
        <v>0</v>
      </c>
      <c r="AO1322">
        <v>0</v>
      </c>
      <c r="AP1322">
        <v>0</v>
      </c>
      <c r="AQ1322">
        <v>0</v>
      </c>
      <c r="AR1322">
        <v>0</v>
      </c>
      <c r="AS1322">
        <v>0</v>
      </c>
      <c r="AT1322">
        <v>0</v>
      </c>
      <c r="AU1322">
        <v>0</v>
      </c>
      <c r="AV1322">
        <v>0</v>
      </c>
      <c r="AW1322">
        <v>2</v>
      </c>
      <c r="AX1322">
        <v>0</v>
      </c>
      <c r="AY1322">
        <v>0</v>
      </c>
      <c r="AZ1322">
        <v>0</v>
      </c>
      <c r="BB1322" t="s">
        <v>63</v>
      </c>
      <c r="BC1322" t="s">
        <v>64</v>
      </c>
    </row>
    <row r="1323" spans="1:55" x14ac:dyDescent="0.3">
      <c r="A1323" t="s">
        <v>55</v>
      </c>
      <c r="B1323" t="s">
        <v>55</v>
      </c>
      <c r="C1323" t="s">
        <v>1195</v>
      </c>
      <c r="D1323">
        <v>22110431411</v>
      </c>
      <c r="E1323" t="s">
        <v>1196</v>
      </c>
      <c r="F1323" t="s">
        <v>106</v>
      </c>
      <c r="G1323" t="s">
        <v>57</v>
      </c>
      <c r="H1323">
        <v>8</v>
      </c>
      <c r="I1323" t="s">
        <v>1258</v>
      </c>
      <c r="J1323" t="s">
        <v>59</v>
      </c>
      <c r="K1323" t="s">
        <v>1259</v>
      </c>
      <c r="L1323">
        <v>2</v>
      </c>
      <c r="M1323" t="s">
        <v>1268</v>
      </c>
      <c r="N1323">
        <v>2</v>
      </c>
      <c r="O1323" t="s">
        <v>95</v>
      </c>
      <c r="R1323">
        <v>0</v>
      </c>
      <c r="S1323">
        <v>0</v>
      </c>
      <c r="T1323" t="s">
        <v>61</v>
      </c>
      <c r="U1323" t="s">
        <v>1270</v>
      </c>
      <c r="V1323">
        <v>4</v>
      </c>
      <c r="W1323">
        <v>0</v>
      </c>
      <c r="X1323">
        <v>2</v>
      </c>
      <c r="Y1323" t="s">
        <v>62</v>
      </c>
      <c r="Z1323" t="s">
        <v>83</v>
      </c>
      <c r="AA1323" t="s">
        <v>83</v>
      </c>
      <c r="AB1323" t="s">
        <v>62</v>
      </c>
      <c r="AD1323">
        <v>0</v>
      </c>
      <c r="AE1323">
        <v>0</v>
      </c>
      <c r="AF1323">
        <v>0</v>
      </c>
      <c r="AG1323">
        <v>0</v>
      </c>
      <c r="AH1323">
        <v>0</v>
      </c>
      <c r="AI1323">
        <v>0</v>
      </c>
      <c r="AJ1323">
        <v>0</v>
      </c>
      <c r="AK1323">
        <v>0</v>
      </c>
      <c r="AL1323">
        <v>0</v>
      </c>
      <c r="AM1323">
        <v>0</v>
      </c>
      <c r="AN1323">
        <v>0</v>
      </c>
      <c r="AO1323">
        <v>0</v>
      </c>
      <c r="AP1323">
        <v>0</v>
      </c>
      <c r="AQ1323">
        <v>0</v>
      </c>
      <c r="AR1323">
        <v>0</v>
      </c>
      <c r="AS1323">
        <v>0</v>
      </c>
      <c r="AT1323">
        <v>0</v>
      </c>
      <c r="AU1323">
        <v>0</v>
      </c>
      <c r="AV1323">
        <v>0</v>
      </c>
      <c r="AW1323">
        <v>2</v>
      </c>
      <c r="AX1323">
        <v>0</v>
      </c>
      <c r="AY1323">
        <v>0</v>
      </c>
      <c r="AZ1323">
        <v>0</v>
      </c>
      <c r="BA1323" t="s">
        <v>63</v>
      </c>
      <c r="BB1323" t="s">
        <v>63</v>
      </c>
      <c r="BC1323" t="s">
        <v>64</v>
      </c>
    </row>
    <row r="1324" spans="1:55" x14ac:dyDescent="0.3">
      <c r="A1324" t="s">
        <v>55</v>
      </c>
      <c r="B1324" t="s">
        <v>55</v>
      </c>
      <c r="C1324" t="s">
        <v>1195</v>
      </c>
      <c r="D1324">
        <v>22110431411</v>
      </c>
      <c r="E1324" t="s">
        <v>1196</v>
      </c>
      <c r="F1324" t="s">
        <v>106</v>
      </c>
      <c r="G1324" t="s">
        <v>57</v>
      </c>
      <c r="H1324">
        <v>8</v>
      </c>
      <c r="I1324" t="s">
        <v>1258</v>
      </c>
      <c r="J1324" t="s">
        <v>59</v>
      </c>
      <c r="K1324" t="s">
        <v>1259</v>
      </c>
      <c r="L1324">
        <v>2</v>
      </c>
      <c r="M1324" t="s">
        <v>1268</v>
      </c>
      <c r="N1324">
        <v>3</v>
      </c>
      <c r="O1324" t="s">
        <v>147</v>
      </c>
      <c r="R1324">
        <v>0</v>
      </c>
      <c r="S1324">
        <v>0</v>
      </c>
      <c r="T1324" t="s">
        <v>61</v>
      </c>
      <c r="U1324" t="s">
        <v>1271</v>
      </c>
      <c r="V1324">
        <v>4</v>
      </c>
      <c r="W1324">
        <v>0</v>
      </c>
      <c r="X1324">
        <v>2</v>
      </c>
      <c r="Y1324" t="s">
        <v>71</v>
      </c>
      <c r="Z1324" t="s">
        <v>83</v>
      </c>
      <c r="AA1324" t="s">
        <v>90</v>
      </c>
      <c r="AB1324" t="s">
        <v>62</v>
      </c>
      <c r="AD1324">
        <v>0</v>
      </c>
      <c r="AE1324">
        <v>0</v>
      </c>
      <c r="AF1324">
        <v>0</v>
      </c>
      <c r="AG1324">
        <v>0</v>
      </c>
      <c r="AH1324">
        <v>0</v>
      </c>
      <c r="AI1324">
        <v>0</v>
      </c>
      <c r="AJ1324">
        <v>0</v>
      </c>
      <c r="AK1324">
        <v>0</v>
      </c>
      <c r="AL1324">
        <v>0</v>
      </c>
      <c r="AM1324">
        <v>0</v>
      </c>
      <c r="AN1324">
        <v>0</v>
      </c>
      <c r="AO1324">
        <v>0</v>
      </c>
      <c r="AP1324">
        <v>0</v>
      </c>
      <c r="AQ1324">
        <v>0</v>
      </c>
      <c r="AR1324">
        <v>0</v>
      </c>
      <c r="AS1324">
        <v>0</v>
      </c>
      <c r="AT1324">
        <v>0</v>
      </c>
      <c r="AU1324">
        <v>0</v>
      </c>
      <c r="AV1324">
        <v>0</v>
      </c>
      <c r="AW1324">
        <v>2</v>
      </c>
      <c r="AX1324">
        <v>2</v>
      </c>
      <c r="AY1324">
        <v>0</v>
      </c>
      <c r="AZ1324">
        <v>0</v>
      </c>
      <c r="BA1324" t="s">
        <v>63</v>
      </c>
      <c r="BB1324" t="s">
        <v>63</v>
      </c>
      <c r="BC1324" t="s">
        <v>64</v>
      </c>
    </row>
    <row r="1325" spans="1:55" x14ac:dyDescent="0.3">
      <c r="A1325" t="s">
        <v>55</v>
      </c>
      <c r="B1325" t="s">
        <v>55</v>
      </c>
      <c r="C1325" t="s">
        <v>1195</v>
      </c>
      <c r="D1325">
        <v>22110431411</v>
      </c>
      <c r="E1325" t="s">
        <v>1196</v>
      </c>
      <c r="F1325" t="s">
        <v>106</v>
      </c>
      <c r="G1325" t="s">
        <v>57</v>
      </c>
      <c r="H1325">
        <v>8</v>
      </c>
      <c r="I1325" t="s">
        <v>1258</v>
      </c>
      <c r="J1325" t="s">
        <v>59</v>
      </c>
      <c r="K1325" t="s">
        <v>1259</v>
      </c>
      <c r="L1325">
        <v>2</v>
      </c>
      <c r="M1325" t="s">
        <v>1268</v>
      </c>
      <c r="N1325">
        <v>4</v>
      </c>
      <c r="O1325" t="s">
        <v>147</v>
      </c>
      <c r="R1325">
        <v>0</v>
      </c>
      <c r="S1325">
        <v>0</v>
      </c>
      <c r="T1325" t="s">
        <v>61</v>
      </c>
      <c r="U1325" t="s">
        <v>1271</v>
      </c>
      <c r="V1325">
        <v>4</v>
      </c>
      <c r="W1325">
        <v>0</v>
      </c>
      <c r="X1325">
        <v>2</v>
      </c>
      <c r="Y1325" t="s">
        <v>71</v>
      </c>
      <c r="Z1325" t="s">
        <v>62</v>
      </c>
      <c r="AA1325" t="s">
        <v>90</v>
      </c>
      <c r="AB1325" t="s">
        <v>71</v>
      </c>
      <c r="AD1325">
        <v>0</v>
      </c>
      <c r="AE1325">
        <v>0</v>
      </c>
      <c r="AF1325">
        <v>0</v>
      </c>
      <c r="AG1325">
        <v>0</v>
      </c>
      <c r="AH1325">
        <v>0</v>
      </c>
      <c r="AI1325">
        <v>0</v>
      </c>
      <c r="AJ1325">
        <v>0</v>
      </c>
      <c r="AK1325">
        <v>0</v>
      </c>
      <c r="AL1325">
        <v>0</v>
      </c>
      <c r="AM1325">
        <v>0</v>
      </c>
      <c r="AN1325">
        <v>0</v>
      </c>
      <c r="AO1325">
        <v>0</v>
      </c>
      <c r="AP1325">
        <v>0</v>
      </c>
      <c r="AQ1325">
        <v>0</v>
      </c>
      <c r="AR1325">
        <v>0</v>
      </c>
      <c r="AS1325">
        <v>0</v>
      </c>
      <c r="AT1325">
        <v>0</v>
      </c>
      <c r="AU1325">
        <v>0</v>
      </c>
      <c r="AV1325">
        <v>0</v>
      </c>
      <c r="AW1325">
        <v>2</v>
      </c>
      <c r="AX1325">
        <v>2</v>
      </c>
      <c r="AY1325">
        <v>0</v>
      </c>
      <c r="AZ1325">
        <v>0</v>
      </c>
      <c r="BA1325" t="s">
        <v>63</v>
      </c>
      <c r="BB1325" t="s">
        <v>63</v>
      </c>
      <c r="BC1325" t="s">
        <v>64</v>
      </c>
    </row>
    <row r="1326" spans="1:55" x14ac:dyDescent="0.3">
      <c r="A1326" t="s">
        <v>55</v>
      </c>
      <c r="B1326" t="s">
        <v>55</v>
      </c>
      <c r="C1326" t="s">
        <v>1195</v>
      </c>
      <c r="D1326">
        <v>22110431411</v>
      </c>
      <c r="E1326" t="s">
        <v>1196</v>
      </c>
      <c r="F1326" t="s">
        <v>106</v>
      </c>
      <c r="G1326" t="s">
        <v>57</v>
      </c>
      <c r="H1326">
        <v>9</v>
      </c>
      <c r="I1326" t="s">
        <v>72</v>
      </c>
      <c r="J1326" t="s">
        <v>59</v>
      </c>
      <c r="K1326" t="s">
        <v>1272</v>
      </c>
      <c r="L1326">
        <v>1</v>
      </c>
      <c r="M1326" t="s">
        <v>1273</v>
      </c>
      <c r="N1326">
        <v>1</v>
      </c>
      <c r="O1326" t="s">
        <v>101</v>
      </c>
      <c r="R1326">
        <v>0</v>
      </c>
      <c r="S1326">
        <v>0</v>
      </c>
      <c r="T1326" t="s">
        <v>1773</v>
      </c>
      <c r="U1326" t="s">
        <v>1274</v>
      </c>
      <c r="V1326">
        <v>6</v>
      </c>
      <c r="W1326">
        <v>6</v>
      </c>
      <c r="X1326">
        <v>1</v>
      </c>
      <c r="Y1326" t="s">
        <v>71</v>
      </c>
      <c r="Z1326" t="s">
        <v>71</v>
      </c>
      <c r="AA1326" t="s">
        <v>90</v>
      </c>
      <c r="AB1326" t="s">
        <v>71</v>
      </c>
      <c r="AD1326">
        <v>0</v>
      </c>
      <c r="AE1326">
        <v>0</v>
      </c>
      <c r="AF1326">
        <v>0</v>
      </c>
      <c r="AG1326">
        <v>0</v>
      </c>
      <c r="AH1326">
        <v>0</v>
      </c>
      <c r="AI1326">
        <v>0</v>
      </c>
      <c r="AJ1326">
        <v>0</v>
      </c>
      <c r="AK1326">
        <v>0</v>
      </c>
      <c r="AL1326">
        <v>0</v>
      </c>
      <c r="AM1326">
        <v>0</v>
      </c>
      <c r="AN1326">
        <v>0</v>
      </c>
      <c r="AO1326">
        <v>0</v>
      </c>
      <c r="AP1326">
        <v>0</v>
      </c>
      <c r="AQ1326">
        <v>0</v>
      </c>
      <c r="AR1326">
        <v>0</v>
      </c>
      <c r="AS1326">
        <v>0</v>
      </c>
      <c r="AT1326">
        <v>0</v>
      </c>
      <c r="AU1326">
        <v>0</v>
      </c>
      <c r="AV1326">
        <v>0</v>
      </c>
      <c r="AW1326">
        <v>2</v>
      </c>
      <c r="AX1326">
        <v>2</v>
      </c>
      <c r="AY1326">
        <v>0</v>
      </c>
      <c r="AZ1326">
        <v>0</v>
      </c>
      <c r="BA1326" t="s">
        <v>63</v>
      </c>
      <c r="BB1326" t="s">
        <v>63</v>
      </c>
      <c r="BC1326" t="s">
        <v>64</v>
      </c>
    </row>
    <row r="1327" spans="1:55" x14ac:dyDescent="0.3">
      <c r="A1327" t="s">
        <v>55</v>
      </c>
      <c r="B1327" t="s">
        <v>55</v>
      </c>
      <c r="C1327" t="s">
        <v>264</v>
      </c>
      <c r="D1327">
        <v>22110415605</v>
      </c>
      <c r="E1327" t="s">
        <v>788</v>
      </c>
      <c r="F1327" t="s">
        <v>98</v>
      </c>
      <c r="G1327" t="s">
        <v>57</v>
      </c>
      <c r="H1327">
        <v>1</v>
      </c>
      <c r="I1327" t="s">
        <v>58</v>
      </c>
      <c r="J1327" t="s">
        <v>59</v>
      </c>
      <c r="L1327">
        <v>1</v>
      </c>
      <c r="M1327" t="s">
        <v>789</v>
      </c>
      <c r="N1327">
        <v>1</v>
      </c>
      <c r="O1327" t="s">
        <v>66</v>
      </c>
      <c r="P1327">
        <v>8</v>
      </c>
      <c r="Q1327" t="s">
        <v>82</v>
      </c>
      <c r="R1327">
        <v>15</v>
      </c>
      <c r="S1327">
        <v>13</v>
      </c>
      <c r="T1327" t="s">
        <v>61</v>
      </c>
      <c r="U1327" t="s">
        <v>398</v>
      </c>
      <c r="V1327">
        <v>0</v>
      </c>
      <c r="W1327">
        <v>1</v>
      </c>
      <c r="X1327">
        <v>1</v>
      </c>
      <c r="Y1327" t="s">
        <v>62</v>
      </c>
      <c r="Z1327" t="s">
        <v>62</v>
      </c>
      <c r="AB1327" t="s">
        <v>62</v>
      </c>
      <c r="AC1327" t="s">
        <v>77</v>
      </c>
      <c r="AD1327">
        <v>1</v>
      </c>
      <c r="AE1327">
        <v>1</v>
      </c>
      <c r="AF1327">
        <v>0</v>
      </c>
      <c r="AG1327">
        <v>0</v>
      </c>
      <c r="AH1327">
        <v>0</v>
      </c>
      <c r="AI1327">
        <v>0</v>
      </c>
      <c r="AJ1327">
        <v>0</v>
      </c>
      <c r="AK1327">
        <v>0</v>
      </c>
      <c r="AL1327">
        <v>0</v>
      </c>
      <c r="AM1327">
        <v>0</v>
      </c>
      <c r="AN1327">
        <v>0</v>
      </c>
      <c r="AO1327">
        <v>0</v>
      </c>
      <c r="AP1327">
        <v>0</v>
      </c>
      <c r="AQ1327">
        <v>0</v>
      </c>
      <c r="AR1327">
        <v>0</v>
      </c>
      <c r="AS1327">
        <v>0</v>
      </c>
      <c r="AT1327">
        <v>0</v>
      </c>
      <c r="AU1327">
        <v>0</v>
      </c>
      <c r="AV1327">
        <v>0</v>
      </c>
      <c r="AW1327">
        <v>4</v>
      </c>
      <c r="AX1327">
        <v>2</v>
      </c>
      <c r="AY1327">
        <v>0</v>
      </c>
      <c r="AZ1327">
        <v>0</v>
      </c>
      <c r="BA1327" t="s">
        <v>63</v>
      </c>
      <c r="BB1327" t="s">
        <v>63</v>
      </c>
      <c r="BC1327" t="s">
        <v>64</v>
      </c>
    </row>
    <row r="1328" spans="1:55" x14ac:dyDescent="0.3">
      <c r="A1328" t="s">
        <v>55</v>
      </c>
      <c r="B1328" t="s">
        <v>55</v>
      </c>
      <c r="C1328" t="s">
        <v>264</v>
      </c>
      <c r="D1328">
        <v>22110415605</v>
      </c>
      <c r="E1328" t="s">
        <v>788</v>
      </c>
      <c r="F1328" t="s">
        <v>98</v>
      </c>
      <c r="G1328" t="s">
        <v>57</v>
      </c>
      <c r="H1328">
        <v>1</v>
      </c>
      <c r="I1328" t="s">
        <v>58</v>
      </c>
      <c r="J1328" t="s">
        <v>59</v>
      </c>
      <c r="L1328">
        <v>1</v>
      </c>
      <c r="M1328" t="s">
        <v>789</v>
      </c>
      <c r="N1328">
        <v>2</v>
      </c>
      <c r="O1328" t="s">
        <v>167</v>
      </c>
      <c r="R1328">
        <v>0</v>
      </c>
      <c r="S1328">
        <v>0</v>
      </c>
      <c r="T1328" t="s">
        <v>61</v>
      </c>
      <c r="U1328" t="s">
        <v>790</v>
      </c>
      <c r="V1328">
        <v>0</v>
      </c>
      <c r="W1328">
        <v>1</v>
      </c>
      <c r="X1328">
        <v>1</v>
      </c>
      <c r="Y1328" t="s">
        <v>62</v>
      </c>
      <c r="Z1328" t="s">
        <v>62</v>
      </c>
      <c r="AB1328" t="s">
        <v>62</v>
      </c>
      <c r="AD1328">
        <v>2</v>
      </c>
      <c r="AE1328">
        <v>0</v>
      </c>
      <c r="AF1328">
        <v>0</v>
      </c>
      <c r="AG1328">
        <v>0</v>
      </c>
      <c r="AH1328">
        <v>1</v>
      </c>
      <c r="AI1328">
        <v>4</v>
      </c>
      <c r="AJ1328">
        <v>0</v>
      </c>
      <c r="AK1328">
        <v>0</v>
      </c>
      <c r="AL1328">
        <v>1</v>
      </c>
      <c r="AM1328">
        <v>1</v>
      </c>
      <c r="AN1328">
        <v>8</v>
      </c>
      <c r="AO1328">
        <v>0</v>
      </c>
      <c r="AP1328">
        <v>0</v>
      </c>
      <c r="AQ1328">
        <v>0</v>
      </c>
      <c r="AR1328">
        <v>0</v>
      </c>
      <c r="AS1328">
        <v>0</v>
      </c>
      <c r="AT1328">
        <v>0</v>
      </c>
      <c r="AU1328">
        <v>0</v>
      </c>
      <c r="AV1328">
        <v>1</v>
      </c>
      <c r="AW1328">
        <v>4</v>
      </c>
      <c r="AX1328">
        <v>2</v>
      </c>
      <c r="AY1328">
        <v>0</v>
      </c>
      <c r="AZ1328">
        <v>0</v>
      </c>
      <c r="BA1328" t="s">
        <v>63</v>
      </c>
      <c r="BB1328" t="s">
        <v>63</v>
      </c>
      <c r="BC1328" t="s">
        <v>64</v>
      </c>
    </row>
    <row r="1329" spans="1:55" x14ac:dyDescent="0.3">
      <c r="A1329" t="s">
        <v>55</v>
      </c>
      <c r="B1329" t="s">
        <v>55</v>
      </c>
      <c r="C1329" t="s">
        <v>264</v>
      </c>
      <c r="D1329">
        <v>22110415605</v>
      </c>
      <c r="E1329" t="s">
        <v>788</v>
      </c>
      <c r="F1329" t="s">
        <v>98</v>
      </c>
      <c r="G1329" t="s">
        <v>57</v>
      </c>
      <c r="H1329">
        <v>1</v>
      </c>
      <c r="I1329" t="s">
        <v>58</v>
      </c>
      <c r="J1329" t="s">
        <v>59</v>
      </c>
      <c r="L1329">
        <v>2</v>
      </c>
      <c r="M1329" t="s">
        <v>791</v>
      </c>
      <c r="N1329">
        <v>1</v>
      </c>
      <c r="O1329" t="s">
        <v>66</v>
      </c>
      <c r="P1329">
        <v>7</v>
      </c>
      <c r="Q1329" t="s">
        <v>102</v>
      </c>
      <c r="R1329">
        <v>18</v>
      </c>
      <c r="S1329">
        <v>19</v>
      </c>
      <c r="T1329" t="s">
        <v>61</v>
      </c>
      <c r="V1329">
        <v>4</v>
      </c>
      <c r="W1329">
        <v>0</v>
      </c>
      <c r="X1329">
        <v>2</v>
      </c>
      <c r="Y1329" t="s">
        <v>62</v>
      </c>
      <c r="Z1329" t="s">
        <v>62</v>
      </c>
      <c r="AB1329" t="s">
        <v>62</v>
      </c>
      <c r="AC1329" t="s">
        <v>77</v>
      </c>
      <c r="AD1329">
        <v>1</v>
      </c>
      <c r="AE1329">
        <v>1</v>
      </c>
      <c r="AF1329">
        <v>0</v>
      </c>
      <c r="AG1329">
        <v>0</v>
      </c>
      <c r="AH1329">
        <v>0</v>
      </c>
      <c r="AI1329">
        <v>0</v>
      </c>
      <c r="AJ1329">
        <v>0</v>
      </c>
      <c r="AK1329">
        <v>0</v>
      </c>
      <c r="AL1329">
        <v>0</v>
      </c>
      <c r="AM1329">
        <v>0</v>
      </c>
      <c r="AN1329">
        <v>0</v>
      </c>
      <c r="AO1329">
        <v>0</v>
      </c>
      <c r="AP1329">
        <v>0</v>
      </c>
      <c r="AQ1329">
        <v>0</v>
      </c>
      <c r="AR1329">
        <v>0</v>
      </c>
      <c r="AS1329">
        <v>0</v>
      </c>
      <c r="AT1329">
        <v>0</v>
      </c>
      <c r="AU1329">
        <v>0</v>
      </c>
      <c r="AV1329">
        <v>0</v>
      </c>
      <c r="AW1329">
        <v>4</v>
      </c>
      <c r="AX1329">
        <v>2</v>
      </c>
      <c r="AY1329">
        <v>0</v>
      </c>
      <c r="AZ1329">
        <v>0</v>
      </c>
      <c r="BA1329" t="s">
        <v>63</v>
      </c>
      <c r="BB1329" t="s">
        <v>63</v>
      </c>
      <c r="BC1329" t="s">
        <v>64</v>
      </c>
    </row>
    <row r="1330" spans="1:55" x14ac:dyDescent="0.3">
      <c r="A1330" t="s">
        <v>55</v>
      </c>
      <c r="B1330" t="s">
        <v>55</v>
      </c>
      <c r="C1330" t="s">
        <v>264</v>
      </c>
      <c r="D1330">
        <v>22110415605</v>
      </c>
      <c r="E1330" t="s">
        <v>788</v>
      </c>
      <c r="F1330" t="s">
        <v>98</v>
      </c>
      <c r="G1330" t="s">
        <v>57</v>
      </c>
      <c r="H1330">
        <v>1</v>
      </c>
      <c r="I1330" t="s">
        <v>58</v>
      </c>
      <c r="J1330" t="s">
        <v>59</v>
      </c>
      <c r="L1330">
        <v>2</v>
      </c>
      <c r="M1330" t="s">
        <v>791</v>
      </c>
      <c r="N1330">
        <v>2</v>
      </c>
      <c r="O1330" t="s">
        <v>66</v>
      </c>
      <c r="P1330">
        <v>6</v>
      </c>
      <c r="Q1330" t="s">
        <v>100</v>
      </c>
      <c r="R1330">
        <v>27</v>
      </c>
      <c r="S1330">
        <v>22</v>
      </c>
      <c r="T1330" t="s">
        <v>61</v>
      </c>
      <c r="V1330">
        <v>4</v>
      </c>
      <c r="W1330">
        <v>0</v>
      </c>
      <c r="X1330">
        <v>2</v>
      </c>
      <c r="Y1330" t="s">
        <v>62</v>
      </c>
      <c r="Z1330" t="s">
        <v>62</v>
      </c>
      <c r="AB1330" t="s">
        <v>71</v>
      </c>
      <c r="AC1330" t="s">
        <v>77</v>
      </c>
      <c r="AD1330">
        <v>1</v>
      </c>
      <c r="AE1330">
        <v>1</v>
      </c>
      <c r="AF1330">
        <v>0</v>
      </c>
      <c r="AG1330">
        <v>0</v>
      </c>
      <c r="AH1330">
        <v>0</v>
      </c>
      <c r="AI1330">
        <v>0</v>
      </c>
      <c r="AJ1330">
        <v>0</v>
      </c>
      <c r="AK1330">
        <v>0</v>
      </c>
      <c r="AL1330">
        <v>0</v>
      </c>
      <c r="AM1330">
        <v>0</v>
      </c>
      <c r="AN1330">
        <v>0</v>
      </c>
      <c r="AO1330">
        <v>0</v>
      </c>
      <c r="AP1330">
        <v>0</v>
      </c>
      <c r="AQ1330">
        <v>0</v>
      </c>
      <c r="AR1330">
        <v>0</v>
      </c>
      <c r="AS1330">
        <v>0</v>
      </c>
      <c r="AT1330">
        <v>0</v>
      </c>
      <c r="AU1330">
        <v>0</v>
      </c>
      <c r="AV1330">
        <v>0</v>
      </c>
      <c r="AW1330">
        <v>4</v>
      </c>
      <c r="AX1330">
        <v>2</v>
      </c>
      <c r="AY1330">
        <v>0</v>
      </c>
      <c r="AZ1330">
        <v>0</v>
      </c>
      <c r="BA1330" t="s">
        <v>63</v>
      </c>
      <c r="BB1330" t="s">
        <v>63</v>
      </c>
      <c r="BC1330" t="s">
        <v>64</v>
      </c>
    </row>
    <row r="1331" spans="1:55" x14ac:dyDescent="0.3">
      <c r="A1331" t="s">
        <v>55</v>
      </c>
      <c r="B1331" t="s">
        <v>55</v>
      </c>
      <c r="C1331" t="s">
        <v>264</v>
      </c>
      <c r="D1331">
        <v>22110415605</v>
      </c>
      <c r="E1331" t="s">
        <v>788</v>
      </c>
      <c r="F1331" t="s">
        <v>98</v>
      </c>
      <c r="G1331" t="s">
        <v>57</v>
      </c>
      <c r="H1331">
        <v>1</v>
      </c>
      <c r="I1331" t="s">
        <v>58</v>
      </c>
      <c r="J1331" t="s">
        <v>59</v>
      </c>
      <c r="L1331">
        <v>2</v>
      </c>
      <c r="M1331" t="s">
        <v>791</v>
      </c>
      <c r="N1331">
        <v>3</v>
      </c>
      <c r="O1331" t="s">
        <v>95</v>
      </c>
      <c r="R1331">
        <v>0</v>
      </c>
      <c r="S1331">
        <v>0</v>
      </c>
      <c r="T1331" t="s">
        <v>61</v>
      </c>
      <c r="V1331">
        <v>4</v>
      </c>
      <c r="W1331">
        <v>0</v>
      </c>
      <c r="X1331">
        <v>2</v>
      </c>
      <c r="Y1331" t="s">
        <v>62</v>
      </c>
      <c r="AA1331" t="s">
        <v>62</v>
      </c>
      <c r="AB1331" t="s">
        <v>62</v>
      </c>
      <c r="AD1331">
        <v>0</v>
      </c>
      <c r="AE1331">
        <v>0</v>
      </c>
      <c r="AF1331">
        <v>0</v>
      </c>
      <c r="AG1331">
        <v>0</v>
      </c>
      <c r="AH1331">
        <v>0</v>
      </c>
      <c r="AI1331">
        <v>0</v>
      </c>
      <c r="AJ1331">
        <v>0</v>
      </c>
      <c r="AK1331">
        <v>0</v>
      </c>
      <c r="AL1331">
        <v>0</v>
      </c>
      <c r="AM1331">
        <v>0</v>
      </c>
      <c r="AN1331">
        <v>0</v>
      </c>
      <c r="AO1331">
        <v>0</v>
      </c>
      <c r="AP1331">
        <v>0</v>
      </c>
      <c r="AQ1331">
        <v>0</v>
      </c>
      <c r="AR1331">
        <v>0</v>
      </c>
      <c r="AS1331">
        <v>0</v>
      </c>
      <c r="AT1331">
        <v>0</v>
      </c>
      <c r="AU1331">
        <v>0</v>
      </c>
      <c r="AV1331">
        <v>0</v>
      </c>
      <c r="AW1331">
        <v>1</v>
      </c>
      <c r="AX1331">
        <v>0</v>
      </c>
      <c r="AY1331">
        <v>0</v>
      </c>
      <c r="AZ1331">
        <v>0</v>
      </c>
      <c r="BA1331" t="s">
        <v>63</v>
      </c>
      <c r="BB1331" t="s">
        <v>63</v>
      </c>
      <c r="BC1331" t="s">
        <v>84</v>
      </c>
    </row>
    <row r="1332" spans="1:55" x14ac:dyDescent="0.3">
      <c r="A1332" t="s">
        <v>55</v>
      </c>
      <c r="B1332" t="s">
        <v>55</v>
      </c>
      <c r="C1332" t="s">
        <v>264</v>
      </c>
      <c r="D1332">
        <v>22110415605</v>
      </c>
      <c r="E1332" t="s">
        <v>788</v>
      </c>
      <c r="F1332" t="s">
        <v>98</v>
      </c>
      <c r="G1332" t="s">
        <v>57</v>
      </c>
      <c r="H1332">
        <v>1</v>
      </c>
      <c r="I1332" t="s">
        <v>58</v>
      </c>
      <c r="J1332" t="s">
        <v>59</v>
      </c>
      <c r="L1332">
        <v>2</v>
      </c>
      <c r="M1332" t="s">
        <v>791</v>
      </c>
      <c r="N1332">
        <v>4</v>
      </c>
      <c r="O1332" t="s">
        <v>95</v>
      </c>
      <c r="R1332">
        <v>0</v>
      </c>
      <c r="S1332">
        <v>0</v>
      </c>
      <c r="T1332" t="s">
        <v>61</v>
      </c>
      <c r="V1332">
        <v>4</v>
      </c>
      <c r="W1332">
        <v>0</v>
      </c>
      <c r="X1332">
        <v>2</v>
      </c>
      <c r="Y1332" t="s">
        <v>62</v>
      </c>
      <c r="AA1332" t="s">
        <v>62</v>
      </c>
      <c r="AB1332" t="s">
        <v>62</v>
      </c>
      <c r="AD1332">
        <v>0</v>
      </c>
      <c r="AE1332">
        <v>0</v>
      </c>
      <c r="AF1332">
        <v>0</v>
      </c>
      <c r="AG1332">
        <v>0</v>
      </c>
      <c r="AH1332">
        <v>0</v>
      </c>
      <c r="AI1332">
        <v>0</v>
      </c>
      <c r="AJ1332">
        <v>0</v>
      </c>
      <c r="AK1332">
        <v>0</v>
      </c>
      <c r="AL1332">
        <v>0</v>
      </c>
      <c r="AM1332">
        <v>0</v>
      </c>
      <c r="AN1332">
        <v>0</v>
      </c>
      <c r="AO1332">
        <v>0</v>
      </c>
      <c r="AP1332">
        <v>0</v>
      </c>
      <c r="AQ1332">
        <v>0</v>
      </c>
      <c r="AR1332">
        <v>0</v>
      </c>
      <c r="AS1332">
        <v>0</v>
      </c>
      <c r="AT1332">
        <v>0</v>
      </c>
      <c r="AU1332">
        <v>0</v>
      </c>
      <c r="AV1332">
        <v>0</v>
      </c>
      <c r="AW1332">
        <v>1</v>
      </c>
      <c r="AX1332">
        <v>0</v>
      </c>
      <c r="AY1332">
        <v>0</v>
      </c>
      <c r="AZ1332">
        <v>0</v>
      </c>
      <c r="BA1332" t="s">
        <v>63</v>
      </c>
      <c r="BB1332" t="s">
        <v>63</v>
      </c>
      <c r="BC1332" t="s">
        <v>64</v>
      </c>
    </row>
    <row r="1333" spans="1:55" x14ac:dyDescent="0.3">
      <c r="A1333" t="s">
        <v>55</v>
      </c>
      <c r="B1333" t="s">
        <v>55</v>
      </c>
      <c r="C1333" t="s">
        <v>264</v>
      </c>
      <c r="D1333">
        <v>22110415605</v>
      </c>
      <c r="E1333" t="s">
        <v>788</v>
      </c>
      <c r="F1333" t="s">
        <v>98</v>
      </c>
      <c r="G1333" t="s">
        <v>57</v>
      </c>
      <c r="H1333">
        <v>2</v>
      </c>
      <c r="I1333" t="s">
        <v>74</v>
      </c>
      <c r="J1333" t="s">
        <v>59</v>
      </c>
      <c r="K1333" t="s">
        <v>792</v>
      </c>
      <c r="L1333">
        <v>1</v>
      </c>
      <c r="M1333" t="s">
        <v>793</v>
      </c>
      <c r="N1333">
        <v>1</v>
      </c>
      <c r="O1333" t="s">
        <v>167</v>
      </c>
      <c r="R1333">
        <v>0</v>
      </c>
      <c r="S1333">
        <v>0</v>
      </c>
      <c r="T1333" t="s">
        <v>61</v>
      </c>
      <c r="V1333">
        <v>4</v>
      </c>
      <c r="W1333">
        <v>0</v>
      </c>
      <c r="X1333">
        <v>2</v>
      </c>
      <c r="Y1333" t="s">
        <v>62</v>
      </c>
      <c r="Z1333" t="s">
        <v>62</v>
      </c>
      <c r="AA1333" t="s">
        <v>62</v>
      </c>
      <c r="AB1333" t="s">
        <v>62</v>
      </c>
      <c r="AC1333" t="s">
        <v>77</v>
      </c>
      <c r="AD1333">
        <v>0</v>
      </c>
      <c r="AE1333">
        <v>0</v>
      </c>
      <c r="AF1333">
        <v>0</v>
      </c>
      <c r="AG1333">
        <v>0</v>
      </c>
      <c r="AH1333">
        <v>0</v>
      </c>
      <c r="AI1333">
        <v>0</v>
      </c>
      <c r="AJ1333">
        <v>0</v>
      </c>
      <c r="AK1333">
        <v>0</v>
      </c>
      <c r="AL1333">
        <v>0</v>
      </c>
      <c r="AM1333">
        <v>0</v>
      </c>
      <c r="AN1333">
        <v>0</v>
      </c>
      <c r="AO1333">
        <v>0</v>
      </c>
      <c r="AP1333">
        <v>0</v>
      </c>
      <c r="AQ1333">
        <v>0</v>
      </c>
      <c r="AR1333">
        <v>0</v>
      </c>
      <c r="AS1333">
        <v>0</v>
      </c>
      <c r="AT1333">
        <v>0</v>
      </c>
      <c r="AU1333">
        <v>0</v>
      </c>
      <c r="AV1333">
        <v>0</v>
      </c>
      <c r="AW1333">
        <v>3</v>
      </c>
      <c r="AX1333">
        <v>3</v>
      </c>
      <c r="AY1333">
        <v>0</v>
      </c>
      <c r="AZ1333">
        <v>0</v>
      </c>
      <c r="BA1333" t="s">
        <v>63</v>
      </c>
      <c r="BB1333" t="s">
        <v>63</v>
      </c>
      <c r="BC1333" t="s">
        <v>64</v>
      </c>
    </row>
    <row r="1334" spans="1:55" x14ac:dyDescent="0.3">
      <c r="A1334" t="s">
        <v>55</v>
      </c>
      <c r="B1334" t="s">
        <v>55</v>
      </c>
      <c r="C1334" t="s">
        <v>264</v>
      </c>
      <c r="D1334">
        <v>22110415605</v>
      </c>
      <c r="E1334" t="s">
        <v>788</v>
      </c>
      <c r="F1334" t="s">
        <v>98</v>
      </c>
      <c r="G1334" t="s">
        <v>57</v>
      </c>
      <c r="H1334">
        <v>2</v>
      </c>
      <c r="I1334" t="s">
        <v>74</v>
      </c>
      <c r="J1334" t="s">
        <v>59</v>
      </c>
      <c r="K1334" t="s">
        <v>792</v>
      </c>
      <c r="L1334">
        <v>1</v>
      </c>
      <c r="M1334" t="s">
        <v>793</v>
      </c>
      <c r="N1334">
        <v>2</v>
      </c>
      <c r="O1334" t="s">
        <v>66</v>
      </c>
      <c r="R1334">
        <v>0</v>
      </c>
      <c r="S1334">
        <v>0</v>
      </c>
      <c r="T1334" t="s">
        <v>61</v>
      </c>
      <c r="U1334" t="s">
        <v>794</v>
      </c>
      <c r="V1334">
        <v>4</v>
      </c>
      <c r="W1334">
        <v>0</v>
      </c>
      <c r="X1334">
        <v>2</v>
      </c>
      <c r="Y1334" t="s">
        <v>62</v>
      </c>
      <c r="Z1334" t="s">
        <v>62</v>
      </c>
      <c r="AA1334" t="s">
        <v>90</v>
      </c>
      <c r="AB1334" t="s">
        <v>62</v>
      </c>
      <c r="AC1334" t="s">
        <v>77</v>
      </c>
      <c r="AD1334">
        <v>0</v>
      </c>
      <c r="AE1334">
        <v>0</v>
      </c>
      <c r="AF1334">
        <v>0</v>
      </c>
      <c r="AG1334">
        <v>0</v>
      </c>
      <c r="AH1334">
        <v>0</v>
      </c>
      <c r="AI1334">
        <v>0</v>
      </c>
      <c r="AJ1334">
        <v>0</v>
      </c>
      <c r="AK1334">
        <v>0</v>
      </c>
      <c r="AL1334">
        <v>0</v>
      </c>
      <c r="AM1334">
        <v>0</v>
      </c>
      <c r="AN1334">
        <v>0</v>
      </c>
      <c r="AO1334">
        <v>0</v>
      </c>
      <c r="AP1334">
        <v>0</v>
      </c>
      <c r="AQ1334">
        <v>0</v>
      </c>
      <c r="AR1334">
        <v>0</v>
      </c>
      <c r="AS1334">
        <v>0</v>
      </c>
      <c r="AT1334">
        <v>0</v>
      </c>
      <c r="AU1334">
        <v>0</v>
      </c>
      <c r="AV1334">
        <v>0</v>
      </c>
      <c r="AW1334">
        <v>2</v>
      </c>
      <c r="AX1334">
        <v>2</v>
      </c>
      <c r="AY1334">
        <v>0</v>
      </c>
      <c r="AZ1334">
        <v>0</v>
      </c>
      <c r="BA1334" t="s">
        <v>63</v>
      </c>
      <c r="BB1334" t="s">
        <v>63</v>
      </c>
      <c r="BC1334" t="s">
        <v>64</v>
      </c>
    </row>
    <row r="1335" spans="1:55" x14ac:dyDescent="0.3">
      <c r="A1335" t="s">
        <v>55</v>
      </c>
      <c r="B1335" t="s">
        <v>55</v>
      </c>
      <c r="C1335" t="s">
        <v>264</v>
      </c>
      <c r="D1335">
        <v>22110415605</v>
      </c>
      <c r="E1335" t="s">
        <v>788</v>
      </c>
      <c r="F1335" t="s">
        <v>98</v>
      </c>
      <c r="G1335" t="s">
        <v>57</v>
      </c>
      <c r="H1335">
        <v>3</v>
      </c>
      <c r="I1335" t="s">
        <v>58</v>
      </c>
      <c r="J1335" t="s">
        <v>59</v>
      </c>
      <c r="K1335" t="s">
        <v>795</v>
      </c>
      <c r="L1335">
        <v>1</v>
      </c>
      <c r="M1335" t="s">
        <v>796</v>
      </c>
      <c r="N1335">
        <v>1</v>
      </c>
      <c r="O1335" t="s">
        <v>70</v>
      </c>
      <c r="R1335">
        <v>0</v>
      </c>
      <c r="S1335">
        <v>0</v>
      </c>
      <c r="T1335" t="s">
        <v>61</v>
      </c>
      <c r="U1335" t="s">
        <v>797</v>
      </c>
      <c r="V1335">
        <v>1</v>
      </c>
      <c r="W1335">
        <v>0</v>
      </c>
      <c r="X1335">
        <v>2</v>
      </c>
      <c r="Y1335" t="s">
        <v>71</v>
      </c>
      <c r="Z1335" t="s">
        <v>71</v>
      </c>
      <c r="AA1335" t="s">
        <v>71</v>
      </c>
      <c r="AB1335" t="s">
        <v>71</v>
      </c>
      <c r="AD1335">
        <v>0</v>
      </c>
      <c r="AE1335">
        <v>0</v>
      </c>
      <c r="AF1335">
        <v>0</v>
      </c>
      <c r="AG1335">
        <v>0</v>
      </c>
      <c r="AH1335">
        <v>0</v>
      </c>
      <c r="AI1335">
        <v>7</v>
      </c>
      <c r="AJ1335">
        <v>0</v>
      </c>
      <c r="AK1335">
        <v>0</v>
      </c>
      <c r="AL1335">
        <v>0</v>
      </c>
      <c r="AM1335">
        <v>0</v>
      </c>
      <c r="AN1335">
        <v>0</v>
      </c>
      <c r="AO1335">
        <v>0</v>
      </c>
      <c r="AP1335">
        <v>0</v>
      </c>
      <c r="AQ1335">
        <v>0</v>
      </c>
      <c r="AR1335">
        <v>0</v>
      </c>
      <c r="AS1335">
        <v>0</v>
      </c>
      <c r="AT1335">
        <v>0</v>
      </c>
      <c r="AU1335">
        <v>0</v>
      </c>
      <c r="AV1335">
        <v>0</v>
      </c>
      <c r="AW1335">
        <v>6</v>
      </c>
      <c r="AX1335">
        <v>3</v>
      </c>
      <c r="AY1335">
        <v>0</v>
      </c>
      <c r="AZ1335">
        <v>0</v>
      </c>
      <c r="BA1335" t="s">
        <v>63</v>
      </c>
      <c r="BB1335" t="s">
        <v>63</v>
      </c>
      <c r="BC1335" t="s">
        <v>64</v>
      </c>
    </row>
    <row r="1336" spans="1:55" x14ac:dyDescent="0.3">
      <c r="A1336" t="s">
        <v>55</v>
      </c>
      <c r="B1336" t="s">
        <v>55</v>
      </c>
      <c r="C1336" t="s">
        <v>1195</v>
      </c>
      <c r="D1336">
        <v>22110431411</v>
      </c>
      <c r="E1336" t="s">
        <v>1196</v>
      </c>
      <c r="F1336" t="s">
        <v>106</v>
      </c>
      <c r="G1336" t="s">
        <v>57</v>
      </c>
      <c r="H1336">
        <v>10</v>
      </c>
      <c r="I1336" t="s">
        <v>94</v>
      </c>
      <c r="J1336" t="s">
        <v>59</v>
      </c>
      <c r="K1336" t="s">
        <v>1275</v>
      </c>
      <c r="L1336">
        <v>1</v>
      </c>
      <c r="M1336" t="s">
        <v>1276</v>
      </c>
      <c r="N1336">
        <v>1</v>
      </c>
      <c r="O1336" t="s">
        <v>95</v>
      </c>
      <c r="R1336">
        <v>0</v>
      </c>
      <c r="S1336">
        <v>0</v>
      </c>
      <c r="T1336" t="s">
        <v>61</v>
      </c>
      <c r="U1336" t="s">
        <v>1277</v>
      </c>
      <c r="V1336">
        <v>2</v>
      </c>
      <c r="W1336">
        <v>0</v>
      </c>
      <c r="X1336">
        <v>1</v>
      </c>
      <c r="Y1336" t="s">
        <v>71</v>
      </c>
      <c r="Z1336" t="s">
        <v>83</v>
      </c>
      <c r="AA1336" t="s">
        <v>71</v>
      </c>
      <c r="AB1336" t="s">
        <v>71</v>
      </c>
      <c r="AD1336">
        <v>0</v>
      </c>
      <c r="AE1336">
        <v>0</v>
      </c>
      <c r="AF1336">
        <v>0</v>
      </c>
      <c r="AG1336">
        <v>0</v>
      </c>
      <c r="AH1336">
        <v>0</v>
      </c>
      <c r="AI1336">
        <v>0</v>
      </c>
      <c r="AJ1336">
        <v>0</v>
      </c>
      <c r="AK1336">
        <v>0</v>
      </c>
      <c r="AL1336">
        <v>0</v>
      </c>
      <c r="AM1336">
        <v>0</v>
      </c>
      <c r="AN1336">
        <v>0</v>
      </c>
      <c r="AO1336">
        <v>0</v>
      </c>
      <c r="AP1336">
        <v>0</v>
      </c>
      <c r="AQ1336">
        <v>0</v>
      </c>
      <c r="AR1336">
        <v>0</v>
      </c>
      <c r="AS1336">
        <v>0</v>
      </c>
      <c r="AT1336">
        <v>0</v>
      </c>
      <c r="AU1336">
        <v>0</v>
      </c>
      <c r="AV1336">
        <v>0</v>
      </c>
      <c r="AW1336">
        <v>0</v>
      </c>
      <c r="AX1336">
        <v>0</v>
      </c>
      <c r="AY1336">
        <v>0</v>
      </c>
      <c r="AZ1336">
        <v>0</v>
      </c>
      <c r="BA1336" t="s">
        <v>63</v>
      </c>
      <c r="BB1336" t="s">
        <v>63</v>
      </c>
      <c r="BC1336" t="s">
        <v>64</v>
      </c>
    </row>
    <row r="1337" spans="1:55" x14ac:dyDescent="0.3">
      <c r="A1337" t="s">
        <v>55</v>
      </c>
      <c r="B1337" t="s">
        <v>55</v>
      </c>
      <c r="C1337" t="s">
        <v>1195</v>
      </c>
      <c r="D1337">
        <v>22110431411</v>
      </c>
      <c r="E1337" t="s">
        <v>1196</v>
      </c>
      <c r="F1337" t="s">
        <v>106</v>
      </c>
      <c r="G1337" t="s">
        <v>57</v>
      </c>
      <c r="H1337">
        <v>11</v>
      </c>
      <c r="I1337" t="s">
        <v>58</v>
      </c>
      <c r="J1337" t="s">
        <v>59</v>
      </c>
      <c r="K1337" t="s">
        <v>1278</v>
      </c>
      <c r="L1337">
        <v>1</v>
      </c>
      <c r="M1337" t="s">
        <v>1279</v>
      </c>
      <c r="N1337">
        <v>1</v>
      </c>
      <c r="O1337" t="s">
        <v>107</v>
      </c>
      <c r="R1337">
        <v>0</v>
      </c>
      <c r="S1337">
        <v>0</v>
      </c>
      <c r="T1337" t="s">
        <v>61</v>
      </c>
      <c r="U1337" t="s">
        <v>1280</v>
      </c>
      <c r="V1337">
        <v>1</v>
      </c>
      <c r="W1337">
        <v>3</v>
      </c>
      <c r="X1337">
        <v>3</v>
      </c>
      <c r="Y1337" t="s">
        <v>71</v>
      </c>
      <c r="Z1337" t="s">
        <v>71</v>
      </c>
      <c r="AA1337" t="s">
        <v>90</v>
      </c>
      <c r="AB1337" t="s">
        <v>71</v>
      </c>
      <c r="AD1337">
        <v>0</v>
      </c>
      <c r="AE1337">
        <v>0</v>
      </c>
      <c r="AF1337">
        <v>0</v>
      </c>
      <c r="AG1337">
        <v>0</v>
      </c>
      <c r="AH1337">
        <v>2</v>
      </c>
      <c r="AI1337">
        <v>8</v>
      </c>
      <c r="AJ1337">
        <v>0</v>
      </c>
      <c r="AK1337">
        <v>0</v>
      </c>
      <c r="AL1337">
        <v>0</v>
      </c>
      <c r="AM1337">
        <v>0</v>
      </c>
      <c r="AN1337">
        <v>0</v>
      </c>
      <c r="AO1337">
        <v>0</v>
      </c>
      <c r="AP1337">
        <v>0</v>
      </c>
      <c r="AQ1337">
        <v>0</v>
      </c>
      <c r="AR1337">
        <v>0</v>
      </c>
      <c r="AS1337">
        <v>0</v>
      </c>
      <c r="AT1337">
        <v>0</v>
      </c>
      <c r="AU1337">
        <v>0</v>
      </c>
      <c r="AV1337">
        <v>0</v>
      </c>
      <c r="AW1337">
        <v>5</v>
      </c>
      <c r="AX1337">
        <v>6</v>
      </c>
      <c r="AY1337">
        <v>0</v>
      </c>
      <c r="AZ1337">
        <v>0</v>
      </c>
      <c r="BA1337" t="s">
        <v>63</v>
      </c>
      <c r="BB1337" t="s">
        <v>63</v>
      </c>
    </row>
    <row r="1338" spans="1:55" x14ac:dyDescent="0.3">
      <c r="A1338" t="s">
        <v>55</v>
      </c>
      <c r="B1338" t="s">
        <v>55</v>
      </c>
      <c r="C1338" t="s">
        <v>1195</v>
      </c>
      <c r="D1338">
        <v>22110431411</v>
      </c>
      <c r="E1338" t="s">
        <v>1196</v>
      </c>
      <c r="F1338" t="s">
        <v>106</v>
      </c>
      <c r="G1338" t="s">
        <v>57</v>
      </c>
      <c r="H1338">
        <v>11</v>
      </c>
      <c r="I1338" t="s">
        <v>58</v>
      </c>
      <c r="J1338" t="s">
        <v>59</v>
      </c>
      <c r="K1338" t="s">
        <v>1278</v>
      </c>
      <c r="L1338">
        <v>1</v>
      </c>
      <c r="M1338" t="s">
        <v>1279</v>
      </c>
      <c r="N1338">
        <v>2</v>
      </c>
      <c r="O1338" t="s">
        <v>136</v>
      </c>
      <c r="Q1338" t="s">
        <v>75</v>
      </c>
      <c r="R1338">
        <v>0</v>
      </c>
      <c r="S1338">
        <v>0</v>
      </c>
      <c r="T1338" t="s">
        <v>61</v>
      </c>
      <c r="U1338" t="s">
        <v>1281</v>
      </c>
      <c r="V1338">
        <v>1</v>
      </c>
      <c r="W1338">
        <v>3</v>
      </c>
      <c r="X1338">
        <v>3</v>
      </c>
      <c r="Y1338" t="s">
        <v>71</v>
      </c>
      <c r="Z1338" t="s">
        <v>71</v>
      </c>
      <c r="AA1338" t="s">
        <v>83</v>
      </c>
      <c r="AB1338" t="s">
        <v>71</v>
      </c>
      <c r="AD1338">
        <v>0</v>
      </c>
      <c r="AE1338">
        <v>0</v>
      </c>
      <c r="AF1338">
        <v>0</v>
      </c>
      <c r="AG1338">
        <v>0</v>
      </c>
      <c r="AH1338">
        <v>0</v>
      </c>
      <c r="AI1338">
        <v>0</v>
      </c>
      <c r="AJ1338">
        <v>0</v>
      </c>
      <c r="AK1338">
        <v>0</v>
      </c>
      <c r="AL1338">
        <v>0</v>
      </c>
      <c r="AM1338">
        <v>0</v>
      </c>
      <c r="AN1338">
        <v>0</v>
      </c>
      <c r="AO1338">
        <v>0</v>
      </c>
      <c r="AP1338">
        <v>0</v>
      </c>
      <c r="AQ1338">
        <v>0</v>
      </c>
      <c r="AR1338">
        <v>0</v>
      </c>
      <c r="AS1338">
        <v>0</v>
      </c>
      <c r="AT1338">
        <v>2</v>
      </c>
      <c r="AU1338">
        <v>2</v>
      </c>
      <c r="AV1338">
        <v>0</v>
      </c>
      <c r="AW1338">
        <v>6</v>
      </c>
      <c r="AX1338">
        <v>5</v>
      </c>
      <c r="AY1338">
        <v>0</v>
      </c>
      <c r="AZ1338">
        <v>0</v>
      </c>
      <c r="BA1338" t="s">
        <v>85</v>
      </c>
      <c r="BB1338" t="s">
        <v>63</v>
      </c>
      <c r="BC1338" t="s">
        <v>64</v>
      </c>
    </row>
    <row r="1339" spans="1:55" x14ac:dyDescent="0.3">
      <c r="A1339" t="s">
        <v>55</v>
      </c>
      <c r="B1339" t="s">
        <v>55</v>
      </c>
      <c r="C1339" t="s">
        <v>1195</v>
      </c>
      <c r="D1339">
        <v>22110431411</v>
      </c>
      <c r="E1339" t="s">
        <v>1196</v>
      </c>
      <c r="F1339" t="s">
        <v>106</v>
      </c>
      <c r="G1339" t="s">
        <v>57</v>
      </c>
      <c r="H1339">
        <v>11</v>
      </c>
      <c r="I1339" t="s">
        <v>58</v>
      </c>
      <c r="J1339" t="s">
        <v>59</v>
      </c>
      <c r="K1339" t="s">
        <v>1278</v>
      </c>
      <c r="L1339">
        <v>1</v>
      </c>
      <c r="M1339" t="s">
        <v>1279</v>
      </c>
      <c r="N1339">
        <v>3</v>
      </c>
      <c r="O1339" t="s">
        <v>66</v>
      </c>
      <c r="P1339">
        <v>5</v>
      </c>
      <c r="Q1339" t="s">
        <v>75</v>
      </c>
      <c r="R1339">
        <v>24</v>
      </c>
      <c r="S1339">
        <v>41</v>
      </c>
      <c r="T1339" t="s">
        <v>61</v>
      </c>
      <c r="U1339" t="s">
        <v>1282</v>
      </c>
      <c r="V1339">
        <v>1</v>
      </c>
      <c r="W1339">
        <v>3</v>
      </c>
      <c r="X1339">
        <v>3</v>
      </c>
      <c r="Y1339" t="s">
        <v>71</v>
      </c>
      <c r="Z1339" t="s">
        <v>71</v>
      </c>
      <c r="AA1339" t="s">
        <v>90</v>
      </c>
      <c r="AB1339" t="s">
        <v>71</v>
      </c>
      <c r="AC1339" t="s">
        <v>77</v>
      </c>
      <c r="AD1339">
        <v>0</v>
      </c>
      <c r="AE1339">
        <v>2</v>
      </c>
      <c r="AF1339">
        <v>0</v>
      </c>
      <c r="AG1339">
        <v>0</v>
      </c>
      <c r="AH1339">
        <v>1</v>
      </c>
      <c r="AI1339">
        <v>0</v>
      </c>
      <c r="AJ1339">
        <v>0</v>
      </c>
      <c r="AK1339">
        <v>0</v>
      </c>
      <c r="AL1339">
        <v>0</v>
      </c>
      <c r="AM1339">
        <v>0</v>
      </c>
      <c r="AN1339">
        <v>0</v>
      </c>
      <c r="AO1339">
        <v>0</v>
      </c>
      <c r="AP1339">
        <v>0</v>
      </c>
      <c r="AQ1339">
        <v>0</v>
      </c>
      <c r="AR1339">
        <v>0</v>
      </c>
      <c r="AS1339">
        <v>0</v>
      </c>
      <c r="AT1339">
        <v>0</v>
      </c>
      <c r="AU1339">
        <v>0</v>
      </c>
      <c r="AV1339">
        <v>0</v>
      </c>
      <c r="AW1339">
        <v>4</v>
      </c>
      <c r="AX1339">
        <v>3</v>
      </c>
      <c r="AY1339">
        <v>0</v>
      </c>
      <c r="AZ1339">
        <v>0</v>
      </c>
      <c r="BA1339" t="s">
        <v>63</v>
      </c>
      <c r="BB1339" t="s">
        <v>63</v>
      </c>
      <c r="BC1339" t="s">
        <v>64</v>
      </c>
    </row>
    <row r="1340" spans="1:55" x14ac:dyDescent="0.3">
      <c r="A1340" t="s">
        <v>55</v>
      </c>
      <c r="B1340" t="s">
        <v>55</v>
      </c>
      <c r="C1340" t="s">
        <v>1195</v>
      </c>
      <c r="D1340">
        <v>22110431411</v>
      </c>
      <c r="E1340" t="s">
        <v>1196</v>
      </c>
      <c r="F1340" t="s">
        <v>106</v>
      </c>
      <c r="G1340" t="s">
        <v>57</v>
      </c>
      <c r="H1340">
        <v>11</v>
      </c>
      <c r="I1340" t="s">
        <v>58</v>
      </c>
      <c r="J1340" t="s">
        <v>59</v>
      </c>
      <c r="K1340" t="s">
        <v>1278</v>
      </c>
      <c r="L1340">
        <v>1</v>
      </c>
      <c r="M1340" t="s">
        <v>1279</v>
      </c>
      <c r="N1340">
        <v>4</v>
      </c>
      <c r="O1340" t="s">
        <v>66</v>
      </c>
      <c r="P1340">
        <v>4</v>
      </c>
      <c r="Q1340" t="s">
        <v>76</v>
      </c>
      <c r="R1340">
        <v>36</v>
      </c>
      <c r="S1340">
        <v>41</v>
      </c>
      <c r="T1340" t="s">
        <v>61</v>
      </c>
      <c r="U1340" t="s">
        <v>1283</v>
      </c>
      <c r="V1340">
        <v>1</v>
      </c>
      <c r="W1340">
        <v>3</v>
      </c>
      <c r="X1340">
        <v>3</v>
      </c>
      <c r="Y1340" t="s">
        <v>71</v>
      </c>
      <c r="Z1340" t="s">
        <v>71</v>
      </c>
      <c r="AA1340" t="s">
        <v>83</v>
      </c>
      <c r="AB1340" t="s">
        <v>71</v>
      </c>
      <c r="AC1340" t="s">
        <v>77</v>
      </c>
      <c r="AD1340">
        <v>0</v>
      </c>
      <c r="AE1340">
        <v>2</v>
      </c>
      <c r="AF1340">
        <v>0</v>
      </c>
      <c r="AG1340">
        <v>0</v>
      </c>
      <c r="AH1340">
        <v>0</v>
      </c>
      <c r="AI1340">
        <v>0</v>
      </c>
      <c r="AJ1340">
        <v>0</v>
      </c>
      <c r="AK1340">
        <v>0</v>
      </c>
      <c r="AL1340">
        <v>0</v>
      </c>
      <c r="AM1340">
        <v>0</v>
      </c>
      <c r="AN1340">
        <v>0</v>
      </c>
      <c r="AO1340">
        <v>0</v>
      </c>
      <c r="AP1340">
        <v>0</v>
      </c>
      <c r="AQ1340">
        <v>0</v>
      </c>
      <c r="AR1340">
        <v>0</v>
      </c>
      <c r="AS1340">
        <v>0</v>
      </c>
      <c r="AT1340">
        <v>0</v>
      </c>
      <c r="AU1340">
        <v>0</v>
      </c>
      <c r="AV1340">
        <v>0</v>
      </c>
      <c r="AW1340">
        <v>4</v>
      </c>
      <c r="AX1340">
        <v>2</v>
      </c>
      <c r="AY1340">
        <v>0</v>
      </c>
      <c r="AZ1340">
        <v>0</v>
      </c>
      <c r="BA1340" t="s">
        <v>63</v>
      </c>
      <c r="BB1340" t="s">
        <v>63</v>
      </c>
      <c r="BC1340" t="s">
        <v>64</v>
      </c>
    </row>
    <row r="1341" spans="1:55" x14ac:dyDescent="0.3">
      <c r="A1341" t="s">
        <v>55</v>
      </c>
      <c r="B1341" t="s">
        <v>55</v>
      </c>
      <c r="C1341" t="s">
        <v>1195</v>
      </c>
      <c r="D1341">
        <v>22110431411</v>
      </c>
      <c r="E1341" t="s">
        <v>1196</v>
      </c>
      <c r="F1341" t="s">
        <v>106</v>
      </c>
      <c r="G1341" t="s">
        <v>57</v>
      </c>
      <c r="H1341">
        <v>11</v>
      </c>
      <c r="I1341" t="s">
        <v>58</v>
      </c>
      <c r="J1341" t="s">
        <v>59</v>
      </c>
      <c r="K1341" t="s">
        <v>1278</v>
      </c>
      <c r="L1341">
        <v>1</v>
      </c>
      <c r="M1341" t="s">
        <v>1279</v>
      </c>
      <c r="N1341">
        <v>5</v>
      </c>
      <c r="O1341" t="s">
        <v>66</v>
      </c>
      <c r="P1341">
        <v>3</v>
      </c>
      <c r="Q1341" t="s">
        <v>78</v>
      </c>
      <c r="R1341">
        <v>25</v>
      </c>
      <c r="S1341">
        <v>31</v>
      </c>
      <c r="T1341" t="s">
        <v>61</v>
      </c>
      <c r="U1341" t="s">
        <v>1284</v>
      </c>
      <c r="V1341">
        <v>1</v>
      </c>
      <c r="W1341">
        <v>3</v>
      </c>
      <c r="X1341">
        <v>3</v>
      </c>
      <c r="Y1341" t="s">
        <v>71</v>
      </c>
      <c r="Z1341" t="s">
        <v>71</v>
      </c>
      <c r="AA1341" t="s">
        <v>90</v>
      </c>
      <c r="AB1341" t="s">
        <v>71</v>
      </c>
      <c r="AC1341" t="s">
        <v>77</v>
      </c>
      <c r="AD1341">
        <v>1</v>
      </c>
      <c r="AE1341">
        <v>1</v>
      </c>
      <c r="AF1341">
        <v>0</v>
      </c>
      <c r="AG1341">
        <v>0</v>
      </c>
      <c r="AH1341">
        <v>0</v>
      </c>
      <c r="AI1341">
        <v>0</v>
      </c>
      <c r="AJ1341">
        <v>0</v>
      </c>
      <c r="AK1341">
        <v>0</v>
      </c>
      <c r="AL1341">
        <v>0</v>
      </c>
      <c r="AM1341">
        <v>0</v>
      </c>
      <c r="AN1341">
        <v>0</v>
      </c>
      <c r="AO1341">
        <v>0</v>
      </c>
      <c r="AP1341">
        <v>0</v>
      </c>
      <c r="AQ1341">
        <v>0</v>
      </c>
      <c r="AR1341">
        <v>0</v>
      </c>
      <c r="AS1341">
        <v>0</v>
      </c>
      <c r="AT1341">
        <v>0</v>
      </c>
      <c r="AU1341">
        <v>0</v>
      </c>
      <c r="AV1341">
        <v>0</v>
      </c>
      <c r="AW1341">
        <v>3</v>
      </c>
      <c r="AX1341">
        <v>3</v>
      </c>
      <c r="AY1341">
        <v>0</v>
      </c>
      <c r="AZ1341">
        <v>0</v>
      </c>
      <c r="BA1341" t="s">
        <v>63</v>
      </c>
      <c r="BB1341" t="s">
        <v>63</v>
      </c>
      <c r="BC1341" t="s">
        <v>64</v>
      </c>
    </row>
    <row r="1342" spans="1:55" x14ac:dyDescent="0.3">
      <c r="A1342" t="s">
        <v>55</v>
      </c>
      <c r="B1342" t="s">
        <v>55</v>
      </c>
      <c r="C1342" t="s">
        <v>1195</v>
      </c>
      <c r="D1342">
        <v>22110431411</v>
      </c>
      <c r="E1342" t="s">
        <v>1196</v>
      </c>
      <c r="F1342" t="s">
        <v>106</v>
      </c>
      <c r="G1342" t="s">
        <v>57</v>
      </c>
      <c r="H1342">
        <v>11</v>
      </c>
      <c r="I1342" t="s">
        <v>58</v>
      </c>
      <c r="J1342" t="s">
        <v>59</v>
      </c>
      <c r="K1342" t="s">
        <v>1278</v>
      </c>
      <c r="L1342">
        <v>1</v>
      </c>
      <c r="M1342" t="s">
        <v>1279</v>
      </c>
      <c r="N1342">
        <v>6</v>
      </c>
      <c r="O1342" t="s">
        <v>66</v>
      </c>
      <c r="P1342">
        <v>2</v>
      </c>
      <c r="Q1342" t="s">
        <v>69</v>
      </c>
      <c r="R1342">
        <v>22</v>
      </c>
      <c r="S1342">
        <v>33</v>
      </c>
      <c r="T1342" t="s">
        <v>61</v>
      </c>
      <c r="U1342" t="s">
        <v>1285</v>
      </c>
      <c r="V1342">
        <v>1</v>
      </c>
      <c r="W1342">
        <v>3</v>
      </c>
      <c r="X1342">
        <v>3</v>
      </c>
      <c r="Y1342" t="s">
        <v>71</v>
      </c>
      <c r="Z1342" t="s">
        <v>71</v>
      </c>
      <c r="AA1342" t="s">
        <v>90</v>
      </c>
      <c r="AB1342" t="s">
        <v>71</v>
      </c>
      <c r="AC1342" t="s">
        <v>77</v>
      </c>
      <c r="AD1342">
        <v>1</v>
      </c>
      <c r="AE1342">
        <v>1</v>
      </c>
      <c r="AF1342">
        <v>0</v>
      </c>
      <c r="AG1342">
        <v>0</v>
      </c>
      <c r="AH1342">
        <v>0</v>
      </c>
      <c r="AI1342">
        <v>0</v>
      </c>
      <c r="AJ1342">
        <v>0</v>
      </c>
      <c r="AK1342">
        <v>0</v>
      </c>
      <c r="AL1342">
        <v>0</v>
      </c>
      <c r="AM1342">
        <v>0</v>
      </c>
      <c r="AN1342">
        <v>0</v>
      </c>
      <c r="AO1342">
        <v>0</v>
      </c>
      <c r="AP1342">
        <v>0</v>
      </c>
      <c r="AQ1342">
        <v>0</v>
      </c>
      <c r="AR1342">
        <v>0</v>
      </c>
      <c r="AS1342">
        <v>0</v>
      </c>
      <c r="AT1342">
        <v>0</v>
      </c>
      <c r="AU1342">
        <v>0</v>
      </c>
      <c r="AV1342">
        <v>0</v>
      </c>
      <c r="AW1342">
        <v>2</v>
      </c>
      <c r="AX1342">
        <v>2</v>
      </c>
      <c r="AY1342">
        <v>0</v>
      </c>
      <c r="AZ1342">
        <v>0</v>
      </c>
      <c r="BA1342" t="s">
        <v>63</v>
      </c>
      <c r="BB1342" t="s">
        <v>63</v>
      </c>
      <c r="BC1342" t="s">
        <v>84</v>
      </c>
    </row>
    <row r="1343" spans="1:55" x14ac:dyDescent="0.3">
      <c r="A1343" t="s">
        <v>55</v>
      </c>
      <c r="B1343" t="s">
        <v>55</v>
      </c>
      <c r="C1343" t="s">
        <v>1195</v>
      </c>
      <c r="D1343">
        <v>22110431411</v>
      </c>
      <c r="E1343" t="s">
        <v>1196</v>
      </c>
      <c r="F1343" t="s">
        <v>106</v>
      </c>
      <c r="G1343" t="s">
        <v>57</v>
      </c>
      <c r="H1343">
        <v>11</v>
      </c>
      <c r="I1343" t="s">
        <v>58</v>
      </c>
      <c r="J1343" t="s">
        <v>59</v>
      </c>
      <c r="K1343" t="s">
        <v>1278</v>
      </c>
      <c r="L1343">
        <v>1</v>
      </c>
      <c r="M1343" t="s">
        <v>1279</v>
      </c>
      <c r="N1343">
        <v>7</v>
      </c>
      <c r="O1343" t="s">
        <v>95</v>
      </c>
      <c r="R1343">
        <v>0</v>
      </c>
      <c r="S1343">
        <v>0</v>
      </c>
      <c r="T1343" t="s">
        <v>61</v>
      </c>
      <c r="U1343" t="s">
        <v>1286</v>
      </c>
      <c r="V1343">
        <v>1</v>
      </c>
      <c r="W1343">
        <v>3</v>
      </c>
      <c r="X1343">
        <v>3</v>
      </c>
      <c r="Y1343" t="s">
        <v>71</v>
      </c>
      <c r="Z1343" t="s">
        <v>71</v>
      </c>
      <c r="AA1343" t="s">
        <v>90</v>
      </c>
      <c r="AB1343" t="s">
        <v>71</v>
      </c>
      <c r="AD1343">
        <v>0</v>
      </c>
      <c r="AE1343">
        <v>0</v>
      </c>
      <c r="AF1343">
        <v>0</v>
      </c>
      <c r="AG1343">
        <v>0</v>
      </c>
      <c r="AH1343">
        <v>0</v>
      </c>
      <c r="AI1343">
        <v>0</v>
      </c>
      <c r="AJ1343">
        <v>0</v>
      </c>
      <c r="AK1343">
        <v>0</v>
      </c>
      <c r="AL1343">
        <v>0</v>
      </c>
      <c r="AM1343">
        <v>0</v>
      </c>
      <c r="AN1343">
        <v>0</v>
      </c>
      <c r="AO1343">
        <v>0</v>
      </c>
      <c r="AP1343">
        <v>0</v>
      </c>
      <c r="AQ1343">
        <v>0</v>
      </c>
      <c r="AR1343">
        <v>0</v>
      </c>
      <c r="AS1343">
        <v>0</v>
      </c>
      <c r="AT1343">
        <v>0</v>
      </c>
      <c r="AU1343">
        <v>0</v>
      </c>
      <c r="AV1343">
        <v>0</v>
      </c>
      <c r="AW1343">
        <v>2</v>
      </c>
      <c r="AX1343">
        <v>1</v>
      </c>
      <c r="AY1343">
        <v>0</v>
      </c>
      <c r="AZ1343">
        <v>0</v>
      </c>
      <c r="BA1343" t="s">
        <v>63</v>
      </c>
      <c r="BB1343" t="s">
        <v>63</v>
      </c>
      <c r="BC1343" t="s">
        <v>64</v>
      </c>
    </row>
    <row r="1344" spans="1:55" x14ac:dyDescent="0.3">
      <c r="A1344" t="s">
        <v>55</v>
      </c>
      <c r="B1344" t="s">
        <v>55</v>
      </c>
      <c r="C1344" t="s">
        <v>1195</v>
      </c>
      <c r="D1344">
        <v>22110431411</v>
      </c>
      <c r="E1344" t="s">
        <v>1196</v>
      </c>
      <c r="F1344" t="s">
        <v>106</v>
      </c>
      <c r="G1344" t="s">
        <v>57</v>
      </c>
      <c r="H1344">
        <v>12</v>
      </c>
      <c r="I1344" t="s">
        <v>58</v>
      </c>
      <c r="J1344" t="s">
        <v>59</v>
      </c>
      <c r="K1344" t="s">
        <v>1287</v>
      </c>
      <c r="L1344">
        <v>1</v>
      </c>
      <c r="M1344" t="s">
        <v>1288</v>
      </c>
      <c r="N1344">
        <v>1</v>
      </c>
      <c r="O1344" t="s">
        <v>79</v>
      </c>
      <c r="R1344">
        <v>0</v>
      </c>
      <c r="S1344">
        <v>0</v>
      </c>
      <c r="T1344" t="s">
        <v>61</v>
      </c>
      <c r="U1344" t="s">
        <v>1289</v>
      </c>
      <c r="V1344">
        <v>2</v>
      </c>
      <c r="W1344">
        <v>2</v>
      </c>
      <c r="X1344">
        <v>1</v>
      </c>
      <c r="Y1344" t="s">
        <v>62</v>
      </c>
      <c r="Z1344" t="s">
        <v>62</v>
      </c>
      <c r="AA1344" t="s">
        <v>90</v>
      </c>
      <c r="AB1344" t="s">
        <v>62</v>
      </c>
      <c r="AD1344">
        <v>0</v>
      </c>
      <c r="AE1344">
        <v>0</v>
      </c>
      <c r="AF1344">
        <v>0</v>
      </c>
      <c r="AG1344">
        <v>0</v>
      </c>
      <c r="AH1344">
        <v>0</v>
      </c>
      <c r="AI1344">
        <v>9</v>
      </c>
      <c r="AJ1344">
        <v>2</v>
      </c>
      <c r="AK1344">
        <v>0</v>
      </c>
      <c r="AL1344">
        <v>0</v>
      </c>
      <c r="AM1344">
        <v>0</v>
      </c>
      <c r="AN1344">
        <v>0</v>
      </c>
      <c r="AO1344">
        <v>0</v>
      </c>
      <c r="AP1344">
        <v>0</v>
      </c>
      <c r="AQ1344">
        <v>0</v>
      </c>
      <c r="AR1344">
        <v>5</v>
      </c>
      <c r="AS1344">
        <v>76</v>
      </c>
      <c r="AT1344">
        <v>0</v>
      </c>
      <c r="AU1344">
        <v>2</v>
      </c>
      <c r="AV1344">
        <v>0</v>
      </c>
      <c r="AW1344">
        <v>8</v>
      </c>
      <c r="AX1344">
        <v>12</v>
      </c>
      <c r="AY1344">
        <v>0</v>
      </c>
      <c r="AZ1344">
        <v>0</v>
      </c>
      <c r="BA1344" t="s">
        <v>63</v>
      </c>
      <c r="BB1344" t="s">
        <v>63</v>
      </c>
    </row>
    <row r="1345" spans="1:55" x14ac:dyDescent="0.3">
      <c r="A1345" t="s">
        <v>55</v>
      </c>
      <c r="B1345" t="s">
        <v>55</v>
      </c>
      <c r="C1345" t="s">
        <v>1195</v>
      </c>
      <c r="D1345">
        <v>22110431411</v>
      </c>
      <c r="E1345" t="s">
        <v>1196</v>
      </c>
      <c r="F1345" t="s">
        <v>106</v>
      </c>
      <c r="G1345" t="s">
        <v>57</v>
      </c>
      <c r="H1345">
        <v>12</v>
      </c>
      <c r="I1345" t="s">
        <v>58</v>
      </c>
      <c r="J1345" t="s">
        <v>59</v>
      </c>
      <c r="K1345" t="s">
        <v>1287</v>
      </c>
      <c r="L1345">
        <v>2</v>
      </c>
      <c r="M1345" t="s">
        <v>1290</v>
      </c>
      <c r="N1345">
        <v>1</v>
      </c>
      <c r="O1345" t="s">
        <v>70</v>
      </c>
      <c r="R1345">
        <v>0</v>
      </c>
      <c r="S1345">
        <v>0</v>
      </c>
      <c r="T1345" t="s">
        <v>315</v>
      </c>
      <c r="U1345" t="s">
        <v>1291</v>
      </c>
      <c r="V1345">
        <v>1</v>
      </c>
      <c r="W1345">
        <v>0</v>
      </c>
      <c r="X1345">
        <v>1</v>
      </c>
      <c r="Y1345" t="s">
        <v>71</v>
      </c>
      <c r="Z1345" t="s">
        <v>90</v>
      </c>
      <c r="AA1345" t="s">
        <v>90</v>
      </c>
      <c r="AB1345" t="s">
        <v>71</v>
      </c>
      <c r="AD1345">
        <v>0</v>
      </c>
      <c r="AE1345">
        <v>0</v>
      </c>
      <c r="AF1345">
        <v>0</v>
      </c>
      <c r="AG1345">
        <v>0</v>
      </c>
      <c r="AH1345">
        <v>0</v>
      </c>
      <c r="AI1345">
        <v>0</v>
      </c>
      <c r="AJ1345">
        <v>0</v>
      </c>
      <c r="AK1345">
        <v>0</v>
      </c>
      <c r="AL1345">
        <v>0</v>
      </c>
      <c r="AM1345">
        <v>0</v>
      </c>
      <c r="AN1345">
        <v>0</v>
      </c>
      <c r="AO1345">
        <v>0</v>
      </c>
      <c r="AP1345">
        <v>0</v>
      </c>
      <c r="AQ1345">
        <v>0</v>
      </c>
      <c r="AR1345">
        <v>0</v>
      </c>
      <c r="AS1345">
        <v>0</v>
      </c>
      <c r="AT1345">
        <v>0</v>
      </c>
      <c r="AU1345">
        <v>0</v>
      </c>
      <c r="AV1345">
        <v>0</v>
      </c>
      <c r="AW1345">
        <v>0</v>
      </c>
      <c r="AX1345">
        <v>0</v>
      </c>
      <c r="AY1345">
        <v>0</v>
      </c>
      <c r="AZ1345">
        <v>0</v>
      </c>
      <c r="BA1345" t="s">
        <v>63</v>
      </c>
      <c r="BB1345" t="s">
        <v>63</v>
      </c>
      <c r="BC1345" t="s">
        <v>64</v>
      </c>
    </row>
    <row r="1346" spans="1:55" x14ac:dyDescent="0.3">
      <c r="A1346" t="s">
        <v>55</v>
      </c>
      <c r="B1346" t="s">
        <v>55</v>
      </c>
      <c r="C1346" t="s">
        <v>738</v>
      </c>
      <c r="D1346">
        <v>22110429102</v>
      </c>
      <c r="E1346" t="s">
        <v>1151</v>
      </c>
      <c r="F1346" t="s">
        <v>56</v>
      </c>
      <c r="G1346" t="s">
        <v>57</v>
      </c>
      <c r="H1346">
        <v>6</v>
      </c>
      <c r="I1346" t="s">
        <v>74</v>
      </c>
      <c r="J1346" t="s">
        <v>59</v>
      </c>
      <c r="L1346">
        <v>1</v>
      </c>
      <c r="N1346">
        <v>1</v>
      </c>
      <c r="O1346" t="s">
        <v>70</v>
      </c>
      <c r="R1346">
        <v>0</v>
      </c>
      <c r="S1346">
        <v>0</v>
      </c>
      <c r="T1346" t="s">
        <v>61</v>
      </c>
      <c r="V1346">
        <v>2</v>
      </c>
      <c r="W1346">
        <v>2</v>
      </c>
      <c r="X1346">
        <v>1</v>
      </c>
      <c r="Y1346" t="s">
        <v>62</v>
      </c>
      <c r="Z1346" t="s">
        <v>71</v>
      </c>
      <c r="AB1346" t="s">
        <v>71</v>
      </c>
      <c r="AD1346">
        <v>0</v>
      </c>
      <c r="AE1346">
        <v>0</v>
      </c>
      <c r="AF1346">
        <v>0</v>
      </c>
      <c r="AG1346">
        <v>0</v>
      </c>
      <c r="AH1346">
        <v>0</v>
      </c>
      <c r="AI1346">
        <v>0</v>
      </c>
      <c r="AJ1346">
        <v>0</v>
      </c>
      <c r="AK1346">
        <v>0</v>
      </c>
      <c r="AL1346">
        <v>0</v>
      </c>
      <c r="AM1346">
        <v>0</v>
      </c>
      <c r="AN1346">
        <v>0</v>
      </c>
      <c r="AO1346">
        <v>0</v>
      </c>
      <c r="AP1346">
        <v>0</v>
      </c>
      <c r="AQ1346">
        <v>0</v>
      </c>
      <c r="AR1346">
        <v>0</v>
      </c>
      <c r="AS1346">
        <v>0</v>
      </c>
      <c r="AT1346">
        <v>0</v>
      </c>
      <c r="AU1346">
        <v>0</v>
      </c>
      <c r="AV1346">
        <v>0</v>
      </c>
      <c r="AW1346">
        <v>2</v>
      </c>
      <c r="AX1346">
        <v>1</v>
      </c>
      <c r="AY1346">
        <v>0</v>
      </c>
      <c r="AZ1346">
        <v>0</v>
      </c>
      <c r="BA1346" t="s">
        <v>63</v>
      </c>
      <c r="BB1346" t="s">
        <v>63</v>
      </c>
      <c r="BC1346" t="s">
        <v>64</v>
      </c>
    </row>
    <row r="1347" spans="1:55" x14ac:dyDescent="0.3">
      <c r="A1347" t="s">
        <v>55</v>
      </c>
      <c r="B1347" t="s">
        <v>55</v>
      </c>
      <c r="C1347" t="s">
        <v>738</v>
      </c>
      <c r="D1347">
        <v>22110429102</v>
      </c>
      <c r="E1347" t="s">
        <v>1151</v>
      </c>
      <c r="F1347" t="s">
        <v>56</v>
      </c>
      <c r="G1347" t="s">
        <v>57</v>
      </c>
      <c r="H1347">
        <v>6</v>
      </c>
      <c r="I1347" t="s">
        <v>74</v>
      </c>
      <c r="J1347" t="s">
        <v>59</v>
      </c>
      <c r="L1347">
        <v>1</v>
      </c>
      <c r="N1347">
        <v>2</v>
      </c>
      <c r="O1347" t="s">
        <v>66</v>
      </c>
      <c r="P1347">
        <v>1</v>
      </c>
      <c r="Q1347" t="s">
        <v>67</v>
      </c>
      <c r="R1347">
        <v>15</v>
      </c>
      <c r="S1347">
        <v>20</v>
      </c>
      <c r="T1347" t="s">
        <v>61</v>
      </c>
      <c r="V1347">
        <v>2</v>
      </c>
      <c r="W1347">
        <v>2</v>
      </c>
      <c r="X1347">
        <v>1</v>
      </c>
      <c r="Y1347" t="s">
        <v>71</v>
      </c>
      <c r="Z1347" t="s">
        <v>71</v>
      </c>
      <c r="AA1347" t="s">
        <v>62</v>
      </c>
      <c r="AB1347" t="s">
        <v>71</v>
      </c>
      <c r="AC1347" t="s">
        <v>77</v>
      </c>
      <c r="AD1347">
        <v>0</v>
      </c>
      <c r="AE1347">
        <v>1</v>
      </c>
      <c r="AF1347">
        <v>0</v>
      </c>
      <c r="AG1347">
        <v>0</v>
      </c>
      <c r="AH1347">
        <v>0</v>
      </c>
      <c r="AI1347">
        <v>0</v>
      </c>
      <c r="AJ1347">
        <v>1</v>
      </c>
      <c r="AK1347">
        <v>0</v>
      </c>
      <c r="AL1347">
        <v>0</v>
      </c>
      <c r="AM1347">
        <v>0</v>
      </c>
      <c r="AN1347">
        <v>0</v>
      </c>
      <c r="AO1347">
        <v>0</v>
      </c>
      <c r="AP1347">
        <v>0</v>
      </c>
      <c r="AQ1347">
        <v>0</v>
      </c>
      <c r="AR1347">
        <v>0</v>
      </c>
      <c r="AS1347">
        <v>0</v>
      </c>
      <c r="AT1347">
        <v>0</v>
      </c>
      <c r="AU1347">
        <v>0</v>
      </c>
      <c r="AV1347">
        <v>0</v>
      </c>
      <c r="AW1347">
        <v>3</v>
      </c>
      <c r="AX1347">
        <v>3</v>
      </c>
      <c r="AY1347">
        <v>0</v>
      </c>
      <c r="AZ1347">
        <v>0</v>
      </c>
      <c r="BA1347" t="s">
        <v>63</v>
      </c>
      <c r="BB1347" t="s">
        <v>63</v>
      </c>
      <c r="BC1347" t="s">
        <v>64</v>
      </c>
    </row>
    <row r="1348" spans="1:55" x14ac:dyDescent="0.3">
      <c r="A1348" t="s">
        <v>55</v>
      </c>
      <c r="B1348" t="s">
        <v>55</v>
      </c>
      <c r="C1348" t="s">
        <v>738</v>
      </c>
      <c r="D1348">
        <v>22110429102</v>
      </c>
      <c r="E1348" t="s">
        <v>1151</v>
      </c>
      <c r="F1348" t="s">
        <v>56</v>
      </c>
      <c r="G1348" t="s">
        <v>57</v>
      </c>
      <c r="H1348">
        <v>6</v>
      </c>
      <c r="I1348" t="s">
        <v>74</v>
      </c>
      <c r="J1348" t="s">
        <v>59</v>
      </c>
      <c r="L1348">
        <v>1</v>
      </c>
      <c r="N1348">
        <v>3</v>
      </c>
      <c r="O1348" t="s">
        <v>66</v>
      </c>
      <c r="P1348">
        <v>2</v>
      </c>
      <c r="Q1348" t="s">
        <v>69</v>
      </c>
      <c r="R1348">
        <v>13</v>
      </c>
      <c r="S1348">
        <v>18</v>
      </c>
      <c r="T1348" t="s">
        <v>61</v>
      </c>
      <c r="V1348">
        <v>2</v>
      </c>
      <c r="W1348">
        <v>2</v>
      </c>
      <c r="X1348">
        <v>1</v>
      </c>
      <c r="Y1348" t="s">
        <v>71</v>
      </c>
      <c r="Z1348" t="s">
        <v>71</v>
      </c>
      <c r="AA1348" t="s">
        <v>62</v>
      </c>
      <c r="AB1348" t="s">
        <v>62</v>
      </c>
      <c r="AC1348" t="s">
        <v>77</v>
      </c>
      <c r="AD1348">
        <v>0</v>
      </c>
      <c r="AE1348">
        <v>1</v>
      </c>
      <c r="AF1348">
        <v>0</v>
      </c>
      <c r="AG1348">
        <v>0</v>
      </c>
      <c r="AH1348">
        <v>0</v>
      </c>
      <c r="AI1348">
        <v>0</v>
      </c>
      <c r="AJ1348">
        <v>1</v>
      </c>
      <c r="AK1348">
        <v>0</v>
      </c>
      <c r="AL1348">
        <v>0</v>
      </c>
      <c r="AM1348">
        <v>0</v>
      </c>
      <c r="AN1348">
        <v>0</v>
      </c>
      <c r="AO1348">
        <v>0</v>
      </c>
      <c r="AP1348">
        <v>0</v>
      </c>
      <c r="AQ1348">
        <v>0</v>
      </c>
      <c r="AR1348">
        <v>0</v>
      </c>
      <c r="AS1348">
        <v>0</v>
      </c>
      <c r="AT1348">
        <v>0</v>
      </c>
      <c r="AU1348">
        <v>0</v>
      </c>
      <c r="AV1348">
        <v>0</v>
      </c>
      <c r="AW1348">
        <v>2</v>
      </c>
      <c r="AX1348">
        <v>3</v>
      </c>
      <c r="AY1348">
        <v>0</v>
      </c>
      <c r="AZ1348">
        <v>0</v>
      </c>
      <c r="BA1348" t="s">
        <v>63</v>
      </c>
      <c r="BB1348" t="s">
        <v>63</v>
      </c>
      <c r="BC1348" t="s">
        <v>64</v>
      </c>
    </row>
    <row r="1349" spans="1:55" x14ac:dyDescent="0.3">
      <c r="A1349" t="s">
        <v>55</v>
      </c>
      <c r="B1349" t="s">
        <v>55</v>
      </c>
      <c r="C1349" t="s">
        <v>738</v>
      </c>
      <c r="D1349">
        <v>22110429102</v>
      </c>
      <c r="E1349" t="s">
        <v>1151</v>
      </c>
      <c r="F1349" t="s">
        <v>56</v>
      </c>
      <c r="G1349" t="s">
        <v>57</v>
      </c>
      <c r="H1349">
        <v>6</v>
      </c>
      <c r="I1349" t="s">
        <v>74</v>
      </c>
      <c r="J1349" t="s">
        <v>59</v>
      </c>
      <c r="L1349">
        <v>1</v>
      </c>
      <c r="N1349">
        <v>4</v>
      </c>
      <c r="O1349" t="s">
        <v>66</v>
      </c>
      <c r="P1349">
        <v>3</v>
      </c>
      <c r="Q1349" t="s">
        <v>78</v>
      </c>
      <c r="R1349">
        <v>24</v>
      </c>
      <c r="S1349">
        <v>27</v>
      </c>
      <c r="T1349" t="s">
        <v>61</v>
      </c>
      <c r="V1349">
        <v>2</v>
      </c>
      <c r="W1349">
        <v>2</v>
      </c>
      <c r="X1349">
        <v>1</v>
      </c>
      <c r="Y1349" t="s">
        <v>71</v>
      </c>
      <c r="Z1349" t="s">
        <v>71</v>
      </c>
      <c r="AA1349" t="s">
        <v>62</v>
      </c>
      <c r="AB1349" t="s">
        <v>71</v>
      </c>
      <c r="AC1349" t="s">
        <v>77</v>
      </c>
      <c r="AD1349">
        <v>0</v>
      </c>
      <c r="AE1349">
        <v>1</v>
      </c>
      <c r="AF1349">
        <v>0</v>
      </c>
      <c r="AG1349">
        <v>0</v>
      </c>
      <c r="AH1349">
        <v>0</v>
      </c>
      <c r="AI1349">
        <v>0</v>
      </c>
      <c r="AJ1349">
        <v>1</v>
      </c>
      <c r="AK1349">
        <v>0</v>
      </c>
      <c r="AL1349">
        <v>0</v>
      </c>
      <c r="AM1349">
        <v>0</v>
      </c>
      <c r="AN1349">
        <v>0</v>
      </c>
      <c r="AO1349">
        <v>0</v>
      </c>
      <c r="AP1349">
        <v>0</v>
      </c>
      <c r="AQ1349">
        <v>0</v>
      </c>
      <c r="AR1349">
        <v>0</v>
      </c>
      <c r="AS1349">
        <v>0</v>
      </c>
      <c r="AT1349">
        <v>0</v>
      </c>
      <c r="AU1349">
        <v>0</v>
      </c>
      <c r="AV1349">
        <v>0</v>
      </c>
      <c r="AW1349">
        <v>2</v>
      </c>
      <c r="AX1349">
        <v>3</v>
      </c>
      <c r="AY1349">
        <v>0</v>
      </c>
      <c r="AZ1349">
        <v>0</v>
      </c>
      <c r="BA1349" t="s">
        <v>63</v>
      </c>
      <c r="BB1349" t="s">
        <v>63</v>
      </c>
      <c r="BC1349" t="s">
        <v>64</v>
      </c>
    </row>
    <row r="1350" spans="1:55" x14ac:dyDescent="0.3">
      <c r="A1350" t="s">
        <v>55</v>
      </c>
      <c r="B1350" t="s">
        <v>55</v>
      </c>
      <c r="C1350" t="s">
        <v>738</v>
      </c>
      <c r="D1350">
        <v>22110429102</v>
      </c>
      <c r="E1350" t="s">
        <v>1151</v>
      </c>
      <c r="F1350" t="s">
        <v>56</v>
      </c>
      <c r="G1350" t="s">
        <v>57</v>
      </c>
      <c r="H1350">
        <v>6</v>
      </c>
      <c r="I1350" t="s">
        <v>74</v>
      </c>
      <c r="J1350" t="s">
        <v>59</v>
      </c>
      <c r="L1350">
        <v>1</v>
      </c>
      <c r="N1350">
        <v>5</v>
      </c>
      <c r="O1350" t="s">
        <v>66</v>
      </c>
      <c r="P1350">
        <v>5</v>
      </c>
      <c r="Q1350" t="s">
        <v>91</v>
      </c>
      <c r="R1350">
        <v>17</v>
      </c>
      <c r="S1350">
        <v>14</v>
      </c>
      <c r="T1350" t="s">
        <v>61</v>
      </c>
      <c r="V1350">
        <v>2</v>
      </c>
      <c r="W1350">
        <v>2</v>
      </c>
      <c r="X1350">
        <v>1</v>
      </c>
      <c r="Y1350" t="s">
        <v>71</v>
      </c>
      <c r="Z1350" t="s">
        <v>71</v>
      </c>
      <c r="AA1350" t="s">
        <v>62</v>
      </c>
      <c r="AB1350" t="s">
        <v>62</v>
      </c>
      <c r="AC1350" t="s">
        <v>77</v>
      </c>
      <c r="AD1350">
        <v>0</v>
      </c>
      <c r="AE1350">
        <v>1</v>
      </c>
      <c r="AF1350">
        <v>0</v>
      </c>
      <c r="AG1350">
        <v>0</v>
      </c>
      <c r="AH1350">
        <v>0</v>
      </c>
      <c r="AI1350">
        <v>0</v>
      </c>
      <c r="AJ1350">
        <v>1</v>
      </c>
      <c r="AK1350">
        <v>0</v>
      </c>
      <c r="AL1350">
        <v>0</v>
      </c>
      <c r="AM1350">
        <v>0</v>
      </c>
      <c r="AN1350">
        <v>0</v>
      </c>
      <c r="AO1350">
        <v>0</v>
      </c>
      <c r="AP1350">
        <v>0</v>
      </c>
      <c r="AQ1350">
        <v>0</v>
      </c>
      <c r="AR1350">
        <v>0</v>
      </c>
      <c r="AS1350">
        <v>0</v>
      </c>
      <c r="AT1350">
        <v>0</v>
      </c>
      <c r="AU1350">
        <v>0</v>
      </c>
      <c r="AV1350">
        <v>0</v>
      </c>
      <c r="AW1350">
        <v>2</v>
      </c>
      <c r="AX1350">
        <v>3</v>
      </c>
      <c r="AY1350">
        <v>0</v>
      </c>
      <c r="AZ1350">
        <v>0</v>
      </c>
      <c r="BA1350" t="s">
        <v>63</v>
      </c>
      <c r="BB1350" t="s">
        <v>63</v>
      </c>
      <c r="BC1350" t="s">
        <v>64</v>
      </c>
    </row>
    <row r="1351" spans="1:55" x14ac:dyDescent="0.3">
      <c r="A1351" t="s">
        <v>55</v>
      </c>
      <c r="B1351" t="s">
        <v>55</v>
      </c>
      <c r="C1351" t="s">
        <v>738</v>
      </c>
      <c r="D1351">
        <v>22110429102</v>
      </c>
      <c r="E1351" t="s">
        <v>1151</v>
      </c>
      <c r="F1351" t="s">
        <v>56</v>
      </c>
      <c r="G1351" t="s">
        <v>57</v>
      </c>
      <c r="H1351">
        <v>6</v>
      </c>
      <c r="I1351" t="s">
        <v>74</v>
      </c>
      <c r="J1351" t="s">
        <v>59</v>
      </c>
      <c r="L1351">
        <v>1</v>
      </c>
      <c r="N1351">
        <v>6</v>
      </c>
      <c r="O1351" t="s">
        <v>66</v>
      </c>
      <c r="P1351">
        <v>5</v>
      </c>
      <c r="Q1351" t="s">
        <v>75</v>
      </c>
      <c r="R1351">
        <v>15</v>
      </c>
      <c r="S1351">
        <v>16</v>
      </c>
      <c r="T1351" t="s">
        <v>61</v>
      </c>
      <c r="V1351">
        <v>2</v>
      </c>
      <c r="W1351">
        <v>2</v>
      </c>
      <c r="X1351">
        <v>1</v>
      </c>
      <c r="Y1351" t="s">
        <v>71</v>
      </c>
      <c r="Z1351" t="s">
        <v>71</v>
      </c>
      <c r="AA1351" t="s">
        <v>62</v>
      </c>
      <c r="AB1351" t="s">
        <v>71</v>
      </c>
      <c r="AC1351" t="s">
        <v>77</v>
      </c>
      <c r="AD1351">
        <v>0</v>
      </c>
      <c r="AE1351">
        <v>1</v>
      </c>
      <c r="AF1351">
        <v>0</v>
      </c>
      <c r="AG1351">
        <v>0</v>
      </c>
      <c r="AH1351">
        <v>0</v>
      </c>
      <c r="AI1351">
        <v>0</v>
      </c>
      <c r="AJ1351">
        <v>1</v>
      </c>
      <c r="AK1351">
        <v>0</v>
      </c>
      <c r="AL1351">
        <v>0</v>
      </c>
      <c r="AM1351">
        <v>0</v>
      </c>
      <c r="AN1351">
        <v>0</v>
      </c>
      <c r="AO1351">
        <v>0</v>
      </c>
      <c r="AP1351">
        <v>0</v>
      </c>
      <c r="AQ1351">
        <v>0</v>
      </c>
      <c r="AR1351">
        <v>0</v>
      </c>
      <c r="AS1351">
        <v>0</v>
      </c>
      <c r="AT1351">
        <v>0</v>
      </c>
      <c r="AU1351">
        <v>0</v>
      </c>
      <c r="AV1351">
        <v>0</v>
      </c>
      <c r="AW1351">
        <v>2</v>
      </c>
      <c r="AX1351">
        <v>3</v>
      </c>
      <c r="AY1351">
        <v>0</v>
      </c>
      <c r="AZ1351">
        <v>0</v>
      </c>
      <c r="BA1351" t="s">
        <v>63</v>
      </c>
      <c r="BB1351" t="s">
        <v>63</v>
      </c>
      <c r="BC1351" t="s">
        <v>64</v>
      </c>
    </row>
    <row r="1352" spans="1:55" x14ac:dyDescent="0.3">
      <c r="A1352" t="s">
        <v>55</v>
      </c>
      <c r="B1352" t="s">
        <v>55</v>
      </c>
      <c r="C1352" t="s">
        <v>738</v>
      </c>
      <c r="D1352">
        <v>22110429102</v>
      </c>
      <c r="E1352" t="s">
        <v>1151</v>
      </c>
      <c r="F1352" t="s">
        <v>56</v>
      </c>
      <c r="G1352" t="s">
        <v>57</v>
      </c>
      <c r="H1352">
        <v>6</v>
      </c>
      <c r="I1352" t="s">
        <v>74</v>
      </c>
      <c r="J1352" t="s">
        <v>59</v>
      </c>
      <c r="L1352">
        <v>1</v>
      </c>
      <c r="N1352">
        <v>7</v>
      </c>
      <c r="O1352" t="s">
        <v>70</v>
      </c>
      <c r="R1352">
        <v>0</v>
      </c>
      <c r="S1352">
        <v>0</v>
      </c>
      <c r="T1352" t="s">
        <v>61</v>
      </c>
      <c r="V1352">
        <v>2</v>
      </c>
      <c r="W1352">
        <v>2</v>
      </c>
      <c r="X1352">
        <v>1</v>
      </c>
      <c r="Y1352" t="s">
        <v>62</v>
      </c>
      <c r="Z1352" t="s">
        <v>62</v>
      </c>
      <c r="AB1352" t="s">
        <v>62</v>
      </c>
      <c r="AD1352">
        <v>0</v>
      </c>
      <c r="AE1352">
        <v>0</v>
      </c>
      <c r="AF1352">
        <v>0</v>
      </c>
      <c r="AG1352">
        <v>0</v>
      </c>
      <c r="AH1352">
        <v>0</v>
      </c>
      <c r="AI1352">
        <v>0</v>
      </c>
      <c r="AJ1352">
        <v>0</v>
      </c>
      <c r="AK1352">
        <v>0</v>
      </c>
      <c r="AL1352">
        <v>0</v>
      </c>
      <c r="AM1352">
        <v>0</v>
      </c>
      <c r="AN1352">
        <v>0</v>
      </c>
      <c r="AO1352">
        <v>0</v>
      </c>
      <c r="AP1352">
        <v>0</v>
      </c>
      <c r="AQ1352">
        <v>0</v>
      </c>
      <c r="AR1352">
        <v>0</v>
      </c>
      <c r="AS1352">
        <v>0</v>
      </c>
      <c r="AT1352">
        <v>0</v>
      </c>
      <c r="AU1352">
        <v>0</v>
      </c>
      <c r="AV1352">
        <v>0</v>
      </c>
      <c r="AW1352">
        <v>2</v>
      </c>
      <c r="AX1352">
        <v>0</v>
      </c>
      <c r="AY1352">
        <v>0</v>
      </c>
      <c r="AZ1352">
        <v>0</v>
      </c>
      <c r="BA1352" t="s">
        <v>63</v>
      </c>
      <c r="BB1352" t="s">
        <v>63</v>
      </c>
      <c r="BC1352" t="s">
        <v>64</v>
      </c>
    </row>
    <row r="1353" spans="1:55" x14ac:dyDescent="0.3">
      <c r="A1353" t="s">
        <v>55</v>
      </c>
      <c r="B1353" t="s">
        <v>55</v>
      </c>
      <c r="C1353" t="s">
        <v>1195</v>
      </c>
      <c r="D1353">
        <v>22110431411</v>
      </c>
      <c r="E1353" t="s">
        <v>1196</v>
      </c>
      <c r="F1353" t="s">
        <v>106</v>
      </c>
      <c r="G1353" t="s">
        <v>57</v>
      </c>
      <c r="H1353">
        <v>13</v>
      </c>
      <c r="I1353" t="s">
        <v>1292</v>
      </c>
      <c r="J1353" t="s">
        <v>59</v>
      </c>
      <c r="K1353" t="s">
        <v>1293</v>
      </c>
      <c r="L1353">
        <v>1</v>
      </c>
      <c r="N1353">
        <v>1</v>
      </c>
      <c r="O1353" t="s">
        <v>122</v>
      </c>
      <c r="R1353">
        <v>0</v>
      </c>
      <c r="S1353">
        <v>0</v>
      </c>
      <c r="T1353" t="s">
        <v>1773</v>
      </c>
      <c r="U1353" t="s">
        <v>1294</v>
      </c>
      <c r="V1353">
        <v>1</v>
      </c>
      <c r="W1353">
        <v>1</v>
      </c>
      <c r="X1353">
        <v>1</v>
      </c>
      <c r="Y1353" t="s">
        <v>71</v>
      </c>
      <c r="Z1353" t="s">
        <v>71</v>
      </c>
      <c r="AA1353" t="s">
        <v>90</v>
      </c>
      <c r="AB1353" t="s">
        <v>62</v>
      </c>
      <c r="AD1353">
        <v>0</v>
      </c>
      <c r="AE1353">
        <v>1</v>
      </c>
      <c r="AF1353">
        <v>0</v>
      </c>
      <c r="AG1353">
        <v>0</v>
      </c>
      <c r="AH1353">
        <v>0</v>
      </c>
      <c r="AI1353">
        <v>5</v>
      </c>
      <c r="AJ1353">
        <v>0</v>
      </c>
      <c r="AK1353">
        <v>0</v>
      </c>
      <c r="AL1353">
        <v>0</v>
      </c>
      <c r="AM1353">
        <v>0</v>
      </c>
      <c r="AN1353">
        <v>0</v>
      </c>
      <c r="AO1353">
        <v>0</v>
      </c>
      <c r="AP1353">
        <v>0</v>
      </c>
      <c r="AQ1353">
        <v>0</v>
      </c>
      <c r="AR1353">
        <v>0</v>
      </c>
      <c r="AS1353">
        <v>0</v>
      </c>
      <c r="AT1353">
        <v>0</v>
      </c>
      <c r="AU1353">
        <v>0</v>
      </c>
      <c r="AV1353">
        <v>0</v>
      </c>
      <c r="AW1353">
        <v>4</v>
      </c>
      <c r="AX1353">
        <v>3</v>
      </c>
      <c r="AY1353">
        <v>0</v>
      </c>
      <c r="AZ1353">
        <v>0</v>
      </c>
      <c r="BA1353" t="s">
        <v>63</v>
      </c>
      <c r="BB1353" t="s">
        <v>63</v>
      </c>
      <c r="BC1353" t="s">
        <v>64</v>
      </c>
    </row>
    <row r="1354" spans="1:55" x14ac:dyDescent="0.3">
      <c r="A1354" t="s">
        <v>55</v>
      </c>
      <c r="B1354" t="s">
        <v>55</v>
      </c>
      <c r="C1354" t="s">
        <v>1195</v>
      </c>
      <c r="D1354">
        <v>22110431411</v>
      </c>
      <c r="E1354" t="s">
        <v>1196</v>
      </c>
      <c r="F1354" t="s">
        <v>106</v>
      </c>
      <c r="G1354" t="s">
        <v>57</v>
      </c>
      <c r="H1354">
        <v>13</v>
      </c>
      <c r="I1354" t="s">
        <v>1292</v>
      </c>
      <c r="J1354" t="s">
        <v>59</v>
      </c>
      <c r="K1354" t="s">
        <v>1293</v>
      </c>
      <c r="L1354">
        <v>1</v>
      </c>
      <c r="N1354">
        <v>2</v>
      </c>
      <c r="O1354" t="s">
        <v>216</v>
      </c>
      <c r="R1354">
        <v>0</v>
      </c>
      <c r="S1354">
        <v>0</v>
      </c>
      <c r="T1354" t="s">
        <v>1773</v>
      </c>
      <c r="U1354" t="s">
        <v>1295</v>
      </c>
      <c r="V1354">
        <v>1</v>
      </c>
      <c r="W1354">
        <v>1</v>
      </c>
      <c r="X1354">
        <v>1</v>
      </c>
      <c r="Y1354" t="s">
        <v>71</v>
      </c>
      <c r="Z1354" t="s">
        <v>71</v>
      </c>
      <c r="AA1354" t="s">
        <v>90</v>
      </c>
      <c r="AB1354" t="s">
        <v>62</v>
      </c>
      <c r="AD1354">
        <v>0</v>
      </c>
      <c r="AE1354">
        <v>0</v>
      </c>
      <c r="AF1354">
        <v>0</v>
      </c>
      <c r="AG1354">
        <v>0</v>
      </c>
      <c r="AH1354">
        <v>0</v>
      </c>
      <c r="AI1354">
        <v>1</v>
      </c>
      <c r="AJ1354">
        <v>0</v>
      </c>
      <c r="AK1354">
        <v>0</v>
      </c>
      <c r="AL1354">
        <v>0</v>
      </c>
      <c r="AM1354">
        <v>0</v>
      </c>
      <c r="AN1354">
        <v>0</v>
      </c>
      <c r="AO1354">
        <v>0</v>
      </c>
      <c r="AP1354">
        <v>0</v>
      </c>
      <c r="AQ1354">
        <v>0</v>
      </c>
      <c r="AR1354">
        <v>0</v>
      </c>
      <c r="AS1354">
        <v>0</v>
      </c>
      <c r="AT1354">
        <v>0</v>
      </c>
      <c r="AU1354">
        <v>0</v>
      </c>
      <c r="AV1354">
        <v>0</v>
      </c>
      <c r="AW1354">
        <v>3</v>
      </c>
      <c r="AX1354">
        <v>3</v>
      </c>
      <c r="AY1354">
        <v>0</v>
      </c>
      <c r="AZ1354">
        <v>0</v>
      </c>
      <c r="BA1354" t="s">
        <v>63</v>
      </c>
      <c r="BB1354" t="s">
        <v>63</v>
      </c>
      <c r="BC1354" t="s">
        <v>64</v>
      </c>
    </row>
    <row r="1355" spans="1:55" x14ac:dyDescent="0.3">
      <c r="A1355" t="s">
        <v>55</v>
      </c>
      <c r="B1355" t="s">
        <v>55</v>
      </c>
      <c r="C1355" t="s">
        <v>973</v>
      </c>
      <c r="D1355">
        <v>22110424802</v>
      </c>
      <c r="E1355" t="s">
        <v>974</v>
      </c>
      <c r="F1355" t="s">
        <v>56</v>
      </c>
      <c r="G1355" t="s">
        <v>57</v>
      </c>
      <c r="H1355">
        <v>1</v>
      </c>
      <c r="I1355" t="s">
        <v>58</v>
      </c>
      <c r="J1355" t="s">
        <v>59</v>
      </c>
      <c r="L1355">
        <v>1</v>
      </c>
      <c r="N1355">
        <v>1</v>
      </c>
      <c r="O1355" t="s">
        <v>70</v>
      </c>
      <c r="R1355">
        <v>0</v>
      </c>
      <c r="S1355">
        <v>0</v>
      </c>
      <c r="T1355" t="s">
        <v>1772</v>
      </c>
      <c r="U1355" t="s">
        <v>975</v>
      </c>
      <c r="V1355">
        <v>4</v>
      </c>
      <c r="W1355">
        <v>0</v>
      </c>
      <c r="X1355">
        <v>2</v>
      </c>
      <c r="Y1355" t="s">
        <v>71</v>
      </c>
      <c r="AA1355" t="s">
        <v>71</v>
      </c>
      <c r="AB1355" t="s">
        <v>71</v>
      </c>
      <c r="AD1355">
        <v>0</v>
      </c>
      <c r="AE1355">
        <v>0</v>
      </c>
      <c r="AF1355">
        <v>0</v>
      </c>
      <c r="AG1355">
        <v>0</v>
      </c>
      <c r="AH1355">
        <v>0</v>
      </c>
      <c r="AI1355">
        <v>0</v>
      </c>
      <c r="AJ1355">
        <v>0</v>
      </c>
      <c r="AK1355">
        <v>0</v>
      </c>
      <c r="AL1355">
        <v>0</v>
      </c>
      <c r="AM1355">
        <v>0</v>
      </c>
      <c r="AN1355">
        <v>0</v>
      </c>
      <c r="AO1355">
        <v>0</v>
      </c>
      <c r="AP1355">
        <v>0</v>
      </c>
      <c r="AQ1355">
        <v>0</v>
      </c>
      <c r="AR1355">
        <v>0</v>
      </c>
      <c r="AS1355">
        <v>0</v>
      </c>
      <c r="AT1355">
        <v>0</v>
      </c>
      <c r="AU1355">
        <v>0</v>
      </c>
      <c r="AV1355">
        <v>0</v>
      </c>
      <c r="AW1355">
        <v>0</v>
      </c>
      <c r="AX1355">
        <v>0</v>
      </c>
      <c r="AY1355">
        <v>0</v>
      </c>
      <c r="AZ1355">
        <v>0</v>
      </c>
      <c r="BA1355" t="s">
        <v>63</v>
      </c>
      <c r="BB1355" t="s">
        <v>63</v>
      </c>
    </row>
    <row r="1356" spans="1:55" x14ac:dyDescent="0.3">
      <c r="A1356" t="s">
        <v>55</v>
      </c>
      <c r="B1356" t="s">
        <v>55</v>
      </c>
      <c r="C1356" t="s">
        <v>973</v>
      </c>
      <c r="D1356">
        <v>22110424802</v>
      </c>
      <c r="E1356" t="s">
        <v>974</v>
      </c>
      <c r="F1356" t="s">
        <v>56</v>
      </c>
      <c r="G1356" t="s">
        <v>57</v>
      </c>
      <c r="H1356">
        <v>1</v>
      </c>
      <c r="I1356" t="s">
        <v>58</v>
      </c>
      <c r="J1356" t="s">
        <v>59</v>
      </c>
      <c r="L1356">
        <v>1</v>
      </c>
      <c r="N1356">
        <v>2</v>
      </c>
      <c r="O1356" t="s">
        <v>66</v>
      </c>
      <c r="R1356">
        <v>0</v>
      </c>
      <c r="S1356">
        <v>0</v>
      </c>
      <c r="T1356" t="s">
        <v>1773</v>
      </c>
      <c r="V1356">
        <v>4</v>
      </c>
      <c r="W1356">
        <v>0</v>
      </c>
      <c r="X1356">
        <v>2</v>
      </c>
      <c r="Y1356" t="s">
        <v>71</v>
      </c>
      <c r="Z1356" t="s">
        <v>71</v>
      </c>
      <c r="AA1356" t="s">
        <v>71</v>
      </c>
      <c r="AB1356" t="s">
        <v>71</v>
      </c>
      <c r="AC1356" t="s">
        <v>68</v>
      </c>
      <c r="AD1356">
        <v>0</v>
      </c>
      <c r="AE1356">
        <v>0</v>
      </c>
      <c r="AF1356">
        <v>0</v>
      </c>
      <c r="AG1356">
        <v>0</v>
      </c>
      <c r="AH1356">
        <v>0</v>
      </c>
      <c r="AI1356">
        <v>0</v>
      </c>
      <c r="AJ1356">
        <v>0</v>
      </c>
      <c r="AK1356">
        <v>0</v>
      </c>
      <c r="AL1356">
        <v>0</v>
      </c>
      <c r="AM1356">
        <v>0</v>
      </c>
      <c r="AN1356">
        <v>0</v>
      </c>
      <c r="AO1356">
        <v>0</v>
      </c>
      <c r="AP1356">
        <v>0</v>
      </c>
      <c r="AQ1356">
        <v>0</v>
      </c>
      <c r="AR1356">
        <v>0</v>
      </c>
      <c r="AS1356">
        <v>0</v>
      </c>
      <c r="AT1356">
        <v>0</v>
      </c>
      <c r="AU1356">
        <v>0</v>
      </c>
      <c r="AV1356">
        <v>0</v>
      </c>
      <c r="AW1356">
        <v>1</v>
      </c>
      <c r="AX1356">
        <v>1</v>
      </c>
      <c r="AY1356">
        <v>0</v>
      </c>
      <c r="AZ1356">
        <v>0</v>
      </c>
      <c r="BA1356" t="s">
        <v>63</v>
      </c>
      <c r="BB1356" t="s">
        <v>63</v>
      </c>
      <c r="BC1356" t="s">
        <v>64</v>
      </c>
    </row>
    <row r="1357" spans="1:55" x14ac:dyDescent="0.3">
      <c r="A1357" t="s">
        <v>55</v>
      </c>
      <c r="B1357" t="s">
        <v>55</v>
      </c>
      <c r="C1357" t="s">
        <v>973</v>
      </c>
      <c r="D1357">
        <v>22110424802</v>
      </c>
      <c r="E1357" t="s">
        <v>974</v>
      </c>
      <c r="F1357" t="s">
        <v>56</v>
      </c>
      <c r="G1357" t="s">
        <v>57</v>
      </c>
      <c r="H1357">
        <v>1</v>
      </c>
      <c r="I1357" t="s">
        <v>58</v>
      </c>
      <c r="J1357" t="s">
        <v>59</v>
      </c>
      <c r="L1357">
        <v>1</v>
      </c>
      <c r="N1357">
        <v>3</v>
      </c>
      <c r="O1357" t="s">
        <v>66</v>
      </c>
      <c r="Q1357" t="s">
        <v>69</v>
      </c>
      <c r="R1357">
        <v>0</v>
      </c>
      <c r="S1357">
        <v>0</v>
      </c>
      <c r="T1357" t="s">
        <v>61</v>
      </c>
      <c r="U1357" t="s">
        <v>976</v>
      </c>
      <c r="V1357">
        <v>4</v>
      </c>
      <c r="W1357">
        <v>0</v>
      </c>
      <c r="X1357">
        <v>2</v>
      </c>
      <c r="Y1357" t="s">
        <v>71</v>
      </c>
      <c r="Z1357" t="s">
        <v>71</v>
      </c>
      <c r="AA1357" t="s">
        <v>71</v>
      </c>
      <c r="AB1357" t="s">
        <v>83</v>
      </c>
      <c r="AC1357" t="s">
        <v>68</v>
      </c>
      <c r="AD1357">
        <v>0</v>
      </c>
      <c r="AE1357">
        <v>1</v>
      </c>
      <c r="AF1357">
        <v>0</v>
      </c>
      <c r="AG1357">
        <v>0</v>
      </c>
      <c r="AH1357">
        <v>0</v>
      </c>
      <c r="AI1357">
        <v>0</v>
      </c>
      <c r="AJ1357">
        <v>1</v>
      </c>
      <c r="AK1357">
        <v>0</v>
      </c>
      <c r="AL1357">
        <v>0</v>
      </c>
      <c r="AM1357">
        <v>0</v>
      </c>
      <c r="AN1357">
        <v>0</v>
      </c>
      <c r="AO1357">
        <v>0</v>
      </c>
      <c r="AP1357">
        <v>0</v>
      </c>
      <c r="AQ1357">
        <v>0</v>
      </c>
      <c r="AR1357">
        <v>0</v>
      </c>
      <c r="AS1357">
        <v>0</v>
      </c>
      <c r="AT1357">
        <v>0</v>
      </c>
      <c r="AU1357">
        <v>0</v>
      </c>
      <c r="AV1357">
        <v>0</v>
      </c>
      <c r="AW1357">
        <v>2</v>
      </c>
      <c r="AX1357">
        <v>2</v>
      </c>
      <c r="AY1357">
        <v>0</v>
      </c>
      <c r="AZ1357">
        <v>0</v>
      </c>
      <c r="BA1357" t="s">
        <v>63</v>
      </c>
      <c r="BB1357" t="s">
        <v>63</v>
      </c>
      <c r="BC1357" t="s">
        <v>64</v>
      </c>
    </row>
    <row r="1358" spans="1:55" x14ac:dyDescent="0.3">
      <c r="A1358" t="s">
        <v>55</v>
      </c>
      <c r="B1358" t="s">
        <v>55</v>
      </c>
      <c r="C1358" t="s">
        <v>973</v>
      </c>
      <c r="D1358">
        <v>22110424802</v>
      </c>
      <c r="E1358" t="s">
        <v>974</v>
      </c>
      <c r="F1358" t="s">
        <v>56</v>
      </c>
      <c r="G1358" t="s">
        <v>57</v>
      </c>
      <c r="H1358">
        <v>1</v>
      </c>
      <c r="I1358" t="s">
        <v>58</v>
      </c>
      <c r="J1358" t="s">
        <v>59</v>
      </c>
      <c r="L1358">
        <v>1</v>
      </c>
      <c r="N1358">
        <v>4</v>
      </c>
      <c r="O1358" t="s">
        <v>167</v>
      </c>
      <c r="R1358">
        <v>0</v>
      </c>
      <c r="S1358">
        <v>0</v>
      </c>
      <c r="T1358" t="s">
        <v>61</v>
      </c>
      <c r="V1358">
        <v>4</v>
      </c>
      <c r="W1358">
        <v>0</v>
      </c>
      <c r="X1358">
        <v>2</v>
      </c>
      <c r="Y1358" t="s">
        <v>62</v>
      </c>
      <c r="Z1358" t="s">
        <v>62</v>
      </c>
      <c r="AB1358" t="s">
        <v>62</v>
      </c>
      <c r="AD1358">
        <v>1</v>
      </c>
      <c r="AE1358">
        <v>0</v>
      </c>
      <c r="AF1358">
        <v>1</v>
      </c>
      <c r="AG1358">
        <v>1</v>
      </c>
      <c r="AH1358">
        <v>0</v>
      </c>
      <c r="AI1358">
        <v>3</v>
      </c>
      <c r="AJ1358">
        <v>0</v>
      </c>
      <c r="AK1358">
        <v>1</v>
      </c>
      <c r="AL1358">
        <v>1</v>
      </c>
      <c r="AM1358">
        <v>1</v>
      </c>
      <c r="AN1358">
        <v>8</v>
      </c>
      <c r="AO1358">
        <v>0</v>
      </c>
      <c r="AP1358">
        <v>0</v>
      </c>
      <c r="AQ1358">
        <v>0</v>
      </c>
      <c r="AR1358">
        <v>0</v>
      </c>
      <c r="AS1358">
        <v>0</v>
      </c>
      <c r="AT1358">
        <v>0</v>
      </c>
      <c r="AU1358">
        <v>0</v>
      </c>
      <c r="AV1358">
        <v>0</v>
      </c>
      <c r="AW1358">
        <v>3</v>
      </c>
      <c r="AX1358">
        <v>2</v>
      </c>
      <c r="AY1358">
        <v>0</v>
      </c>
      <c r="AZ1358">
        <v>0</v>
      </c>
      <c r="BA1358" t="s">
        <v>63</v>
      </c>
      <c r="BB1358" t="s">
        <v>63</v>
      </c>
      <c r="BC1358" t="s">
        <v>64</v>
      </c>
    </row>
    <row r="1359" spans="1:55" x14ac:dyDescent="0.3">
      <c r="A1359" t="s">
        <v>55</v>
      </c>
      <c r="B1359" t="s">
        <v>55</v>
      </c>
      <c r="C1359" t="s">
        <v>973</v>
      </c>
      <c r="D1359">
        <v>22110424802</v>
      </c>
      <c r="E1359" t="s">
        <v>974</v>
      </c>
      <c r="F1359" t="s">
        <v>56</v>
      </c>
      <c r="G1359" t="s">
        <v>57</v>
      </c>
      <c r="H1359">
        <v>1</v>
      </c>
      <c r="I1359" t="s">
        <v>58</v>
      </c>
      <c r="J1359" t="s">
        <v>59</v>
      </c>
      <c r="L1359">
        <v>1</v>
      </c>
      <c r="N1359">
        <v>5</v>
      </c>
      <c r="O1359" t="s">
        <v>66</v>
      </c>
      <c r="P1359">
        <v>1</v>
      </c>
      <c r="Q1359" t="s">
        <v>67</v>
      </c>
      <c r="R1359">
        <v>9</v>
      </c>
      <c r="S1359">
        <v>12</v>
      </c>
      <c r="T1359" t="s">
        <v>61</v>
      </c>
      <c r="V1359">
        <v>4</v>
      </c>
      <c r="W1359">
        <v>0</v>
      </c>
      <c r="X1359">
        <v>2</v>
      </c>
      <c r="Y1359" t="s">
        <v>62</v>
      </c>
      <c r="Z1359" t="s">
        <v>62</v>
      </c>
      <c r="AB1359" t="s">
        <v>62</v>
      </c>
      <c r="AC1359" t="s">
        <v>77</v>
      </c>
      <c r="AD1359">
        <v>1</v>
      </c>
      <c r="AE1359">
        <v>1</v>
      </c>
      <c r="AF1359">
        <v>0</v>
      </c>
      <c r="AG1359">
        <v>0</v>
      </c>
      <c r="AH1359">
        <v>0</v>
      </c>
      <c r="AI1359">
        <v>0</v>
      </c>
      <c r="AJ1359">
        <v>0</v>
      </c>
      <c r="AK1359">
        <v>2</v>
      </c>
      <c r="AL1359">
        <v>0</v>
      </c>
      <c r="AM1359">
        <v>0</v>
      </c>
      <c r="AN1359">
        <v>0</v>
      </c>
      <c r="AO1359">
        <v>0</v>
      </c>
      <c r="AP1359">
        <v>0</v>
      </c>
      <c r="AQ1359">
        <v>0</v>
      </c>
      <c r="AR1359">
        <v>0</v>
      </c>
      <c r="AS1359">
        <v>0</v>
      </c>
      <c r="AT1359">
        <v>0</v>
      </c>
      <c r="AU1359">
        <v>0</v>
      </c>
      <c r="AV1359">
        <v>0</v>
      </c>
      <c r="AW1359">
        <v>2</v>
      </c>
      <c r="AX1359">
        <v>2</v>
      </c>
      <c r="AY1359">
        <v>0</v>
      </c>
      <c r="AZ1359">
        <v>0</v>
      </c>
      <c r="BA1359" t="s">
        <v>63</v>
      </c>
      <c r="BB1359" t="s">
        <v>63</v>
      </c>
      <c r="BC1359" t="s">
        <v>64</v>
      </c>
    </row>
    <row r="1360" spans="1:55" x14ac:dyDescent="0.3">
      <c r="A1360" t="s">
        <v>55</v>
      </c>
      <c r="B1360" t="s">
        <v>55</v>
      </c>
      <c r="C1360" t="s">
        <v>973</v>
      </c>
      <c r="D1360">
        <v>22110424802</v>
      </c>
      <c r="E1360" t="s">
        <v>974</v>
      </c>
      <c r="F1360" t="s">
        <v>56</v>
      </c>
      <c r="G1360" t="s">
        <v>57</v>
      </c>
      <c r="H1360">
        <v>1</v>
      </c>
      <c r="I1360" t="s">
        <v>58</v>
      </c>
      <c r="J1360" t="s">
        <v>59</v>
      </c>
      <c r="L1360">
        <v>1</v>
      </c>
      <c r="N1360">
        <v>6</v>
      </c>
      <c r="O1360" t="s">
        <v>66</v>
      </c>
      <c r="P1360">
        <v>5</v>
      </c>
      <c r="Q1360" t="s">
        <v>75</v>
      </c>
      <c r="R1360">
        <v>23</v>
      </c>
      <c r="S1360">
        <v>21</v>
      </c>
      <c r="T1360" t="s">
        <v>61</v>
      </c>
      <c r="V1360">
        <v>4</v>
      </c>
      <c r="W1360">
        <v>0</v>
      </c>
      <c r="X1360">
        <v>2</v>
      </c>
      <c r="Y1360" t="s">
        <v>62</v>
      </c>
      <c r="Z1360" t="s">
        <v>62</v>
      </c>
      <c r="AB1360" t="s">
        <v>62</v>
      </c>
      <c r="AC1360" t="s">
        <v>77</v>
      </c>
      <c r="AD1360">
        <v>1</v>
      </c>
      <c r="AE1360">
        <v>1</v>
      </c>
      <c r="AF1360">
        <v>0</v>
      </c>
      <c r="AG1360">
        <v>0</v>
      </c>
      <c r="AH1360">
        <v>0</v>
      </c>
      <c r="AI1360">
        <v>0</v>
      </c>
      <c r="AJ1360">
        <v>0</v>
      </c>
      <c r="AK1360">
        <v>1</v>
      </c>
      <c r="AL1360">
        <v>0</v>
      </c>
      <c r="AM1360">
        <v>0</v>
      </c>
      <c r="AN1360">
        <v>0</v>
      </c>
      <c r="AO1360">
        <v>0</v>
      </c>
      <c r="AP1360">
        <v>0</v>
      </c>
      <c r="AQ1360">
        <v>0</v>
      </c>
      <c r="AR1360">
        <v>0</v>
      </c>
      <c r="AS1360">
        <v>0</v>
      </c>
      <c r="AT1360">
        <v>0</v>
      </c>
      <c r="AU1360">
        <v>0</v>
      </c>
      <c r="AV1360">
        <v>0</v>
      </c>
      <c r="AW1360">
        <v>3</v>
      </c>
      <c r="AX1360">
        <v>2</v>
      </c>
      <c r="AY1360">
        <v>0</v>
      </c>
      <c r="AZ1360">
        <v>0</v>
      </c>
      <c r="BA1360" t="s">
        <v>63</v>
      </c>
      <c r="BB1360" t="s">
        <v>63</v>
      </c>
      <c r="BC1360" t="s">
        <v>64</v>
      </c>
    </row>
    <row r="1361" spans="1:55" x14ac:dyDescent="0.3">
      <c r="A1361" t="s">
        <v>55</v>
      </c>
      <c r="B1361" t="s">
        <v>55</v>
      </c>
      <c r="C1361" t="s">
        <v>973</v>
      </c>
      <c r="D1361">
        <v>22110424802</v>
      </c>
      <c r="E1361" t="s">
        <v>974</v>
      </c>
      <c r="F1361" t="s">
        <v>56</v>
      </c>
      <c r="G1361" t="s">
        <v>57</v>
      </c>
      <c r="H1361">
        <v>1</v>
      </c>
      <c r="I1361" t="s">
        <v>58</v>
      </c>
      <c r="J1361" t="s">
        <v>59</v>
      </c>
      <c r="L1361">
        <v>1</v>
      </c>
      <c r="N1361">
        <v>7</v>
      </c>
      <c r="O1361" t="s">
        <v>66</v>
      </c>
      <c r="P1361">
        <v>2</v>
      </c>
      <c r="Q1361" t="s">
        <v>69</v>
      </c>
      <c r="R1361">
        <v>11</v>
      </c>
      <c r="S1361">
        <v>13</v>
      </c>
      <c r="T1361" t="s">
        <v>61</v>
      </c>
      <c r="V1361">
        <v>4</v>
      </c>
      <c r="W1361">
        <v>0</v>
      </c>
      <c r="X1361">
        <v>2</v>
      </c>
      <c r="Y1361" t="s">
        <v>62</v>
      </c>
      <c r="Z1361" t="s">
        <v>62</v>
      </c>
      <c r="AB1361" t="s">
        <v>62</v>
      </c>
      <c r="AC1361" t="s">
        <v>77</v>
      </c>
      <c r="AD1361">
        <v>0</v>
      </c>
      <c r="AE1361">
        <v>0</v>
      </c>
      <c r="AF1361">
        <v>0</v>
      </c>
      <c r="AG1361">
        <v>0</v>
      </c>
      <c r="AH1361">
        <v>0</v>
      </c>
      <c r="AI1361">
        <v>0</v>
      </c>
      <c r="AJ1361">
        <v>0</v>
      </c>
      <c r="AK1361">
        <v>1</v>
      </c>
      <c r="AL1361">
        <v>0</v>
      </c>
      <c r="AM1361">
        <v>0</v>
      </c>
      <c r="AN1361">
        <v>0</v>
      </c>
      <c r="AO1361">
        <v>0</v>
      </c>
      <c r="AP1361">
        <v>0</v>
      </c>
      <c r="AQ1361">
        <v>0</v>
      </c>
      <c r="AR1361">
        <v>0</v>
      </c>
      <c r="AS1361">
        <v>0</v>
      </c>
      <c r="AT1361">
        <v>0</v>
      </c>
      <c r="AU1361">
        <v>0</v>
      </c>
      <c r="AV1361">
        <v>0</v>
      </c>
      <c r="AW1361">
        <v>2</v>
      </c>
      <c r="AX1361">
        <v>2</v>
      </c>
      <c r="AY1361">
        <v>0</v>
      </c>
      <c r="AZ1361">
        <v>0</v>
      </c>
      <c r="BA1361" t="s">
        <v>63</v>
      </c>
      <c r="BB1361" t="s">
        <v>63</v>
      </c>
      <c r="BC1361" t="s">
        <v>64</v>
      </c>
    </row>
    <row r="1362" spans="1:55" x14ac:dyDescent="0.3">
      <c r="A1362" t="s">
        <v>55</v>
      </c>
      <c r="B1362" t="s">
        <v>55</v>
      </c>
      <c r="C1362" t="s">
        <v>973</v>
      </c>
      <c r="D1362">
        <v>22110424802</v>
      </c>
      <c r="E1362" t="s">
        <v>974</v>
      </c>
      <c r="F1362" t="s">
        <v>56</v>
      </c>
      <c r="G1362" t="s">
        <v>57</v>
      </c>
      <c r="H1362">
        <v>1</v>
      </c>
      <c r="I1362" t="s">
        <v>58</v>
      </c>
      <c r="J1362" t="s">
        <v>59</v>
      </c>
      <c r="L1362">
        <v>1</v>
      </c>
      <c r="N1362">
        <v>8</v>
      </c>
      <c r="O1362" t="s">
        <v>70</v>
      </c>
      <c r="R1362">
        <v>0</v>
      </c>
      <c r="S1362">
        <v>0</v>
      </c>
      <c r="T1362" t="s">
        <v>1772</v>
      </c>
      <c r="V1362">
        <v>4</v>
      </c>
      <c r="W1362">
        <v>0</v>
      </c>
      <c r="X1362">
        <v>2</v>
      </c>
      <c r="Y1362" t="s">
        <v>71</v>
      </c>
      <c r="Z1362" t="s">
        <v>62</v>
      </c>
      <c r="AB1362" t="s">
        <v>62</v>
      </c>
      <c r="AD1362">
        <v>1</v>
      </c>
      <c r="AE1362">
        <v>0</v>
      </c>
      <c r="AF1362">
        <v>0</v>
      </c>
      <c r="AG1362">
        <v>0</v>
      </c>
      <c r="AH1362">
        <v>0</v>
      </c>
      <c r="AI1362">
        <v>7</v>
      </c>
      <c r="AJ1362">
        <v>0</v>
      </c>
      <c r="AK1362">
        <v>1</v>
      </c>
      <c r="AL1362">
        <v>0</v>
      </c>
      <c r="AM1362">
        <v>0</v>
      </c>
      <c r="AN1362">
        <v>0</v>
      </c>
      <c r="AO1362">
        <v>0</v>
      </c>
      <c r="AP1362">
        <v>0</v>
      </c>
      <c r="AQ1362">
        <v>0</v>
      </c>
      <c r="AR1362">
        <v>0</v>
      </c>
      <c r="AS1362">
        <v>0</v>
      </c>
      <c r="AT1362">
        <v>0</v>
      </c>
      <c r="AU1362">
        <v>0</v>
      </c>
      <c r="AV1362">
        <v>0</v>
      </c>
      <c r="AW1362">
        <v>7</v>
      </c>
      <c r="AX1362">
        <v>3</v>
      </c>
      <c r="AY1362">
        <v>0</v>
      </c>
      <c r="AZ1362">
        <v>0</v>
      </c>
      <c r="BA1362" t="s">
        <v>63</v>
      </c>
      <c r="BB1362" t="s">
        <v>63</v>
      </c>
      <c r="BC1362" t="s">
        <v>64</v>
      </c>
    </row>
    <row r="1363" spans="1:55" x14ac:dyDescent="0.3">
      <c r="A1363" t="s">
        <v>55</v>
      </c>
      <c r="B1363" t="s">
        <v>55</v>
      </c>
      <c r="C1363" t="s">
        <v>973</v>
      </c>
      <c r="D1363">
        <v>22110424802</v>
      </c>
      <c r="E1363" t="s">
        <v>974</v>
      </c>
      <c r="F1363" t="s">
        <v>56</v>
      </c>
      <c r="G1363" t="s">
        <v>57</v>
      </c>
      <c r="H1363">
        <v>1</v>
      </c>
      <c r="I1363" t="s">
        <v>58</v>
      </c>
      <c r="J1363" t="s">
        <v>59</v>
      </c>
      <c r="L1363">
        <v>1</v>
      </c>
      <c r="N1363">
        <v>9</v>
      </c>
      <c r="O1363" t="s">
        <v>66</v>
      </c>
      <c r="P1363">
        <v>3</v>
      </c>
      <c r="Q1363" t="s">
        <v>78</v>
      </c>
      <c r="R1363">
        <v>14</v>
      </c>
      <c r="S1363">
        <v>12</v>
      </c>
      <c r="T1363" t="s">
        <v>61</v>
      </c>
      <c r="V1363">
        <v>4</v>
      </c>
      <c r="W1363">
        <v>0</v>
      </c>
      <c r="X1363">
        <v>2</v>
      </c>
      <c r="Y1363" t="s">
        <v>71</v>
      </c>
      <c r="Z1363" t="s">
        <v>62</v>
      </c>
      <c r="AB1363" t="s">
        <v>62</v>
      </c>
      <c r="AC1363" t="s">
        <v>68</v>
      </c>
      <c r="AD1363">
        <v>0</v>
      </c>
      <c r="AE1363">
        <v>1</v>
      </c>
      <c r="AF1363">
        <v>0</v>
      </c>
      <c r="AG1363">
        <v>0</v>
      </c>
      <c r="AH1363">
        <v>0</v>
      </c>
      <c r="AI1363">
        <v>0</v>
      </c>
      <c r="AJ1363">
        <v>0</v>
      </c>
      <c r="AK1363">
        <v>1</v>
      </c>
      <c r="AL1363">
        <v>0</v>
      </c>
      <c r="AM1363">
        <v>0</v>
      </c>
      <c r="AN1363">
        <v>0</v>
      </c>
      <c r="AO1363">
        <v>0</v>
      </c>
      <c r="AP1363">
        <v>0</v>
      </c>
      <c r="AQ1363">
        <v>0</v>
      </c>
      <c r="AR1363">
        <v>0</v>
      </c>
      <c r="AS1363">
        <v>0</v>
      </c>
      <c r="AT1363">
        <v>0</v>
      </c>
      <c r="AU1363">
        <v>0</v>
      </c>
      <c r="AV1363">
        <v>0</v>
      </c>
      <c r="AW1363">
        <v>2</v>
      </c>
      <c r="AX1363">
        <v>2</v>
      </c>
      <c r="AY1363">
        <v>0</v>
      </c>
      <c r="AZ1363">
        <v>0</v>
      </c>
      <c r="BA1363" t="s">
        <v>63</v>
      </c>
      <c r="BB1363" t="s">
        <v>63</v>
      </c>
    </row>
    <row r="1364" spans="1:55" x14ac:dyDescent="0.3">
      <c r="A1364" t="s">
        <v>55</v>
      </c>
      <c r="B1364" t="s">
        <v>55</v>
      </c>
      <c r="C1364" t="s">
        <v>973</v>
      </c>
      <c r="D1364">
        <v>22110424802</v>
      </c>
      <c r="E1364" t="s">
        <v>974</v>
      </c>
      <c r="F1364" t="s">
        <v>56</v>
      </c>
      <c r="G1364" t="s">
        <v>57</v>
      </c>
      <c r="H1364">
        <v>1</v>
      </c>
      <c r="I1364" t="s">
        <v>58</v>
      </c>
      <c r="J1364" t="s">
        <v>59</v>
      </c>
      <c r="L1364">
        <v>1</v>
      </c>
      <c r="N1364">
        <v>10</v>
      </c>
      <c r="O1364" t="s">
        <v>97</v>
      </c>
      <c r="R1364">
        <v>0</v>
      </c>
      <c r="S1364">
        <v>0</v>
      </c>
      <c r="T1364" t="s">
        <v>61</v>
      </c>
      <c r="V1364">
        <v>4</v>
      </c>
      <c r="W1364">
        <v>0</v>
      </c>
      <c r="X1364">
        <v>2</v>
      </c>
      <c r="Y1364" t="s">
        <v>71</v>
      </c>
      <c r="Z1364" t="s">
        <v>83</v>
      </c>
      <c r="AB1364" t="s">
        <v>71</v>
      </c>
      <c r="AD1364">
        <v>2</v>
      </c>
      <c r="AE1364">
        <v>0</v>
      </c>
      <c r="AF1364">
        <v>0</v>
      </c>
      <c r="AG1364">
        <v>0</v>
      </c>
      <c r="AH1364">
        <v>1</v>
      </c>
      <c r="AI1364">
        <v>1</v>
      </c>
      <c r="AJ1364">
        <v>0</v>
      </c>
      <c r="AK1364">
        <v>0</v>
      </c>
      <c r="AL1364">
        <v>0</v>
      </c>
      <c r="AM1364">
        <v>0</v>
      </c>
      <c r="AN1364">
        <v>0</v>
      </c>
      <c r="AO1364">
        <v>0</v>
      </c>
      <c r="AP1364">
        <v>0</v>
      </c>
      <c r="AQ1364">
        <v>0</v>
      </c>
      <c r="AR1364">
        <v>0</v>
      </c>
      <c r="AS1364">
        <v>0</v>
      </c>
      <c r="AT1364">
        <v>0</v>
      </c>
      <c r="AU1364">
        <v>0</v>
      </c>
      <c r="AV1364">
        <v>0</v>
      </c>
      <c r="AW1364">
        <v>1</v>
      </c>
      <c r="AX1364">
        <v>1</v>
      </c>
      <c r="AY1364">
        <v>0</v>
      </c>
      <c r="AZ1364">
        <v>0</v>
      </c>
      <c r="BA1364" t="s">
        <v>85</v>
      </c>
      <c r="BB1364" t="s">
        <v>63</v>
      </c>
    </row>
    <row r="1365" spans="1:55" x14ac:dyDescent="0.3">
      <c r="A1365" t="s">
        <v>55</v>
      </c>
      <c r="B1365" t="s">
        <v>55</v>
      </c>
      <c r="C1365" t="s">
        <v>973</v>
      </c>
      <c r="D1365">
        <v>22110424802</v>
      </c>
      <c r="E1365" t="s">
        <v>974</v>
      </c>
      <c r="F1365" t="s">
        <v>56</v>
      </c>
      <c r="G1365" t="s">
        <v>57</v>
      </c>
      <c r="H1365">
        <v>1</v>
      </c>
      <c r="I1365" t="s">
        <v>58</v>
      </c>
      <c r="J1365" t="s">
        <v>59</v>
      </c>
      <c r="L1365">
        <v>1</v>
      </c>
      <c r="N1365">
        <v>11</v>
      </c>
      <c r="O1365" t="s">
        <v>79</v>
      </c>
      <c r="R1365">
        <v>0</v>
      </c>
      <c r="S1365">
        <v>0</v>
      </c>
      <c r="T1365" t="s">
        <v>61</v>
      </c>
      <c r="V1365">
        <v>4</v>
      </c>
      <c r="W1365">
        <v>0</v>
      </c>
      <c r="X1365">
        <v>2</v>
      </c>
      <c r="Y1365" t="s">
        <v>62</v>
      </c>
      <c r="AA1365" t="s">
        <v>71</v>
      </c>
      <c r="AB1365" t="s">
        <v>62</v>
      </c>
      <c r="AD1365">
        <v>0</v>
      </c>
      <c r="AE1365">
        <v>0</v>
      </c>
      <c r="AF1365">
        <v>0</v>
      </c>
      <c r="AG1365">
        <v>0</v>
      </c>
      <c r="AH1365">
        <v>0</v>
      </c>
      <c r="AI1365">
        <v>1</v>
      </c>
      <c r="AJ1365">
        <v>2</v>
      </c>
      <c r="AK1365">
        <v>0</v>
      </c>
      <c r="AL1365">
        <v>0</v>
      </c>
      <c r="AM1365">
        <v>0</v>
      </c>
      <c r="AN1365">
        <v>0</v>
      </c>
      <c r="AO1365">
        <v>0</v>
      </c>
      <c r="AP1365">
        <v>0</v>
      </c>
      <c r="AQ1365">
        <v>0</v>
      </c>
      <c r="AR1365">
        <v>0</v>
      </c>
      <c r="AS1365">
        <v>0</v>
      </c>
      <c r="AT1365">
        <v>0</v>
      </c>
      <c r="AU1365">
        <v>0</v>
      </c>
      <c r="AV1365">
        <v>0</v>
      </c>
      <c r="AW1365">
        <v>1</v>
      </c>
      <c r="AX1365">
        <v>1</v>
      </c>
      <c r="AY1365">
        <v>0</v>
      </c>
      <c r="AZ1365">
        <v>0</v>
      </c>
      <c r="BA1365" t="s">
        <v>63</v>
      </c>
      <c r="BB1365" t="s">
        <v>63</v>
      </c>
    </row>
    <row r="1366" spans="1:55" x14ac:dyDescent="0.3">
      <c r="A1366" t="s">
        <v>55</v>
      </c>
      <c r="B1366" t="s">
        <v>55</v>
      </c>
      <c r="C1366" t="s">
        <v>973</v>
      </c>
      <c r="D1366">
        <v>22110424802</v>
      </c>
      <c r="E1366" t="s">
        <v>974</v>
      </c>
      <c r="F1366" t="s">
        <v>56</v>
      </c>
      <c r="G1366" t="s">
        <v>57</v>
      </c>
      <c r="H1366">
        <v>1</v>
      </c>
      <c r="I1366" t="s">
        <v>58</v>
      </c>
      <c r="J1366" t="s">
        <v>59</v>
      </c>
      <c r="L1366">
        <v>1</v>
      </c>
      <c r="N1366">
        <v>12</v>
      </c>
      <c r="O1366" t="s">
        <v>66</v>
      </c>
      <c r="P1366">
        <v>4</v>
      </c>
      <c r="Q1366" t="s">
        <v>76</v>
      </c>
      <c r="R1366">
        <v>20</v>
      </c>
      <c r="S1366">
        <v>260</v>
      </c>
      <c r="T1366" t="s">
        <v>61</v>
      </c>
      <c r="V1366">
        <v>4</v>
      </c>
      <c r="W1366">
        <v>0</v>
      </c>
      <c r="X1366">
        <v>2</v>
      </c>
      <c r="Y1366" t="s">
        <v>62</v>
      </c>
      <c r="Z1366" t="s">
        <v>62</v>
      </c>
      <c r="AA1366" t="s">
        <v>62</v>
      </c>
      <c r="AB1366" t="s">
        <v>62</v>
      </c>
      <c r="AC1366" t="s">
        <v>77</v>
      </c>
      <c r="AD1366">
        <v>1</v>
      </c>
      <c r="AE1366">
        <v>1</v>
      </c>
      <c r="AF1366">
        <v>0</v>
      </c>
      <c r="AG1366">
        <v>0</v>
      </c>
      <c r="AH1366">
        <v>0</v>
      </c>
      <c r="AI1366">
        <v>0</v>
      </c>
      <c r="AJ1366">
        <v>0</v>
      </c>
      <c r="AK1366">
        <v>0</v>
      </c>
      <c r="AL1366">
        <v>0</v>
      </c>
      <c r="AM1366">
        <v>0</v>
      </c>
      <c r="AN1366">
        <v>0</v>
      </c>
      <c r="AO1366">
        <v>0</v>
      </c>
      <c r="AP1366">
        <v>0</v>
      </c>
      <c r="AQ1366">
        <v>0</v>
      </c>
      <c r="AR1366">
        <v>0</v>
      </c>
      <c r="AS1366">
        <v>0</v>
      </c>
      <c r="AT1366">
        <v>0</v>
      </c>
      <c r="AU1366">
        <v>0</v>
      </c>
      <c r="AV1366">
        <v>0</v>
      </c>
      <c r="AW1366">
        <v>2</v>
      </c>
      <c r="AX1366">
        <v>2</v>
      </c>
      <c r="AY1366">
        <v>0</v>
      </c>
      <c r="AZ1366">
        <v>0</v>
      </c>
      <c r="BA1366" t="s">
        <v>63</v>
      </c>
      <c r="BB1366" t="s">
        <v>63</v>
      </c>
      <c r="BC1366" t="s">
        <v>64</v>
      </c>
    </row>
    <row r="1367" spans="1:55" x14ac:dyDescent="0.3">
      <c r="A1367" t="s">
        <v>55</v>
      </c>
      <c r="B1367" t="s">
        <v>55</v>
      </c>
      <c r="C1367" t="s">
        <v>973</v>
      </c>
      <c r="D1367">
        <v>22110424802</v>
      </c>
      <c r="E1367" t="s">
        <v>974</v>
      </c>
      <c r="F1367" t="s">
        <v>56</v>
      </c>
      <c r="G1367" t="s">
        <v>57</v>
      </c>
      <c r="H1367">
        <v>1</v>
      </c>
      <c r="I1367" t="s">
        <v>58</v>
      </c>
      <c r="J1367" t="s">
        <v>59</v>
      </c>
      <c r="L1367">
        <v>1</v>
      </c>
      <c r="N1367">
        <v>13</v>
      </c>
      <c r="O1367" t="s">
        <v>95</v>
      </c>
      <c r="R1367">
        <v>0</v>
      </c>
      <c r="S1367">
        <v>0</v>
      </c>
      <c r="T1367" t="s">
        <v>61</v>
      </c>
      <c r="U1367" t="s">
        <v>977</v>
      </c>
      <c r="V1367">
        <v>4</v>
      </c>
      <c r="W1367">
        <v>0</v>
      </c>
      <c r="X1367">
        <v>2</v>
      </c>
      <c r="AD1367">
        <v>0</v>
      </c>
      <c r="AE1367">
        <v>0</v>
      </c>
      <c r="AF1367">
        <v>0</v>
      </c>
      <c r="AG1367">
        <v>0</v>
      </c>
      <c r="AH1367">
        <v>0</v>
      </c>
      <c r="AI1367">
        <v>0</v>
      </c>
      <c r="AJ1367">
        <v>0</v>
      </c>
      <c r="AK1367">
        <v>0</v>
      </c>
      <c r="AL1367">
        <v>0</v>
      </c>
      <c r="AM1367">
        <v>0</v>
      </c>
      <c r="AN1367">
        <v>0</v>
      </c>
      <c r="AO1367">
        <v>0</v>
      </c>
      <c r="AP1367">
        <v>0</v>
      </c>
      <c r="AQ1367">
        <v>0</v>
      </c>
      <c r="AR1367">
        <v>0</v>
      </c>
      <c r="AS1367">
        <v>0</v>
      </c>
      <c r="AT1367">
        <v>0</v>
      </c>
      <c r="AU1367">
        <v>0</v>
      </c>
      <c r="AV1367">
        <v>0</v>
      </c>
      <c r="AW1367">
        <v>0</v>
      </c>
      <c r="AX1367">
        <v>0</v>
      </c>
      <c r="AY1367">
        <v>0</v>
      </c>
      <c r="AZ1367">
        <v>0</v>
      </c>
      <c r="BC1367" t="s">
        <v>64</v>
      </c>
    </row>
    <row r="1368" spans="1:55" x14ac:dyDescent="0.3">
      <c r="A1368" t="s">
        <v>55</v>
      </c>
      <c r="B1368" t="s">
        <v>55</v>
      </c>
      <c r="C1368" t="s">
        <v>973</v>
      </c>
      <c r="D1368">
        <v>22110424802</v>
      </c>
      <c r="E1368" t="s">
        <v>974</v>
      </c>
      <c r="F1368" t="s">
        <v>56</v>
      </c>
      <c r="G1368" t="s">
        <v>57</v>
      </c>
      <c r="H1368">
        <v>1</v>
      </c>
      <c r="I1368" t="s">
        <v>58</v>
      </c>
      <c r="J1368" t="s">
        <v>59</v>
      </c>
      <c r="L1368">
        <v>1</v>
      </c>
      <c r="N1368">
        <v>14</v>
      </c>
      <c r="O1368" t="s">
        <v>95</v>
      </c>
      <c r="R1368">
        <v>0</v>
      </c>
      <c r="S1368">
        <v>0</v>
      </c>
      <c r="T1368" t="s">
        <v>61</v>
      </c>
      <c r="U1368" t="s">
        <v>978</v>
      </c>
      <c r="V1368">
        <v>4</v>
      </c>
      <c r="W1368">
        <v>0</v>
      </c>
      <c r="X1368">
        <v>2</v>
      </c>
      <c r="AD1368">
        <v>0</v>
      </c>
      <c r="AE1368">
        <v>0</v>
      </c>
      <c r="AF1368">
        <v>0</v>
      </c>
      <c r="AG1368">
        <v>0</v>
      </c>
      <c r="AH1368">
        <v>0</v>
      </c>
      <c r="AI1368">
        <v>0</v>
      </c>
      <c r="AJ1368">
        <v>0</v>
      </c>
      <c r="AK1368">
        <v>0</v>
      </c>
      <c r="AL1368">
        <v>0</v>
      </c>
      <c r="AM1368">
        <v>0</v>
      </c>
      <c r="AN1368">
        <v>0</v>
      </c>
      <c r="AO1368">
        <v>0</v>
      </c>
      <c r="AP1368">
        <v>0</v>
      </c>
      <c r="AQ1368">
        <v>0</v>
      </c>
      <c r="AR1368">
        <v>0</v>
      </c>
      <c r="AS1368">
        <v>0</v>
      </c>
      <c r="AT1368">
        <v>0</v>
      </c>
      <c r="AU1368">
        <v>0</v>
      </c>
      <c r="AV1368">
        <v>0</v>
      </c>
      <c r="AW1368">
        <v>0</v>
      </c>
      <c r="AX1368">
        <v>0</v>
      </c>
      <c r="AY1368">
        <v>0</v>
      </c>
      <c r="AZ1368">
        <v>0</v>
      </c>
      <c r="BC1368" t="s">
        <v>64</v>
      </c>
    </row>
    <row r="1369" spans="1:55" x14ac:dyDescent="0.3">
      <c r="A1369" t="s">
        <v>55</v>
      </c>
      <c r="B1369" t="s">
        <v>55</v>
      </c>
      <c r="C1369" t="s">
        <v>973</v>
      </c>
      <c r="D1369">
        <v>22110424802</v>
      </c>
      <c r="E1369" t="s">
        <v>974</v>
      </c>
      <c r="F1369" t="s">
        <v>56</v>
      </c>
      <c r="G1369" t="s">
        <v>57</v>
      </c>
      <c r="H1369">
        <v>1</v>
      </c>
      <c r="I1369" t="s">
        <v>58</v>
      </c>
      <c r="J1369" t="s">
        <v>59</v>
      </c>
      <c r="L1369">
        <v>1</v>
      </c>
      <c r="N1369">
        <v>15</v>
      </c>
      <c r="R1369">
        <v>0</v>
      </c>
      <c r="S1369">
        <v>0</v>
      </c>
      <c r="T1369" t="s">
        <v>61</v>
      </c>
      <c r="U1369" t="s">
        <v>979</v>
      </c>
      <c r="V1369">
        <v>4</v>
      </c>
      <c r="W1369">
        <v>0</v>
      </c>
      <c r="X1369">
        <v>2</v>
      </c>
      <c r="Y1369" t="s">
        <v>71</v>
      </c>
      <c r="Z1369" t="s">
        <v>71</v>
      </c>
      <c r="AB1369" t="s">
        <v>71</v>
      </c>
      <c r="AD1369">
        <v>0</v>
      </c>
      <c r="AE1369">
        <v>0</v>
      </c>
      <c r="AF1369">
        <v>0</v>
      </c>
      <c r="AG1369">
        <v>0</v>
      </c>
      <c r="AH1369">
        <v>0</v>
      </c>
      <c r="AI1369">
        <v>0</v>
      </c>
      <c r="AJ1369">
        <v>0</v>
      </c>
      <c r="AK1369">
        <v>1</v>
      </c>
      <c r="AL1369">
        <v>0</v>
      </c>
      <c r="AM1369">
        <v>0</v>
      </c>
      <c r="AN1369">
        <v>0</v>
      </c>
      <c r="AO1369">
        <v>0</v>
      </c>
      <c r="AP1369">
        <v>0</v>
      </c>
      <c r="AQ1369">
        <v>0</v>
      </c>
      <c r="AR1369">
        <v>0</v>
      </c>
      <c r="AS1369">
        <v>0</v>
      </c>
      <c r="AT1369">
        <v>0</v>
      </c>
      <c r="AU1369">
        <v>0</v>
      </c>
      <c r="AV1369">
        <v>0</v>
      </c>
      <c r="AW1369">
        <v>2</v>
      </c>
      <c r="AX1369">
        <v>2</v>
      </c>
      <c r="AY1369">
        <v>0</v>
      </c>
      <c r="AZ1369">
        <v>0</v>
      </c>
      <c r="BA1369" t="s">
        <v>63</v>
      </c>
      <c r="BB1369" t="s">
        <v>63</v>
      </c>
      <c r="BC1369" t="s">
        <v>64</v>
      </c>
    </row>
    <row r="1370" spans="1:55" x14ac:dyDescent="0.3">
      <c r="A1370" t="s">
        <v>55</v>
      </c>
      <c r="B1370" t="s">
        <v>55</v>
      </c>
      <c r="C1370" t="s">
        <v>973</v>
      </c>
      <c r="D1370">
        <v>22110427101</v>
      </c>
      <c r="E1370" t="s">
        <v>1012</v>
      </c>
      <c r="F1370" t="s">
        <v>106</v>
      </c>
      <c r="G1370" t="s">
        <v>57</v>
      </c>
      <c r="H1370">
        <v>1</v>
      </c>
      <c r="I1370" t="s">
        <v>58</v>
      </c>
      <c r="J1370" t="s">
        <v>59</v>
      </c>
      <c r="L1370">
        <v>2</v>
      </c>
      <c r="N1370">
        <v>1</v>
      </c>
      <c r="O1370" t="s">
        <v>136</v>
      </c>
      <c r="R1370">
        <v>0</v>
      </c>
      <c r="S1370">
        <v>0</v>
      </c>
      <c r="T1370" t="s">
        <v>61</v>
      </c>
      <c r="U1370" t="s">
        <v>1013</v>
      </c>
      <c r="V1370">
        <v>4</v>
      </c>
      <c r="W1370">
        <v>0</v>
      </c>
      <c r="X1370">
        <v>2</v>
      </c>
      <c r="Y1370" t="s">
        <v>62</v>
      </c>
      <c r="Z1370" t="s">
        <v>62</v>
      </c>
      <c r="AA1370" t="s">
        <v>62</v>
      </c>
      <c r="AB1370" t="s">
        <v>62</v>
      </c>
      <c r="AD1370">
        <v>0</v>
      </c>
      <c r="AE1370">
        <v>0</v>
      </c>
      <c r="AF1370">
        <v>0</v>
      </c>
      <c r="AG1370">
        <v>0</v>
      </c>
      <c r="AH1370">
        <v>0</v>
      </c>
      <c r="AI1370">
        <v>1</v>
      </c>
      <c r="AJ1370">
        <v>0</v>
      </c>
      <c r="AK1370">
        <v>0</v>
      </c>
      <c r="AL1370">
        <v>0</v>
      </c>
      <c r="AM1370">
        <v>0</v>
      </c>
      <c r="AN1370">
        <v>0</v>
      </c>
      <c r="AO1370">
        <v>0</v>
      </c>
      <c r="AP1370">
        <v>0</v>
      </c>
      <c r="AQ1370">
        <v>0</v>
      </c>
      <c r="AR1370">
        <v>84</v>
      </c>
      <c r="AS1370">
        <v>84</v>
      </c>
      <c r="AT1370">
        <v>5</v>
      </c>
      <c r="AU1370">
        <v>8</v>
      </c>
      <c r="AV1370">
        <v>0</v>
      </c>
      <c r="AW1370">
        <v>24</v>
      </c>
      <c r="AX1370">
        <v>18</v>
      </c>
      <c r="AY1370">
        <v>3</v>
      </c>
      <c r="AZ1370">
        <v>0</v>
      </c>
      <c r="BA1370" t="s">
        <v>85</v>
      </c>
      <c r="BB1370" t="s">
        <v>63</v>
      </c>
      <c r="BC1370" t="s">
        <v>64</v>
      </c>
    </row>
    <row r="1371" spans="1:55" x14ac:dyDescent="0.3">
      <c r="A1371" t="s">
        <v>55</v>
      </c>
      <c r="B1371" t="s">
        <v>55</v>
      </c>
      <c r="C1371" t="s">
        <v>973</v>
      </c>
      <c r="D1371">
        <v>22110427101</v>
      </c>
      <c r="E1371" t="s">
        <v>1012</v>
      </c>
      <c r="F1371" t="s">
        <v>106</v>
      </c>
      <c r="G1371" t="s">
        <v>57</v>
      </c>
      <c r="H1371">
        <v>1</v>
      </c>
      <c r="I1371" t="s">
        <v>58</v>
      </c>
      <c r="J1371" t="s">
        <v>59</v>
      </c>
      <c r="L1371">
        <v>2</v>
      </c>
      <c r="N1371">
        <v>2</v>
      </c>
      <c r="O1371" t="s">
        <v>70</v>
      </c>
      <c r="R1371">
        <v>0</v>
      </c>
      <c r="S1371">
        <v>0</v>
      </c>
      <c r="U1371" t="s">
        <v>1014</v>
      </c>
      <c r="V1371">
        <v>4</v>
      </c>
      <c r="W1371">
        <v>0</v>
      </c>
      <c r="X1371">
        <v>2</v>
      </c>
      <c r="Y1371" t="s">
        <v>83</v>
      </c>
      <c r="Z1371" t="s">
        <v>62</v>
      </c>
      <c r="AA1371" t="s">
        <v>62</v>
      </c>
      <c r="AB1371" t="s">
        <v>62</v>
      </c>
      <c r="AD1371">
        <v>0</v>
      </c>
      <c r="AE1371">
        <v>0</v>
      </c>
      <c r="AF1371">
        <v>0</v>
      </c>
      <c r="AG1371">
        <v>0</v>
      </c>
      <c r="AH1371">
        <v>0</v>
      </c>
      <c r="AI1371">
        <v>9</v>
      </c>
      <c r="AJ1371">
        <v>1</v>
      </c>
      <c r="AK1371">
        <v>0</v>
      </c>
      <c r="AL1371">
        <v>0</v>
      </c>
      <c r="AM1371">
        <v>0</v>
      </c>
      <c r="AN1371">
        <v>0</v>
      </c>
      <c r="AO1371">
        <v>0</v>
      </c>
      <c r="AP1371">
        <v>0</v>
      </c>
      <c r="AQ1371">
        <v>0</v>
      </c>
      <c r="AR1371">
        <v>0</v>
      </c>
      <c r="AS1371">
        <v>0</v>
      </c>
      <c r="AT1371">
        <v>0</v>
      </c>
      <c r="AU1371">
        <v>0</v>
      </c>
      <c r="AV1371">
        <v>0</v>
      </c>
      <c r="AW1371">
        <v>2</v>
      </c>
      <c r="AX1371">
        <v>1</v>
      </c>
      <c r="AY1371">
        <v>0</v>
      </c>
      <c r="AZ1371">
        <v>0</v>
      </c>
      <c r="BA1371" t="s">
        <v>63</v>
      </c>
      <c r="BB1371" t="s">
        <v>63</v>
      </c>
      <c r="BC1371" t="s">
        <v>64</v>
      </c>
    </row>
    <row r="1372" spans="1:55" x14ac:dyDescent="0.3">
      <c r="A1372" t="s">
        <v>55</v>
      </c>
      <c r="B1372" t="s">
        <v>55</v>
      </c>
      <c r="C1372" t="s">
        <v>973</v>
      </c>
      <c r="D1372">
        <v>22110427101</v>
      </c>
      <c r="E1372" t="s">
        <v>1012</v>
      </c>
      <c r="F1372" t="s">
        <v>106</v>
      </c>
      <c r="G1372" t="s">
        <v>57</v>
      </c>
      <c r="H1372">
        <v>1</v>
      </c>
      <c r="I1372" t="s">
        <v>58</v>
      </c>
      <c r="J1372" t="s">
        <v>59</v>
      </c>
      <c r="L1372">
        <v>2</v>
      </c>
      <c r="N1372">
        <v>3</v>
      </c>
      <c r="O1372" t="s">
        <v>66</v>
      </c>
      <c r="P1372">
        <v>11</v>
      </c>
      <c r="Q1372" t="s">
        <v>108</v>
      </c>
      <c r="R1372">
        <v>0</v>
      </c>
      <c r="S1372">
        <v>0</v>
      </c>
      <c r="T1372" t="s">
        <v>61</v>
      </c>
      <c r="V1372">
        <v>4</v>
      </c>
      <c r="W1372">
        <v>0</v>
      </c>
      <c r="X1372">
        <v>2</v>
      </c>
      <c r="Y1372" t="s">
        <v>62</v>
      </c>
      <c r="Z1372" t="s">
        <v>62</v>
      </c>
      <c r="AA1372" t="s">
        <v>62</v>
      </c>
      <c r="AB1372" t="s">
        <v>62</v>
      </c>
      <c r="AC1372" t="s">
        <v>77</v>
      </c>
      <c r="AD1372">
        <v>0</v>
      </c>
      <c r="AE1372">
        <v>1</v>
      </c>
      <c r="AF1372">
        <v>0</v>
      </c>
      <c r="AG1372">
        <v>0</v>
      </c>
      <c r="AH1372">
        <v>0</v>
      </c>
      <c r="AI1372">
        <v>0</v>
      </c>
      <c r="AJ1372">
        <v>0</v>
      </c>
      <c r="AK1372">
        <v>0</v>
      </c>
      <c r="AL1372">
        <v>0</v>
      </c>
      <c r="AM1372">
        <v>0</v>
      </c>
      <c r="AN1372">
        <v>0</v>
      </c>
      <c r="AO1372">
        <v>0</v>
      </c>
      <c r="AP1372">
        <v>0</v>
      </c>
      <c r="AQ1372">
        <v>0</v>
      </c>
      <c r="AR1372">
        <v>0</v>
      </c>
      <c r="AS1372">
        <v>0</v>
      </c>
      <c r="AT1372">
        <v>0</v>
      </c>
      <c r="AU1372">
        <v>0</v>
      </c>
      <c r="AV1372">
        <v>0</v>
      </c>
      <c r="AW1372">
        <v>2</v>
      </c>
      <c r="AX1372">
        <v>2</v>
      </c>
      <c r="AY1372">
        <v>0</v>
      </c>
      <c r="AZ1372">
        <v>0</v>
      </c>
      <c r="BA1372" t="s">
        <v>85</v>
      </c>
      <c r="BB1372" t="s">
        <v>63</v>
      </c>
      <c r="BC1372" t="s">
        <v>64</v>
      </c>
    </row>
    <row r="1373" spans="1:55" x14ac:dyDescent="0.3">
      <c r="A1373" t="s">
        <v>55</v>
      </c>
      <c r="B1373" t="s">
        <v>55</v>
      </c>
      <c r="C1373" t="s">
        <v>973</v>
      </c>
      <c r="D1373">
        <v>22110427101</v>
      </c>
      <c r="E1373" t="s">
        <v>1012</v>
      </c>
      <c r="F1373" t="s">
        <v>106</v>
      </c>
      <c r="G1373" t="s">
        <v>57</v>
      </c>
      <c r="H1373">
        <v>1</v>
      </c>
      <c r="I1373" t="s">
        <v>58</v>
      </c>
      <c r="J1373" t="s">
        <v>59</v>
      </c>
      <c r="L1373">
        <v>2</v>
      </c>
      <c r="N1373">
        <v>4</v>
      </c>
      <c r="O1373" t="s">
        <v>66</v>
      </c>
      <c r="P1373">
        <v>12</v>
      </c>
      <c r="Q1373" t="s">
        <v>116</v>
      </c>
      <c r="R1373">
        <v>0</v>
      </c>
      <c r="S1373">
        <v>0</v>
      </c>
      <c r="T1373" t="s">
        <v>61</v>
      </c>
      <c r="V1373">
        <v>4</v>
      </c>
      <c r="W1373">
        <v>0</v>
      </c>
      <c r="X1373">
        <v>2</v>
      </c>
      <c r="Y1373" t="s">
        <v>62</v>
      </c>
      <c r="Z1373" t="s">
        <v>62</v>
      </c>
      <c r="AA1373" t="s">
        <v>62</v>
      </c>
      <c r="AB1373" t="s">
        <v>62</v>
      </c>
      <c r="AC1373" t="s">
        <v>77</v>
      </c>
      <c r="AD1373">
        <v>0</v>
      </c>
      <c r="AE1373">
        <v>1</v>
      </c>
      <c r="AF1373">
        <v>0</v>
      </c>
      <c r="AG1373">
        <v>0</v>
      </c>
      <c r="AH1373">
        <v>0</v>
      </c>
      <c r="AI1373">
        <v>0</v>
      </c>
      <c r="AJ1373">
        <v>0</v>
      </c>
      <c r="AK1373">
        <v>0</v>
      </c>
      <c r="AL1373">
        <v>0</v>
      </c>
      <c r="AM1373">
        <v>0</v>
      </c>
      <c r="AN1373">
        <v>0</v>
      </c>
      <c r="AO1373">
        <v>0</v>
      </c>
      <c r="AP1373">
        <v>0</v>
      </c>
      <c r="AQ1373">
        <v>0</v>
      </c>
      <c r="AR1373">
        <v>0</v>
      </c>
      <c r="AS1373">
        <v>0</v>
      </c>
      <c r="AT1373">
        <v>0</v>
      </c>
      <c r="AU1373">
        <v>0</v>
      </c>
      <c r="AV1373">
        <v>0</v>
      </c>
      <c r="AW1373">
        <v>2</v>
      </c>
      <c r="AX1373">
        <v>2</v>
      </c>
      <c r="AY1373">
        <v>0</v>
      </c>
      <c r="AZ1373">
        <v>0</v>
      </c>
      <c r="BA1373" t="s">
        <v>63</v>
      </c>
      <c r="BB1373" t="s">
        <v>63</v>
      </c>
      <c r="BC1373" t="s">
        <v>64</v>
      </c>
    </row>
    <row r="1374" spans="1:55" x14ac:dyDescent="0.3">
      <c r="A1374" t="s">
        <v>55</v>
      </c>
      <c r="B1374" t="s">
        <v>55</v>
      </c>
      <c r="C1374" t="s">
        <v>973</v>
      </c>
      <c r="D1374">
        <v>22110427101</v>
      </c>
      <c r="E1374" t="s">
        <v>1012</v>
      </c>
      <c r="F1374" t="s">
        <v>106</v>
      </c>
      <c r="G1374" t="s">
        <v>57</v>
      </c>
      <c r="H1374">
        <v>1</v>
      </c>
      <c r="I1374" t="s">
        <v>58</v>
      </c>
      <c r="J1374" t="s">
        <v>59</v>
      </c>
      <c r="L1374">
        <v>2</v>
      </c>
      <c r="N1374">
        <v>5</v>
      </c>
      <c r="O1374" t="s">
        <v>60</v>
      </c>
      <c r="R1374">
        <v>0</v>
      </c>
      <c r="S1374">
        <v>0</v>
      </c>
      <c r="T1374" t="s">
        <v>61</v>
      </c>
      <c r="V1374">
        <v>4</v>
      </c>
      <c r="W1374">
        <v>0</v>
      </c>
      <c r="X1374">
        <v>2</v>
      </c>
      <c r="Y1374" t="s">
        <v>62</v>
      </c>
      <c r="Z1374" t="s">
        <v>62</v>
      </c>
      <c r="AA1374" t="s">
        <v>62</v>
      </c>
      <c r="AB1374" t="s">
        <v>62</v>
      </c>
      <c r="AD1374">
        <v>1</v>
      </c>
      <c r="AE1374">
        <v>0</v>
      </c>
      <c r="AF1374">
        <v>0</v>
      </c>
      <c r="AG1374">
        <v>0</v>
      </c>
      <c r="AH1374">
        <v>0</v>
      </c>
      <c r="AI1374">
        <v>2</v>
      </c>
      <c r="AJ1374">
        <v>0</v>
      </c>
      <c r="AK1374">
        <v>2</v>
      </c>
      <c r="AL1374">
        <v>1</v>
      </c>
      <c r="AM1374">
        <v>1</v>
      </c>
      <c r="AN1374">
        <v>6</v>
      </c>
      <c r="AO1374">
        <v>0</v>
      </c>
      <c r="AP1374">
        <v>0</v>
      </c>
      <c r="AQ1374">
        <v>0</v>
      </c>
      <c r="AR1374">
        <v>0</v>
      </c>
      <c r="AS1374">
        <v>0</v>
      </c>
      <c r="AT1374">
        <v>0</v>
      </c>
      <c r="AU1374">
        <v>0</v>
      </c>
      <c r="AV1374">
        <v>0</v>
      </c>
      <c r="AW1374">
        <v>2</v>
      </c>
      <c r="AX1374">
        <v>1</v>
      </c>
      <c r="AY1374">
        <v>0</v>
      </c>
      <c r="AZ1374">
        <v>0</v>
      </c>
      <c r="BA1374" t="s">
        <v>63</v>
      </c>
      <c r="BB1374" t="s">
        <v>63</v>
      </c>
      <c r="BC1374" t="s">
        <v>84</v>
      </c>
    </row>
    <row r="1375" spans="1:55" x14ac:dyDescent="0.3">
      <c r="A1375" t="s">
        <v>55</v>
      </c>
      <c r="B1375" t="s">
        <v>55</v>
      </c>
      <c r="C1375" t="s">
        <v>973</v>
      </c>
      <c r="D1375">
        <v>22110427101</v>
      </c>
      <c r="E1375" t="s">
        <v>1012</v>
      </c>
      <c r="F1375" t="s">
        <v>106</v>
      </c>
      <c r="G1375" t="s">
        <v>57</v>
      </c>
      <c r="H1375">
        <v>1</v>
      </c>
      <c r="I1375" t="s">
        <v>58</v>
      </c>
      <c r="J1375" t="s">
        <v>59</v>
      </c>
      <c r="L1375">
        <v>2</v>
      </c>
      <c r="N1375">
        <v>6</v>
      </c>
      <c r="O1375" t="s">
        <v>65</v>
      </c>
      <c r="R1375">
        <v>0</v>
      </c>
      <c r="S1375">
        <v>0</v>
      </c>
      <c r="T1375" t="s">
        <v>61</v>
      </c>
      <c r="V1375">
        <v>4</v>
      </c>
      <c r="W1375">
        <v>0</v>
      </c>
      <c r="X1375">
        <v>2</v>
      </c>
      <c r="Y1375" t="s">
        <v>62</v>
      </c>
      <c r="Z1375" t="s">
        <v>62</v>
      </c>
      <c r="AA1375" t="s">
        <v>62</v>
      </c>
      <c r="AB1375" t="s">
        <v>62</v>
      </c>
      <c r="AD1375">
        <v>0</v>
      </c>
      <c r="AE1375">
        <v>0</v>
      </c>
      <c r="AF1375">
        <v>0</v>
      </c>
      <c r="AG1375">
        <v>0</v>
      </c>
      <c r="AH1375">
        <v>0</v>
      </c>
      <c r="AI1375">
        <v>3</v>
      </c>
      <c r="AJ1375">
        <v>0</v>
      </c>
      <c r="AK1375">
        <v>4</v>
      </c>
      <c r="AL1375">
        <v>1</v>
      </c>
      <c r="AM1375">
        <v>0</v>
      </c>
      <c r="AN1375">
        <v>0</v>
      </c>
      <c r="AO1375">
        <v>0</v>
      </c>
      <c r="AP1375">
        <v>0</v>
      </c>
      <c r="AQ1375">
        <v>0</v>
      </c>
      <c r="AR1375">
        <v>0</v>
      </c>
      <c r="AS1375">
        <v>0</v>
      </c>
      <c r="AT1375">
        <v>0</v>
      </c>
      <c r="AU1375">
        <v>0</v>
      </c>
      <c r="AV1375">
        <v>0</v>
      </c>
      <c r="AW1375">
        <v>2</v>
      </c>
      <c r="AX1375">
        <v>2</v>
      </c>
      <c r="AY1375">
        <v>0</v>
      </c>
      <c r="AZ1375">
        <v>0</v>
      </c>
      <c r="BA1375" t="s">
        <v>63</v>
      </c>
      <c r="BB1375" t="s">
        <v>63</v>
      </c>
      <c r="BC1375" t="s">
        <v>64</v>
      </c>
    </row>
    <row r="1376" spans="1:55" x14ac:dyDescent="0.3">
      <c r="A1376" t="s">
        <v>55</v>
      </c>
      <c r="B1376" t="s">
        <v>55</v>
      </c>
      <c r="C1376" t="s">
        <v>973</v>
      </c>
      <c r="D1376">
        <v>22110427101</v>
      </c>
      <c r="E1376" t="s">
        <v>1012</v>
      </c>
      <c r="F1376" t="s">
        <v>106</v>
      </c>
      <c r="G1376" t="s">
        <v>57</v>
      </c>
      <c r="H1376">
        <v>1</v>
      </c>
      <c r="I1376" t="s">
        <v>58</v>
      </c>
      <c r="J1376" t="s">
        <v>59</v>
      </c>
      <c r="L1376">
        <v>2</v>
      </c>
      <c r="N1376">
        <v>7</v>
      </c>
      <c r="O1376" t="s">
        <v>66</v>
      </c>
      <c r="P1376">
        <v>10</v>
      </c>
      <c r="Q1376" t="s">
        <v>112</v>
      </c>
      <c r="R1376">
        <v>0</v>
      </c>
      <c r="S1376">
        <v>0</v>
      </c>
      <c r="V1376">
        <v>4</v>
      </c>
      <c r="W1376">
        <v>0</v>
      </c>
      <c r="X1376">
        <v>2</v>
      </c>
      <c r="Y1376" t="s">
        <v>62</v>
      </c>
      <c r="Z1376" t="s">
        <v>62</v>
      </c>
      <c r="AA1376" t="s">
        <v>62</v>
      </c>
      <c r="AB1376" t="s">
        <v>62</v>
      </c>
      <c r="AC1376" t="s">
        <v>77</v>
      </c>
      <c r="AD1376">
        <v>0</v>
      </c>
      <c r="AE1376">
        <v>1</v>
      </c>
      <c r="AF1376">
        <v>0</v>
      </c>
      <c r="AG1376">
        <v>0</v>
      </c>
      <c r="AH1376">
        <v>0</v>
      </c>
      <c r="AI1376">
        <v>0</v>
      </c>
      <c r="AJ1376">
        <v>0</v>
      </c>
      <c r="AK1376">
        <v>0</v>
      </c>
      <c r="AL1376">
        <v>0</v>
      </c>
      <c r="AM1376">
        <v>0</v>
      </c>
      <c r="AN1376">
        <v>0</v>
      </c>
      <c r="AO1376">
        <v>0</v>
      </c>
      <c r="AP1376">
        <v>0</v>
      </c>
      <c r="AQ1376">
        <v>0</v>
      </c>
      <c r="AR1376">
        <v>0</v>
      </c>
      <c r="AS1376">
        <v>0</v>
      </c>
      <c r="AT1376">
        <v>0</v>
      </c>
      <c r="AU1376">
        <v>0</v>
      </c>
      <c r="AV1376">
        <v>0</v>
      </c>
      <c r="AW1376">
        <v>2</v>
      </c>
      <c r="AX1376">
        <v>2</v>
      </c>
      <c r="AY1376">
        <v>0</v>
      </c>
      <c r="AZ1376">
        <v>0</v>
      </c>
      <c r="BB1376" t="s">
        <v>63</v>
      </c>
      <c r="BC1376" t="s">
        <v>64</v>
      </c>
    </row>
    <row r="1377" spans="1:55" x14ac:dyDescent="0.3">
      <c r="A1377" t="s">
        <v>55</v>
      </c>
      <c r="B1377" t="s">
        <v>55</v>
      </c>
      <c r="C1377" t="s">
        <v>973</v>
      </c>
      <c r="D1377">
        <v>22110427101</v>
      </c>
      <c r="E1377" t="s">
        <v>1012</v>
      </c>
      <c r="F1377" t="s">
        <v>106</v>
      </c>
      <c r="G1377" t="s">
        <v>57</v>
      </c>
      <c r="H1377">
        <v>1</v>
      </c>
      <c r="I1377" t="s">
        <v>58</v>
      </c>
      <c r="J1377" t="s">
        <v>59</v>
      </c>
      <c r="L1377">
        <v>2</v>
      </c>
      <c r="N1377">
        <v>8</v>
      </c>
      <c r="O1377" t="s">
        <v>66</v>
      </c>
      <c r="P1377">
        <v>9</v>
      </c>
      <c r="Q1377" t="s">
        <v>110</v>
      </c>
      <c r="R1377">
        <v>0</v>
      </c>
      <c r="S1377">
        <v>0</v>
      </c>
      <c r="T1377" t="s">
        <v>61</v>
      </c>
      <c r="V1377">
        <v>4</v>
      </c>
      <c r="W1377">
        <v>0</v>
      </c>
      <c r="X1377">
        <v>2</v>
      </c>
      <c r="Y1377" t="s">
        <v>62</v>
      </c>
      <c r="Z1377" t="s">
        <v>62</v>
      </c>
      <c r="AA1377" t="s">
        <v>62</v>
      </c>
      <c r="AB1377" t="s">
        <v>62</v>
      </c>
      <c r="AC1377" t="s">
        <v>77</v>
      </c>
      <c r="AD1377">
        <v>0</v>
      </c>
      <c r="AE1377">
        <v>1</v>
      </c>
      <c r="AF1377">
        <v>0</v>
      </c>
      <c r="AG1377">
        <v>0</v>
      </c>
      <c r="AH1377">
        <v>0</v>
      </c>
      <c r="AI1377">
        <v>0</v>
      </c>
      <c r="AJ1377">
        <v>0</v>
      </c>
      <c r="AK1377">
        <v>0</v>
      </c>
      <c r="AL1377">
        <v>0</v>
      </c>
      <c r="AM1377">
        <v>0</v>
      </c>
      <c r="AN1377">
        <v>0</v>
      </c>
      <c r="AO1377">
        <v>0</v>
      </c>
      <c r="AP1377">
        <v>0</v>
      </c>
      <c r="AQ1377">
        <v>0</v>
      </c>
      <c r="AR1377">
        <v>0</v>
      </c>
      <c r="AS1377">
        <v>0</v>
      </c>
      <c r="AT1377">
        <v>0</v>
      </c>
      <c r="AU1377">
        <v>0</v>
      </c>
      <c r="AV1377">
        <v>0</v>
      </c>
      <c r="AW1377">
        <v>3</v>
      </c>
      <c r="AX1377">
        <v>3</v>
      </c>
      <c r="AY1377">
        <v>0</v>
      </c>
      <c r="AZ1377">
        <v>0</v>
      </c>
      <c r="BA1377" t="s">
        <v>63</v>
      </c>
      <c r="BB1377" t="s">
        <v>63</v>
      </c>
      <c r="BC1377" t="s">
        <v>64</v>
      </c>
    </row>
    <row r="1378" spans="1:55" x14ac:dyDescent="0.3">
      <c r="A1378" t="s">
        <v>55</v>
      </c>
      <c r="B1378" t="s">
        <v>55</v>
      </c>
      <c r="C1378" t="s">
        <v>1195</v>
      </c>
      <c r="D1378">
        <v>22110431411</v>
      </c>
      <c r="E1378" t="s">
        <v>1196</v>
      </c>
      <c r="F1378" t="s">
        <v>106</v>
      </c>
      <c r="G1378" t="s">
        <v>57</v>
      </c>
      <c r="H1378">
        <v>14</v>
      </c>
      <c r="I1378" t="s">
        <v>72</v>
      </c>
      <c r="J1378" t="s">
        <v>59</v>
      </c>
      <c r="K1378" t="s">
        <v>1296</v>
      </c>
      <c r="L1378">
        <v>1</v>
      </c>
      <c r="M1378" t="s">
        <v>1297</v>
      </c>
      <c r="N1378">
        <v>1</v>
      </c>
      <c r="O1378" t="s">
        <v>107</v>
      </c>
      <c r="R1378">
        <v>0</v>
      </c>
      <c r="S1378">
        <v>0</v>
      </c>
      <c r="T1378" t="s">
        <v>61</v>
      </c>
      <c r="U1378" t="s">
        <v>1298</v>
      </c>
      <c r="V1378">
        <v>0</v>
      </c>
      <c r="W1378">
        <v>1</v>
      </c>
      <c r="X1378">
        <v>1</v>
      </c>
      <c r="Y1378" t="s">
        <v>71</v>
      </c>
      <c r="Z1378" t="s">
        <v>71</v>
      </c>
      <c r="AA1378" t="s">
        <v>90</v>
      </c>
      <c r="AB1378" t="s">
        <v>71</v>
      </c>
      <c r="AD1378">
        <v>1</v>
      </c>
      <c r="AE1378">
        <v>0</v>
      </c>
      <c r="AF1378">
        <v>0</v>
      </c>
      <c r="AG1378">
        <v>0</v>
      </c>
      <c r="AH1378">
        <v>1</v>
      </c>
      <c r="AI1378">
        <v>3</v>
      </c>
      <c r="AJ1378">
        <v>1</v>
      </c>
      <c r="AK1378">
        <v>0</v>
      </c>
      <c r="AL1378">
        <v>0</v>
      </c>
      <c r="AM1378">
        <v>0</v>
      </c>
      <c r="AN1378">
        <v>0</v>
      </c>
      <c r="AO1378">
        <v>0</v>
      </c>
      <c r="AP1378">
        <v>0</v>
      </c>
      <c r="AQ1378">
        <v>0</v>
      </c>
      <c r="AR1378">
        <v>0</v>
      </c>
      <c r="AS1378">
        <v>0</v>
      </c>
      <c r="AT1378">
        <v>0</v>
      </c>
      <c r="AU1378">
        <v>0</v>
      </c>
      <c r="AV1378">
        <v>0</v>
      </c>
      <c r="AW1378">
        <v>3</v>
      </c>
      <c r="AX1378">
        <v>2</v>
      </c>
      <c r="AY1378">
        <v>0</v>
      </c>
      <c r="AZ1378">
        <v>0</v>
      </c>
      <c r="BA1378" t="s">
        <v>63</v>
      </c>
      <c r="BB1378" t="s">
        <v>63</v>
      </c>
      <c r="BC1378" t="s">
        <v>64</v>
      </c>
    </row>
    <row r="1379" spans="1:55" x14ac:dyDescent="0.3">
      <c r="A1379" t="s">
        <v>55</v>
      </c>
      <c r="B1379" t="s">
        <v>55</v>
      </c>
      <c r="C1379" t="s">
        <v>1195</v>
      </c>
      <c r="D1379">
        <v>22110431411</v>
      </c>
      <c r="E1379" t="s">
        <v>1196</v>
      </c>
      <c r="F1379" t="s">
        <v>106</v>
      </c>
      <c r="G1379" t="s">
        <v>57</v>
      </c>
      <c r="H1379">
        <v>14</v>
      </c>
      <c r="I1379" t="s">
        <v>72</v>
      </c>
      <c r="J1379" t="s">
        <v>59</v>
      </c>
      <c r="K1379" t="s">
        <v>1296</v>
      </c>
      <c r="L1379">
        <v>1</v>
      </c>
      <c r="M1379" t="s">
        <v>1297</v>
      </c>
      <c r="N1379">
        <v>2</v>
      </c>
      <c r="O1379" t="s">
        <v>70</v>
      </c>
      <c r="R1379">
        <v>0</v>
      </c>
      <c r="S1379">
        <v>0</v>
      </c>
      <c r="T1379" t="s">
        <v>61</v>
      </c>
      <c r="U1379" t="s">
        <v>1299</v>
      </c>
      <c r="V1379">
        <v>0</v>
      </c>
      <c r="W1379">
        <v>1</v>
      </c>
      <c r="X1379">
        <v>1</v>
      </c>
      <c r="Y1379" t="s">
        <v>71</v>
      </c>
      <c r="Z1379" t="s">
        <v>71</v>
      </c>
      <c r="AA1379" t="s">
        <v>90</v>
      </c>
      <c r="AB1379" t="s">
        <v>62</v>
      </c>
      <c r="AD1379">
        <v>0</v>
      </c>
      <c r="AE1379">
        <v>0</v>
      </c>
      <c r="AF1379">
        <v>0</v>
      </c>
      <c r="AG1379">
        <v>0</v>
      </c>
      <c r="AH1379">
        <v>0</v>
      </c>
      <c r="AI1379">
        <v>0</v>
      </c>
      <c r="AJ1379">
        <v>2</v>
      </c>
      <c r="AK1379">
        <v>0</v>
      </c>
      <c r="AL1379">
        <v>0</v>
      </c>
      <c r="AM1379">
        <v>0</v>
      </c>
      <c r="AN1379">
        <v>0</v>
      </c>
      <c r="AO1379">
        <v>0</v>
      </c>
      <c r="AP1379">
        <v>0</v>
      </c>
      <c r="AQ1379">
        <v>0</v>
      </c>
      <c r="AR1379">
        <v>0</v>
      </c>
      <c r="AS1379">
        <v>0</v>
      </c>
      <c r="AT1379">
        <v>0</v>
      </c>
      <c r="AU1379">
        <v>0</v>
      </c>
      <c r="AV1379">
        <v>0</v>
      </c>
      <c r="AW1379">
        <v>1</v>
      </c>
      <c r="AX1379">
        <v>0</v>
      </c>
      <c r="AY1379">
        <v>0</v>
      </c>
      <c r="AZ1379">
        <v>0</v>
      </c>
      <c r="BA1379" t="s">
        <v>63</v>
      </c>
      <c r="BB1379" t="s">
        <v>63</v>
      </c>
      <c r="BC1379" t="s">
        <v>64</v>
      </c>
    </row>
    <row r="1380" spans="1:55" x14ac:dyDescent="0.3">
      <c r="A1380" t="s">
        <v>55</v>
      </c>
      <c r="B1380" t="s">
        <v>55</v>
      </c>
      <c r="C1380" t="s">
        <v>1195</v>
      </c>
      <c r="D1380">
        <v>22110431411</v>
      </c>
      <c r="E1380" t="s">
        <v>1196</v>
      </c>
      <c r="F1380" t="s">
        <v>106</v>
      </c>
      <c r="G1380" t="s">
        <v>57</v>
      </c>
      <c r="H1380">
        <v>15</v>
      </c>
      <c r="I1380" t="s">
        <v>72</v>
      </c>
      <c r="J1380" t="s">
        <v>59</v>
      </c>
      <c r="K1380" t="s">
        <v>1300</v>
      </c>
      <c r="L1380">
        <v>1</v>
      </c>
      <c r="M1380" t="s">
        <v>1301</v>
      </c>
      <c r="N1380">
        <v>1</v>
      </c>
      <c r="O1380" t="s">
        <v>95</v>
      </c>
      <c r="R1380">
        <v>0</v>
      </c>
      <c r="S1380">
        <v>0</v>
      </c>
      <c r="T1380" t="s">
        <v>1772</v>
      </c>
      <c r="U1380" t="s">
        <v>1302</v>
      </c>
      <c r="V1380">
        <v>3</v>
      </c>
      <c r="W1380">
        <v>4</v>
      </c>
      <c r="X1380">
        <v>1</v>
      </c>
      <c r="Y1380" t="s">
        <v>71</v>
      </c>
      <c r="Z1380" t="s">
        <v>71</v>
      </c>
      <c r="AA1380" t="s">
        <v>90</v>
      </c>
      <c r="AB1380" t="s">
        <v>71</v>
      </c>
      <c r="AD1380">
        <v>0</v>
      </c>
      <c r="AE1380">
        <v>0</v>
      </c>
      <c r="AF1380">
        <v>0</v>
      </c>
      <c r="AG1380">
        <v>0</v>
      </c>
      <c r="AH1380">
        <v>0</v>
      </c>
      <c r="AI1380">
        <v>0</v>
      </c>
      <c r="AJ1380">
        <v>0</v>
      </c>
      <c r="AK1380">
        <v>0</v>
      </c>
      <c r="AL1380">
        <v>0</v>
      </c>
      <c r="AM1380">
        <v>0</v>
      </c>
      <c r="AN1380">
        <v>0</v>
      </c>
      <c r="AO1380">
        <v>0</v>
      </c>
      <c r="AP1380">
        <v>0</v>
      </c>
      <c r="AQ1380">
        <v>0</v>
      </c>
      <c r="AR1380">
        <v>0</v>
      </c>
      <c r="AS1380">
        <v>0</v>
      </c>
      <c r="AT1380">
        <v>0</v>
      </c>
      <c r="AU1380">
        <v>0</v>
      </c>
      <c r="AV1380">
        <v>0</v>
      </c>
      <c r="AW1380">
        <v>0</v>
      </c>
      <c r="AX1380">
        <v>0</v>
      </c>
      <c r="AY1380">
        <v>0</v>
      </c>
      <c r="AZ1380">
        <v>0</v>
      </c>
      <c r="BA1380" t="s">
        <v>63</v>
      </c>
      <c r="BB1380" t="s">
        <v>63</v>
      </c>
      <c r="BC1380" t="s">
        <v>64</v>
      </c>
    </row>
    <row r="1381" spans="1:55" x14ac:dyDescent="0.3">
      <c r="A1381" t="s">
        <v>55</v>
      </c>
      <c r="B1381" t="s">
        <v>55</v>
      </c>
      <c r="C1381" t="s">
        <v>1195</v>
      </c>
      <c r="D1381">
        <v>22110431411</v>
      </c>
      <c r="E1381" t="s">
        <v>1196</v>
      </c>
      <c r="F1381" t="s">
        <v>106</v>
      </c>
      <c r="G1381" t="s">
        <v>57</v>
      </c>
      <c r="H1381">
        <v>15</v>
      </c>
      <c r="I1381" t="s">
        <v>72</v>
      </c>
      <c r="J1381" t="s">
        <v>59</v>
      </c>
      <c r="K1381" t="s">
        <v>1300</v>
      </c>
      <c r="L1381">
        <v>1</v>
      </c>
      <c r="M1381" t="s">
        <v>1301</v>
      </c>
      <c r="N1381">
        <v>2</v>
      </c>
      <c r="O1381" t="s">
        <v>79</v>
      </c>
      <c r="R1381">
        <v>0</v>
      </c>
      <c r="S1381">
        <v>0</v>
      </c>
      <c r="T1381" t="s">
        <v>1773</v>
      </c>
      <c r="U1381" t="s">
        <v>1303</v>
      </c>
      <c r="V1381">
        <v>3</v>
      </c>
      <c r="W1381">
        <v>4</v>
      </c>
      <c r="X1381">
        <v>1</v>
      </c>
      <c r="Y1381" t="s">
        <v>71</v>
      </c>
      <c r="Z1381" t="s">
        <v>71</v>
      </c>
      <c r="AA1381" t="s">
        <v>90</v>
      </c>
      <c r="AB1381" t="s">
        <v>71</v>
      </c>
      <c r="AD1381">
        <v>0</v>
      </c>
      <c r="AE1381">
        <v>0</v>
      </c>
      <c r="AF1381">
        <v>0</v>
      </c>
      <c r="AG1381">
        <v>0</v>
      </c>
      <c r="AH1381">
        <v>0</v>
      </c>
      <c r="AI1381">
        <v>1</v>
      </c>
      <c r="AJ1381">
        <v>2</v>
      </c>
      <c r="AK1381">
        <v>0</v>
      </c>
      <c r="AL1381">
        <v>0</v>
      </c>
      <c r="AM1381">
        <v>0</v>
      </c>
      <c r="AN1381">
        <v>0</v>
      </c>
      <c r="AO1381">
        <v>0</v>
      </c>
      <c r="AP1381">
        <v>0</v>
      </c>
      <c r="AQ1381">
        <v>0</v>
      </c>
      <c r="AR1381">
        <v>2</v>
      </c>
      <c r="AS1381">
        <v>10</v>
      </c>
      <c r="AT1381">
        <v>1</v>
      </c>
      <c r="AU1381">
        <v>1</v>
      </c>
      <c r="AV1381">
        <v>0</v>
      </c>
      <c r="AW1381">
        <v>4</v>
      </c>
      <c r="AX1381">
        <v>2</v>
      </c>
      <c r="AY1381">
        <v>0</v>
      </c>
      <c r="AZ1381">
        <v>0</v>
      </c>
      <c r="BA1381" t="s">
        <v>63</v>
      </c>
      <c r="BB1381" t="s">
        <v>63</v>
      </c>
      <c r="BC1381" t="s">
        <v>64</v>
      </c>
    </row>
    <row r="1382" spans="1:55" x14ac:dyDescent="0.3">
      <c r="A1382" t="s">
        <v>55</v>
      </c>
      <c r="B1382" t="s">
        <v>55</v>
      </c>
      <c r="C1382" t="s">
        <v>973</v>
      </c>
      <c r="D1382">
        <v>22110437102</v>
      </c>
      <c r="E1382" t="s">
        <v>1361</v>
      </c>
      <c r="F1382" t="s">
        <v>98</v>
      </c>
      <c r="G1382" t="s">
        <v>57</v>
      </c>
      <c r="H1382">
        <v>1</v>
      </c>
      <c r="I1382" t="s">
        <v>58</v>
      </c>
      <c r="J1382" t="s">
        <v>59</v>
      </c>
      <c r="K1382" t="s">
        <v>1362</v>
      </c>
      <c r="L1382">
        <v>1</v>
      </c>
      <c r="N1382">
        <v>1</v>
      </c>
      <c r="O1382" t="s">
        <v>60</v>
      </c>
      <c r="R1382">
        <v>0</v>
      </c>
      <c r="S1382">
        <v>0</v>
      </c>
      <c r="T1382" t="s">
        <v>61</v>
      </c>
      <c r="V1382">
        <v>3</v>
      </c>
      <c r="W1382">
        <v>3</v>
      </c>
      <c r="X1382">
        <v>1</v>
      </c>
      <c r="Y1382" t="s">
        <v>83</v>
      </c>
      <c r="Z1382" t="s">
        <v>83</v>
      </c>
      <c r="AB1382" t="s">
        <v>83</v>
      </c>
      <c r="AD1382">
        <v>1</v>
      </c>
      <c r="AE1382">
        <v>0</v>
      </c>
      <c r="AF1382">
        <v>0</v>
      </c>
      <c r="AG1382">
        <v>0</v>
      </c>
      <c r="AH1382">
        <v>0</v>
      </c>
      <c r="AI1382">
        <v>1</v>
      </c>
      <c r="AJ1382">
        <v>1</v>
      </c>
      <c r="AK1382">
        <v>0</v>
      </c>
      <c r="AL1382">
        <v>1</v>
      </c>
      <c r="AM1382">
        <v>1</v>
      </c>
      <c r="AN1382">
        <v>5</v>
      </c>
      <c r="AO1382">
        <v>0</v>
      </c>
      <c r="AP1382">
        <v>0</v>
      </c>
      <c r="AQ1382">
        <v>0</v>
      </c>
      <c r="AR1382">
        <v>0</v>
      </c>
      <c r="AS1382">
        <v>0</v>
      </c>
      <c r="AT1382">
        <v>0</v>
      </c>
      <c r="AU1382">
        <v>0</v>
      </c>
      <c r="AV1382">
        <v>0</v>
      </c>
      <c r="AW1382">
        <v>1</v>
      </c>
      <c r="AX1382">
        <v>0</v>
      </c>
      <c r="AY1382">
        <v>0</v>
      </c>
      <c r="AZ1382">
        <v>0</v>
      </c>
      <c r="BA1382" t="s">
        <v>63</v>
      </c>
      <c r="BB1382" t="s">
        <v>63</v>
      </c>
      <c r="BC1382" t="s">
        <v>64</v>
      </c>
    </row>
    <row r="1383" spans="1:55" x14ac:dyDescent="0.3">
      <c r="A1383" t="s">
        <v>55</v>
      </c>
      <c r="B1383" t="s">
        <v>55</v>
      </c>
      <c r="C1383" t="s">
        <v>973</v>
      </c>
      <c r="D1383">
        <v>22110437102</v>
      </c>
      <c r="E1383" t="s">
        <v>1361</v>
      </c>
      <c r="F1383" t="s">
        <v>98</v>
      </c>
      <c r="G1383" t="s">
        <v>57</v>
      </c>
      <c r="H1383">
        <v>1</v>
      </c>
      <c r="I1383" t="s">
        <v>58</v>
      </c>
      <c r="J1383" t="s">
        <v>59</v>
      </c>
      <c r="K1383" t="s">
        <v>1362</v>
      </c>
      <c r="L1383">
        <v>1</v>
      </c>
      <c r="N1383">
        <v>2</v>
      </c>
      <c r="O1383" t="s">
        <v>66</v>
      </c>
      <c r="P1383">
        <v>8</v>
      </c>
      <c r="Q1383" t="s">
        <v>82</v>
      </c>
      <c r="R1383">
        <v>0</v>
      </c>
      <c r="S1383">
        <v>0</v>
      </c>
      <c r="T1383" t="s">
        <v>61</v>
      </c>
      <c r="V1383">
        <v>3</v>
      </c>
      <c r="W1383">
        <v>3</v>
      </c>
      <c r="X1383">
        <v>1</v>
      </c>
      <c r="Y1383" t="s">
        <v>83</v>
      </c>
      <c r="Z1383" t="s">
        <v>83</v>
      </c>
      <c r="AA1383" t="s">
        <v>83</v>
      </c>
      <c r="AB1383" t="s">
        <v>83</v>
      </c>
      <c r="AC1383" t="s">
        <v>77</v>
      </c>
      <c r="AD1383">
        <v>0</v>
      </c>
      <c r="AE1383">
        <v>1</v>
      </c>
      <c r="AF1383">
        <v>0</v>
      </c>
      <c r="AG1383">
        <v>0</v>
      </c>
      <c r="AH1383">
        <v>0</v>
      </c>
      <c r="AI1383">
        <v>0</v>
      </c>
      <c r="AJ1383">
        <v>0</v>
      </c>
      <c r="AK1383">
        <v>0</v>
      </c>
      <c r="AL1383">
        <v>0</v>
      </c>
      <c r="AM1383">
        <v>0</v>
      </c>
      <c r="AN1383">
        <v>0</v>
      </c>
      <c r="AO1383">
        <v>0</v>
      </c>
      <c r="AP1383">
        <v>0</v>
      </c>
      <c r="AQ1383">
        <v>0</v>
      </c>
      <c r="AR1383">
        <v>0</v>
      </c>
      <c r="AS1383">
        <v>0</v>
      </c>
      <c r="AT1383">
        <v>0</v>
      </c>
      <c r="AU1383">
        <v>0</v>
      </c>
      <c r="AV1383">
        <v>0</v>
      </c>
      <c r="AW1383">
        <v>2</v>
      </c>
      <c r="AX1383">
        <v>2</v>
      </c>
      <c r="AY1383">
        <v>0</v>
      </c>
      <c r="AZ1383">
        <v>0</v>
      </c>
      <c r="BA1383" t="s">
        <v>63</v>
      </c>
      <c r="BB1383" t="s">
        <v>63</v>
      </c>
      <c r="BC1383" t="s">
        <v>64</v>
      </c>
    </row>
    <row r="1384" spans="1:55" x14ac:dyDescent="0.3">
      <c r="A1384" t="s">
        <v>55</v>
      </c>
      <c r="B1384" t="s">
        <v>55</v>
      </c>
      <c r="C1384" t="s">
        <v>973</v>
      </c>
      <c r="D1384">
        <v>22110437102</v>
      </c>
      <c r="E1384" t="s">
        <v>1361</v>
      </c>
      <c r="F1384" t="s">
        <v>98</v>
      </c>
      <c r="G1384" t="s">
        <v>57</v>
      </c>
      <c r="H1384">
        <v>1</v>
      </c>
      <c r="I1384" t="s">
        <v>58</v>
      </c>
      <c r="J1384" t="s">
        <v>59</v>
      </c>
      <c r="K1384" t="s">
        <v>1362</v>
      </c>
      <c r="L1384">
        <v>1</v>
      </c>
      <c r="N1384">
        <v>3</v>
      </c>
      <c r="O1384" t="s">
        <v>66</v>
      </c>
      <c r="P1384">
        <v>7</v>
      </c>
      <c r="Q1384" t="s">
        <v>102</v>
      </c>
      <c r="R1384">
        <v>0</v>
      </c>
      <c r="S1384">
        <v>0</v>
      </c>
      <c r="T1384" t="s">
        <v>61</v>
      </c>
      <c r="U1384" t="s">
        <v>1363</v>
      </c>
      <c r="V1384">
        <v>3</v>
      </c>
      <c r="W1384">
        <v>3</v>
      </c>
      <c r="X1384">
        <v>1</v>
      </c>
      <c r="Y1384" t="s">
        <v>71</v>
      </c>
      <c r="Z1384" t="s">
        <v>71</v>
      </c>
      <c r="AA1384" t="s">
        <v>71</v>
      </c>
      <c r="AB1384" t="s">
        <v>71</v>
      </c>
      <c r="AC1384" t="s">
        <v>68</v>
      </c>
      <c r="AD1384">
        <v>1</v>
      </c>
      <c r="AE1384">
        <v>1</v>
      </c>
      <c r="AF1384">
        <v>0</v>
      </c>
      <c r="AG1384">
        <v>0</v>
      </c>
      <c r="AH1384">
        <v>0</v>
      </c>
      <c r="AI1384">
        <v>0</v>
      </c>
      <c r="AJ1384">
        <v>0</v>
      </c>
      <c r="AK1384">
        <v>0</v>
      </c>
      <c r="AL1384">
        <v>0</v>
      </c>
      <c r="AM1384">
        <v>0</v>
      </c>
      <c r="AN1384">
        <v>0</v>
      </c>
      <c r="AO1384">
        <v>0</v>
      </c>
      <c r="AP1384">
        <v>0</v>
      </c>
      <c r="AQ1384">
        <v>0</v>
      </c>
      <c r="AR1384">
        <v>0</v>
      </c>
      <c r="AS1384">
        <v>0</v>
      </c>
      <c r="AT1384">
        <v>0</v>
      </c>
      <c r="AU1384">
        <v>0</v>
      </c>
      <c r="AV1384">
        <v>0</v>
      </c>
      <c r="AW1384">
        <v>3</v>
      </c>
      <c r="AX1384">
        <v>2</v>
      </c>
      <c r="AY1384">
        <v>0</v>
      </c>
      <c r="AZ1384">
        <v>0</v>
      </c>
      <c r="BA1384" t="s">
        <v>63</v>
      </c>
      <c r="BB1384" t="s">
        <v>63</v>
      </c>
      <c r="BC1384" t="s">
        <v>64</v>
      </c>
    </row>
    <row r="1385" spans="1:55" x14ac:dyDescent="0.3">
      <c r="A1385" t="s">
        <v>55</v>
      </c>
      <c r="B1385" t="s">
        <v>55</v>
      </c>
      <c r="C1385" t="s">
        <v>973</v>
      </c>
      <c r="D1385">
        <v>22110437102</v>
      </c>
      <c r="E1385" t="s">
        <v>1361</v>
      </c>
      <c r="F1385" t="s">
        <v>98</v>
      </c>
      <c r="G1385" t="s">
        <v>57</v>
      </c>
      <c r="H1385">
        <v>1</v>
      </c>
      <c r="I1385" t="s">
        <v>58</v>
      </c>
      <c r="J1385" t="s">
        <v>59</v>
      </c>
      <c r="K1385" t="s">
        <v>1362</v>
      </c>
      <c r="L1385">
        <v>1</v>
      </c>
      <c r="N1385">
        <v>4</v>
      </c>
      <c r="O1385" t="s">
        <v>167</v>
      </c>
      <c r="R1385">
        <v>0</v>
      </c>
      <c r="S1385">
        <v>0</v>
      </c>
      <c r="T1385" t="s">
        <v>61</v>
      </c>
      <c r="V1385">
        <v>3</v>
      </c>
      <c r="W1385">
        <v>3</v>
      </c>
      <c r="X1385">
        <v>1</v>
      </c>
      <c r="Y1385" t="s">
        <v>62</v>
      </c>
      <c r="AA1385" t="s">
        <v>71</v>
      </c>
      <c r="AB1385" t="s">
        <v>62</v>
      </c>
      <c r="AD1385">
        <v>0</v>
      </c>
      <c r="AE1385">
        <v>0</v>
      </c>
      <c r="AF1385">
        <v>0</v>
      </c>
      <c r="AG1385">
        <v>0</v>
      </c>
      <c r="AH1385">
        <v>0</v>
      </c>
      <c r="AI1385">
        <v>6</v>
      </c>
      <c r="AJ1385">
        <v>3</v>
      </c>
      <c r="AK1385">
        <v>1</v>
      </c>
      <c r="AL1385">
        <v>0</v>
      </c>
      <c r="AM1385">
        <v>0</v>
      </c>
      <c r="AN1385">
        <v>0</v>
      </c>
      <c r="AO1385">
        <v>0</v>
      </c>
      <c r="AP1385">
        <v>0</v>
      </c>
      <c r="AQ1385">
        <v>0</v>
      </c>
      <c r="AR1385">
        <v>0</v>
      </c>
      <c r="AS1385">
        <v>0</v>
      </c>
      <c r="AT1385">
        <v>0</v>
      </c>
      <c r="AU1385">
        <v>0</v>
      </c>
      <c r="AV1385">
        <v>0</v>
      </c>
      <c r="AW1385">
        <v>4</v>
      </c>
      <c r="AX1385">
        <v>2</v>
      </c>
      <c r="AY1385">
        <v>0</v>
      </c>
      <c r="AZ1385">
        <v>0</v>
      </c>
      <c r="BA1385" t="s">
        <v>63</v>
      </c>
      <c r="BB1385" t="s">
        <v>63</v>
      </c>
      <c r="BC1385" t="s">
        <v>64</v>
      </c>
    </row>
    <row r="1386" spans="1:55" x14ac:dyDescent="0.3">
      <c r="A1386" t="s">
        <v>55</v>
      </c>
      <c r="B1386" t="s">
        <v>55</v>
      </c>
      <c r="C1386" t="s">
        <v>973</v>
      </c>
      <c r="D1386">
        <v>22110437102</v>
      </c>
      <c r="E1386" t="s">
        <v>1361</v>
      </c>
      <c r="F1386" t="s">
        <v>98</v>
      </c>
      <c r="G1386" t="s">
        <v>57</v>
      </c>
      <c r="H1386">
        <v>1</v>
      </c>
      <c r="I1386" t="s">
        <v>58</v>
      </c>
      <c r="J1386" t="s">
        <v>59</v>
      </c>
      <c r="K1386" t="s">
        <v>1362</v>
      </c>
      <c r="L1386">
        <v>1</v>
      </c>
      <c r="N1386">
        <v>5</v>
      </c>
      <c r="O1386" t="s">
        <v>79</v>
      </c>
      <c r="R1386">
        <v>0</v>
      </c>
      <c r="S1386">
        <v>0</v>
      </c>
      <c r="T1386" t="s">
        <v>61</v>
      </c>
      <c r="U1386" t="s">
        <v>1364</v>
      </c>
      <c r="V1386">
        <v>3</v>
      </c>
      <c r="W1386">
        <v>3</v>
      </c>
      <c r="X1386">
        <v>1</v>
      </c>
      <c r="Y1386" t="s">
        <v>62</v>
      </c>
      <c r="Z1386" t="s">
        <v>62</v>
      </c>
      <c r="AA1386" t="s">
        <v>62</v>
      </c>
      <c r="AB1386" t="s">
        <v>62</v>
      </c>
      <c r="AD1386">
        <v>1</v>
      </c>
      <c r="AE1386">
        <v>0</v>
      </c>
      <c r="AF1386">
        <v>0</v>
      </c>
      <c r="AG1386">
        <v>0</v>
      </c>
      <c r="AH1386">
        <v>0</v>
      </c>
      <c r="AI1386">
        <v>0</v>
      </c>
      <c r="AJ1386">
        <v>2</v>
      </c>
      <c r="AK1386">
        <v>0</v>
      </c>
      <c r="AL1386">
        <v>0</v>
      </c>
      <c r="AM1386">
        <v>0</v>
      </c>
      <c r="AN1386">
        <v>0</v>
      </c>
      <c r="AO1386">
        <v>0</v>
      </c>
      <c r="AP1386">
        <v>0</v>
      </c>
      <c r="AQ1386">
        <v>0</v>
      </c>
      <c r="AR1386">
        <v>15</v>
      </c>
      <c r="AS1386">
        <v>15</v>
      </c>
      <c r="AT1386">
        <v>1</v>
      </c>
      <c r="AU1386">
        <v>1</v>
      </c>
      <c r="AV1386">
        <v>0</v>
      </c>
      <c r="AW1386">
        <v>3</v>
      </c>
      <c r="AX1386">
        <v>2</v>
      </c>
      <c r="AY1386">
        <v>0</v>
      </c>
      <c r="AZ1386">
        <v>0</v>
      </c>
      <c r="BA1386" t="s">
        <v>63</v>
      </c>
      <c r="BB1386" t="s">
        <v>63</v>
      </c>
      <c r="BC1386" t="s">
        <v>64</v>
      </c>
    </row>
    <row r="1387" spans="1:55" x14ac:dyDescent="0.3">
      <c r="A1387" t="s">
        <v>55</v>
      </c>
      <c r="B1387" t="s">
        <v>55</v>
      </c>
      <c r="C1387" t="s">
        <v>973</v>
      </c>
      <c r="D1387">
        <v>22110437102</v>
      </c>
      <c r="E1387" t="s">
        <v>1361</v>
      </c>
      <c r="F1387" t="s">
        <v>98</v>
      </c>
      <c r="G1387" t="s">
        <v>57</v>
      </c>
      <c r="H1387">
        <v>1</v>
      </c>
      <c r="I1387" t="s">
        <v>58</v>
      </c>
      <c r="J1387" t="s">
        <v>59</v>
      </c>
      <c r="K1387" t="s">
        <v>1362</v>
      </c>
      <c r="L1387">
        <v>1</v>
      </c>
      <c r="N1387">
        <v>6</v>
      </c>
      <c r="O1387" t="s">
        <v>70</v>
      </c>
      <c r="R1387">
        <v>0</v>
      </c>
      <c r="S1387">
        <v>0</v>
      </c>
      <c r="T1387" t="s">
        <v>61</v>
      </c>
      <c r="V1387">
        <v>3</v>
      </c>
      <c r="W1387">
        <v>3</v>
      </c>
      <c r="X1387">
        <v>1</v>
      </c>
      <c r="Y1387" t="s">
        <v>62</v>
      </c>
      <c r="Z1387" t="s">
        <v>62</v>
      </c>
      <c r="AB1387" t="s">
        <v>62</v>
      </c>
      <c r="AD1387">
        <v>0</v>
      </c>
      <c r="AE1387">
        <v>0</v>
      </c>
      <c r="AF1387">
        <v>0</v>
      </c>
      <c r="AG1387">
        <v>0</v>
      </c>
      <c r="AH1387">
        <v>0</v>
      </c>
      <c r="AI1387">
        <v>0</v>
      </c>
      <c r="AJ1387">
        <v>1</v>
      </c>
      <c r="AK1387">
        <v>0</v>
      </c>
      <c r="AL1387">
        <v>0</v>
      </c>
      <c r="AM1387">
        <v>0</v>
      </c>
      <c r="AN1387">
        <v>0</v>
      </c>
      <c r="AO1387">
        <v>0</v>
      </c>
      <c r="AP1387">
        <v>0</v>
      </c>
      <c r="AQ1387">
        <v>0</v>
      </c>
      <c r="AR1387">
        <v>0</v>
      </c>
      <c r="AS1387">
        <v>0</v>
      </c>
      <c r="AT1387">
        <v>0</v>
      </c>
      <c r="AU1387">
        <v>0</v>
      </c>
      <c r="AV1387">
        <v>0</v>
      </c>
      <c r="AW1387">
        <v>0</v>
      </c>
      <c r="AX1387">
        <v>0</v>
      </c>
      <c r="AY1387">
        <v>0</v>
      </c>
      <c r="AZ1387">
        <v>0</v>
      </c>
      <c r="BA1387" t="s">
        <v>63</v>
      </c>
      <c r="BB1387" t="s">
        <v>63</v>
      </c>
      <c r="BC1387" t="s">
        <v>64</v>
      </c>
    </row>
    <row r="1388" spans="1:55" x14ac:dyDescent="0.3">
      <c r="A1388" t="s">
        <v>55</v>
      </c>
      <c r="B1388" t="s">
        <v>55</v>
      </c>
      <c r="C1388" t="s">
        <v>973</v>
      </c>
      <c r="D1388">
        <v>22110437102</v>
      </c>
      <c r="E1388" t="s">
        <v>1361</v>
      </c>
      <c r="F1388" t="s">
        <v>98</v>
      </c>
      <c r="G1388" t="s">
        <v>57</v>
      </c>
      <c r="H1388">
        <v>1</v>
      </c>
      <c r="I1388" t="s">
        <v>58</v>
      </c>
      <c r="J1388" t="s">
        <v>59</v>
      </c>
      <c r="K1388" t="s">
        <v>1362</v>
      </c>
      <c r="L1388">
        <v>1</v>
      </c>
      <c r="N1388">
        <v>7</v>
      </c>
      <c r="O1388" t="s">
        <v>95</v>
      </c>
      <c r="R1388">
        <v>0</v>
      </c>
      <c r="S1388">
        <v>0</v>
      </c>
      <c r="T1388" t="s">
        <v>61</v>
      </c>
      <c r="V1388">
        <v>3</v>
      </c>
      <c r="W1388">
        <v>3</v>
      </c>
      <c r="X1388">
        <v>1</v>
      </c>
      <c r="Y1388" t="s">
        <v>62</v>
      </c>
      <c r="Z1388" t="s">
        <v>83</v>
      </c>
      <c r="AB1388" t="s">
        <v>71</v>
      </c>
      <c r="AD1388">
        <v>0</v>
      </c>
      <c r="AE1388">
        <v>0</v>
      </c>
      <c r="AF1388">
        <v>0</v>
      </c>
      <c r="AG1388">
        <v>0</v>
      </c>
      <c r="AH1388">
        <v>0</v>
      </c>
      <c r="AI1388">
        <v>0</v>
      </c>
      <c r="AJ1388">
        <v>0</v>
      </c>
      <c r="AK1388">
        <v>0</v>
      </c>
      <c r="AL1388">
        <v>0</v>
      </c>
      <c r="AM1388">
        <v>0</v>
      </c>
      <c r="AN1388">
        <v>0</v>
      </c>
      <c r="AO1388">
        <v>0</v>
      </c>
      <c r="AP1388">
        <v>0</v>
      </c>
      <c r="AQ1388">
        <v>0</v>
      </c>
      <c r="AR1388">
        <v>0</v>
      </c>
      <c r="AS1388">
        <v>0</v>
      </c>
      <c r="AT1388">
        <v>0</v>
      </c>
      <c r="AU1388">
        <v>0</v>
      </c>
      <c r="AV1388">
        <v>0</v>
      </c>
      <c r="AW1388">
        <v>0</v>
      </c>
      <c r="AX1388">
        <v>0</v>
      </c>
      <c r="AY1388">
        <v>0</v>
      </c>
      <c r="AZ1388">
        <v>0</v>
      </c>
      <c r="BA1388" t="s">
        <v>63</v>
      </c>
      <c r="BB1388" t="s">
        <v>63</v>
      </c>
      <c r="BC1388" t="s">
        <v>64</v>
      </c>
    </row>
    <row r="1389" spans="1:55" x14ac:dyDescent="0.3">
      <c r="A1389" t="s">
        <v>55</v>
      </c>
      <c r="B1389" t="s">
        <v>55</v>
      </c>
      <c r="C1389" t="s">
        <v>973</v>
      </c>
      <c r="D1389">
        <v>22110437102</v>
      </c>
      <c r="E1389" t="s">
        <v>1361</v>
      </c>
      <c r="F1389" t="s">
        <v>98</v>
      </c>
      <c r="G1389" t="s">
        <v>57</v>
      </c>
      <c r="H1389">
        <v>1</v>
      </c>
      <c r="I1389" t="s">
        <v>58</v>
      </c>
      <c r="J1389" t="s">
        <v>59</v>
      </c>
      <c r="K1389" t="s">
        <v>1362</v>
      </c>
      <c r="L1389">
        <v>1</v>
      </c>
      <c r="N1389">
        <v>8</v>
      </c>
      <c r="O1389" t="s">
        <v>95</v>
      </c>
      <c r="R1389">
        <v>0</v>
      </c>
      <c r="S1389">
        <v>0</v>
      </c>
      <c r="T1389" t="s">
        <v>61</v>
      </c>
      <c r="V1389">
        <v>3</v>
      </c>
      <c r="W1389">
        <v>3</v>
      </c>
      <c r="X1389">
        <v>1</v>
      </c>
      <c r="Y1389" t="s">
        <v>62</v>
      </c>
      <c r="AB1389" t="s">
        <v>71</v>
      </c>
      <c r="AD1389">
        <v>0</v>
      </c>
      <c r="AE1389">
        <v>0</v>
      </c>
      <c r="AF1389">
        <v>0</v>
      </c>
      <c r="AG1389">
        <v>0</v>
      </c>
      <c r="AH1389">
        <v>0</v>
      </c>
      <c r="AI1389">
        <v>0</v>
      </c>
      <c r="AJ1389">
        <v>0</v>
      </c>
      <c r="AK1389">
        <v>0</v>
      </c>
      <c r="AL1389">
        <v>0</v>
      </c>
      <c r="AM1389">
        <v>0</v>
      </c>
      <c r="AN1389">
        <v>0</v>
      </c>
      <c r="AO1389">
        <v>0</v>
      </c>
      <c r="AP1389">
        <v>0</v>
      </c>
      <c r="AQ1389">
        <v>0</v>
      </c>
      <c r="AR1389">
        <v>0</v>
      </c>
      <c r="AS1389">
        <v>0</v>
      </c>
      <c r="AT1389">
        <v>0</v>
      </c>
      <c r="AU1389">
        <v>0</v>
      </c>
      <c r="AV1389">
        <v>0</v>
      </c>
      <c r="AW1389">
        <v>0</v>
      </c>
      <c r="AX1389">
        <v>0</v>
      </c>
      <c r="AY1389">
        <v>0</v>
      </c>
      <c r="AZ1389">
        <v>0</v>
      </c>
      <c r="BA1389" t="s">
        <v>63</v>
      </c>
      <c r="BB1389" t="s">
        <v>63</v>
      </c>
      <c r="BC1389" t="s">
        <v>64</v>
      </c>
    </row>
    <row r="1390" spans="1:55" x14ac:dyDescent="0.3">
      <c r="A1390" t="s">
        <v>55</v>
      </c>
      <c r="B1390" t="s">
        <v>55</v>
      </c>
      <c r="C1390" t="s">
        <v>973</v>
      </c>
      <c r="D1390">
        <v>22110437102</v>
      </c>
      <c r="E1390" t="s">
        <v>1361</v>
      </c>
      <c r="F1390" t="s">
        <v>98</v>
      </c>
      <c r="G1390" t="s">
        <v>57</v>
      </c>
      <c r="H1390">
        <v>1</v>
      </c>
      <c r="I1390" t="s">
        <v>58</v>
      </c>
      <c r="J1390" t="s">
        <v>59</v>
      </c>
      <c r="K1390" t="s">
        <v>1362</v>
      </c>
      <c r="L1390">
        <v>2</v>
      </c>
      <c r="M1390" t="s">
        <v>1365</v>
      </c>
      <c r="N1390">
        <v>1</v>
      </c>
      <c r="O1390" t="s">
        <v>66</v>
      </c>
      <c r="R1390">
        <v>0</v>
      </c>
      <c r="S1390">
        <v>0</v>
      </c>
      <c r="T1390" t="s">
        <v>61</v>
      </c>
      <c r="V1390">
        <v>5</v>
      </c>
      <c r="W1390">
        <v>0</v>
      </c>
      <c r="X1390">
        <v>2</v>
      </c>
      <c r="Y1390" t="s">
        <v>62</v>
      </c>
      <c r="Z1390" t="s">
        <v>62</v>
      </c>
      <c r="AA1390" t="s">
        <v>62</v>
      </c>
      <c r="AB1390" t="s">
        <v>71</v>
      </c>
      <c r="AC1390" t="s">
        <v>77</v>
      </c>
      <c r="AD1390">
        <v>0</v>
      </c>
      <c r="AE1390">
        <v>0</v>
      </c>
      <c r="AF1390">
        <v>0</v>
      </c>
      <c r="AG1390">
        <v>0</v>
      </c>
      <c r="AH1390">
        <v>0</v>
      </c>
      <c r="AI1390">
        <v>0</v>
      </c>
      <c r="AJ1390">
        <v>0</v>
      </c>
      <c r="AK1390">
        <v>0</v>
      </c>
      <c r="AL1390">
        <v>0</v>
      </c>
      <c r="AM1390">
        <v>0</v>
      </c>
      <c r="AN1390">
        <v>0</v>
      </c>
      <c r="AO1390">
        <v>0</v>
      </c>
      <c r="AP1390">
        <v>0</v>
      </c>
      <c r="AQ1390">
        <v>0</v>
      </c>
      <c r="AR1390">
        <v>0</v>
      </c>
      <c r="AS1390">
        <v>0</v>
      </c>
      <c r="AT1390">
        <v>0</v>
      </c>
      <c r="AU1390">
        <v>0</v>
      </c>
      <c r="AV1390">
        <v>0</v>
      </c>
      <c r="AW1390">
        <v>6</v>
      </c>
      <c r="AX1390">
        <v>5</v>
      </c>
      <c r="AY1390">
        <v>0</v>
      </c>
      <c r="AZ1390">
        <v>0</v>
      </c>
      <c r="BA1390" t="s">
        <v>63</v>
      </c>
      <c r="BB1390" t="s">
        <v>63</v>
      </c>
      <c r="BC1390" t="s">
        <v>64</v>
      </c>
    </row>
    <row r="1391" spans="1:55" x14ac:dyDescent="0.3">
      <c r="A1391" t="s">
        <v>55</v>
      </c>
      <c r="B1391" t="s">
        <v>55</v>
      </c>
      <c r="C1391" t="s">
        <v>973</v>
      </c>
      <c r="D1391">
        <v>22110437102</v>
      </c>
      <c r="E1391" t="s">
        <v>1361</v>
      </c>
      <c r="F1391" t="s">
        <v>98</v>
      </c>
      <c r="G1391" t="s">
        <v>57</v>
      </c>
      <c r="H1391">
        <v>1</v>
      </c>
      <c r="I1391" t="s">
        <v>58</v>
      </c>
      <c r="J1391" t="s">
        <v>59</v>
      </c>
      <c r="K1391" t="s">
        <v>1362</v>
      </c>
      <c r="L1391">
        <v>2</v>
      </c>
      <c r="M1391" t="s">
        <v>1365</v>
      </c>
      <c r="N1391">
        <v>2</v>
      </c>
      <c r="O1391" t="s">
        <v>66</v>
      </c>
      <c r="R1391">
        <v>0</v>
      </c>
      <c r="S1391">
        <v>0</v>
      </c>
      <c r="T1391" t="s">
        <v>61</v>
      </c>
      <c r="V1391">
        <v>5</v>
      </c>
      <c r="W1391">
        <v>0</v>
      </c>
      <c r="X1391">
        <v>2</v>
      </c>
      <c r="Y1391" t="s">
        <v>62</v>
      </c>
      <c r="Z1391" t="s">
        <v>62</v>
      </c>
      <c r="AA1391" t="s">
        <v>62</v>
      </c>
      <c r="AB1391" t="s">
        <v>62</v>
      </c>
      <c r="AC1391" t="s">
        <v>68</v>
      </c>
      <c r="AD1391">
        <v>0</v>
      </c>
      <c r="AE1391">
        <v>2</v>
      </c>
      <c r="AF1391">
        <v>0</v>
      </c>
      <c r="AG1391">
        <v>0</v>
      </c>
      <c r="AH1391">
        <v>0</v>
      </c>
      <c r="AI1391">
        <v>0</v>
      </c>
      <c r="AJ1391">
        <v>0</v>
      </c>
      <c r="AK1391">
        <v>0</v>
      </c>
      <c r="AL1391">
        <v>0</v>
      </c>
      <c r="AM1391">
        <v>0</v>
      </c>
      <c r="AN1391">
        <v>0</v>
      </c>
      <c r="AO1391">
        <v>0</v>
      </c>
      <c r="AP1391">
        <v>0</v>
      </c>
      <c r="AQ1391">
        <v>0</v>
      </c>
      <c r="AR1391">
        <v>0</v>
      </c>
      <c r="AS1391">
        <v>0</v>
      </c>
      <c r="AT1391">
        <v>0</v>
      </c>
      <c r="AU1391">
        <v>0</v>
      </c>
      <c r="AV1391">
        <v>0</v>
      </c>
      <c r="AW1391">
        <v>4</v>
      </c>
      <c r="AX1391">
        <v>5</v>
      </c>
      <c r="AY1391">
        <v>0</v>
      </c>
      <c r="AZ1391">
        <v>0</v>
      </c>
      <c r="BA1391" t="s">
        <v>63</v>
      </c>
      <c r="BB1391" t="s">
        <v>63</v>
      </c>
      <c r="BC1391" t="s">
        <v>64</v>
      </c>
    </row>
    <row r="1392" spans="1:55" x14ac:dyDescent="0.3">
      <c r="A1392" t="s">
        <v>55</v>
      </c>
      <c r="B1392" t="s">
        <v>55</v>
      </c>
      <c r="C1392" t="s">
        <v>973</v>
      </c>
      <c r="D1392">
        <v>22110437102</v>
      </c>
      <c r="E1392" t="s">
        <v>1361</v>
      </c>
      <c r="F1392" t="s">
        <v>98</v>
      </c>
      <c r="G1392" t="s">
        <v>57</v>
      </c>
      <c r="H1392">
        <v>3</v>
      </c>
      <c r="I1392" t="s">
        <v>58</v>
      </c>
      <c r="J1392" t="s">
        <v>59</v>
      </c>
      <c r="K1392" t="s">
        <v>1366</v>
      </c>
      <c r="L1392">
        <v>1</v>
      </c>
      <c r="N1392">
        <v>1</v>
      </c>
      <c r="O1392" t="s">
        <v>70</v>
      </c>
      <c r="R1392">
        <v>0</v>
      </c>
      <c r="S1392">
        <v>0</v>
      </c>
      <c r="T1392" t="s">
        <v>61</v>
      </c>
      <c r="V1392">
        <v>4</v>
      </c>
      <c r="W1392">
        <v>2</v>
      </c>
      <c r="X1392">
        <v>1</v>
      </c>
      <c r="Y1392" t="s">
        <v>83</v>
      </c>
      <c r="Z1392" t="s">
        <v>83</v>
      </c>
      <c r="AA1392" t="s">
        <v>83</v>
      </c>
      <c r="AB1392" t="s">
        <v>83</v>
      </c>
      <c r="AD1392">
        <v>0</v>
      </c>
      <c r="AE1392">
        <v>0</v>
      </c>
      <c r="AF1392">
        <v>0</v>
      </c>
      <c r="AG1392">
        <v>0</v>
      </c>
      <c r="AH1392">
        <v>0</v>
      </c>
      <c r="AI1392">
        <v>0</v>
      </c>
      <c r="AJ1392">
        <v>0</v>
      </c>
      <c r="AK1392">
        <v>0</v>
      </c>
      <c r="AL1392">
        <v>0</v>
      </c>
      <c r="AM1392">
        <v>0</v>
      </c>
      <c r="AN1392">
        <v>0</v>
      </c>
      <c r="AO1392">
        <v>0</v>
      </c>
      <c r="AP1392">
        <v>0</v>
      </c>
      <c r="AQ1392">
        <v>0</v>
      </c>
      <c r="AR1392">
        <v>0</v>
      </c>
      <c r="AS1392">
        <v>0</v>
      </c>
      <c r="AT1392">
        <v>0</v>
      </c>
      <c r="AU1392">
        <v>0</v>
      </c>
      <c r="AV1392">
        <v>0</v>
      </c>
      <c r="AW1392">
        <v>0</v>
      </c>
      <c r="AX1392">
        <v>0</v>
      </c>
      <c r="AY1392">
        <v>0</v>
      </c>
      <c r="AZ1392">
        <v>0</v>
      </c>
      <c r="BA1392" t="s">
        <v>63</v>
      </c>
      <c r="BB1392" t="s">
        <v>63</v>
      </c>
      <c r="BC1392" t="s">
        <v>64</v>
      </c>
    </row>
    <row r="1393" spans="1:55" x14ac:dyDescent="0.3">
      <c r="A1393" t="s">
        <v>55</v>
      </c>
      <c r="B1393" t="s">
        <v>55</v>
      </c>
      <c r="C1393" t="s">
        <v>973</v>
      </c>
      <c r="D1393">
        <v>22110437102</v>
      </c>
      <c r="E1393" t="s">
        <v>1361</v>
      </c>
      <c r="F1393" t="s">
        <v>98</v>
      </c>
      <c r="G1393" t="s">
        <v>57</v>
      </c>
      <c r="H1393">
        <v>3</v>
      </c>
      <c r="I1393" t="s">
        <v>58</v>
      </c>
      <c r="J1393" t="s">
        <v>59</v>
      </c>
      <c r="K1393" t="s">
        <v>1366</v>
      </c>
      <c r="L1393">
        <v>1</v>
      </c>
      <c r="N1393">
        <v>2</v>
      </c>
      <c r="O1393" t="s">
        <v>70</v>
      </c>
      <c r="R1393">
        <v>0</v>
      </c>
      <c r="S1393">
        <v>0</v>
      </c>
      <c r="T1393" t="s">
        <v>61</v>
      </c>
      <c r="V1393">
        <v>4</v>
      </c>
      <c r="W1393">
        <v>2</v>
      </c>
      <c r="X1393">
        <v>1</v>
      </c>
      <c r="Y1393" t="s">
        <v>83</v>
      </c>
      <c r="Z1393" t="s">
        <v>83</v>
      </c>
      <c r="AA1393" t="s">
        <v>83</v>
      </c>
      <c r="AB1393" t="s">
        <v>83</v>
      </c>
      <c r="AD1393">
        <v>0</v>
      </c>
      <c r="AE1393">
        <v>0</v>
      </c>
      <c r="AF1393">
        <v>0</v>
      </c>
      <c r="AG1393">
        <v>0</v>
      </c>
      <c r="AH1393">
        <v>0</v>
      </c>
      <c r="AI1393">
        <v>0</v>
      </c>
      <c r="AJ1393">
        <v>0</v>
      </c>
      <c r="AK1393">
        <v>0</v>
      </c>
      <c r="AL1393">
        <v>0</v>
      </c>
      <c r="AM1393">
        <v>0</v>
      </c>
      <c r="AN1393">
        <v>0</v>
      </c>
      <c r="AO1393">
        <v>0</v>
      </c>
      <c r="AP1393">
        <v>0</v>
      </c>
      <c r="AQ1393">
        <v>0</v>
      </c>
      <c r="AR1393">
        <v>0</v>
      </c>
      <c r="AS1393">
        <v>0</v>
      </c>
      <c r="AT1393">
        <v>0</v>
      </c>
      <c r="AU1393">
        <v>0</v>
      </c>
      <c r="AV1393">
        <v>0</v>
      </c>
      <c r="AW1393">
        <v>0</v>
      </c>
      <c r="AX1393">
        <v>0</v>
      </c>
      <c r="AY1393">
        <v>0</v>
      </c>
      <c r="AZ1393">
        <v>0</v>
      </c>
      <c r="BA1393" t="s">
        <v>63</v>
      </c>
      <c r="BB1393" t="s">
        <v>63</v>
      </c>
      <c r="BC1393" t="s">
        <v>84</v>
      </c>
    </row>
    <row r="1394" spans="1:55" x14ac:dyDescent="0.3">
      <c r="A1394" t="s">
        <v>55</v>
      </c>
      <c r="B1394" t="s">
        <v>55</v>
      </c>
      <c r="C1394" t="s">
        <v>973</v>
      </c>
      <c r="D1394">
        <v>22110437102</v>
      </c>
      <c r="E1394" t="s">
        <v>1361</v>
      </c>
      <c r="F1394" t="s">
        <v>98</v>
      </c>
      <c r="G1394" t="s">
        <v>57</v>
      </c>
      <c r="H1394">
        <v>3</v>
      </c>
      <c r="I1394" t="s">
        <v>58</v>
      </c>
      <c r="J1394" t="s">
        <v>59</v>
      </c>
      <c r="K1394" t="s">
        <v>1366</v>
      </c>
      <c r="L1394">
        <v>1</v>
      </c>
      <c r="N1394">
        <v>3</v>
      </c>
      <c r="O1394" t="s">
        <v>101</v>
      </c>
      <c r="R1394">
        <v>0</v>
      </c>
      <c r="S1394">
        <v>0</v>
      </c>
      <c r="T1394" t="s">
        <v>61</v>
      </c>
      <c r="V1394">
        <v>4</v>
      </c>
      <c r="W1394">
        <v>2</v>
      </c>
      <c r="X1394">
        <v>1</v>
      </c>
      <c r="Y1394" t="s">
        <v>62</v>
      </c>
      <c r="AB1394" t="s">
        <v>62</v>
      </c>
      <c r="AD1394">
        <v>0</v>
      </c>
      <c r="AE1394">
        <v>0</v>
      </c>
      <c r="AF1394">
        <v>0</v>
      </c>
      <c r="AG1394">
        <v>0</v>
      </c>
      <c r="AH1394">
        <v>0</v>
      </c>
      <c r="AI1394">
        <v>0</v>
      </c>
      <c r="AJ1394">
        <v>0</v>
      </c>
      <c r="AK1394">
        <v>1</v>
      </c>
      <c r="AL1394">
        <v>0</v>
      </c>
      <c r="AM1394">
        <v>0</v>
      </c>
      <c r="AN1394">
        <v>0</v>
      </c>
      <c r="AO1394">
        <v>0</v>
      </c>
      <c r="AP1394">
        <v>0</v>
      </c>
      <c r="AQ1394">
        <v>0</v>
      </c>
      <c r="AR1394">
        <v>0</v>
      </c>
      <c r="AS1394">
        <v>0</v>
      </c>
      <c r="AT1394">
        <v>0</v>
      </c>
      <c r="AU1394">
        <v>0</v>
      </c>
      <c r="AV1394">
        <v>0</v>
      </c>
      <c r="AW1394">
        <v>1</v>
      </c>
      <c r="AX1394">
        <v>1</v>
      </c>
      <c r="AY1394">
        <v>0</v>
      </c>
      <c r="AZ1394">
        <v>0</v>
      </c>
      <c r="BA1394" t="s">
        <v>63</v>
      </c>
      <c r="BB1394" t="s">
        <v>63</v>
      </c>
      <c r="BC1394" t="s">
        <v>64</v>
      </c>
    </row>
    <row r="1395" spans="1:55" x14ac:dyDescent="0.3">
      <c r="A1395" t="s">
        <v>55</v>
      </c>
      <c r="B1395" t="s">
        <v>55</v>
      </c>
      <c r="C1395" t="s">
        <v>973</v>
      </c>
      <c r="D1395">
        <v>22110437102</v>
      </c>
      <c r="E1395" t="s">
        <v>1361</v>
      </c>
      <c r="F1395" t="s">
        <v>98</v>
      </c>
      <c r="G1395" t="s">
        <v>57</v>
      </c>
      <c r="H1395">
        <v>3</v>
      </c>
      <c r="I1395" t="s">
        <v>58</v>
      </c>
      <c r="J1395" t="s">
        <v>59</v>
      </c>
      <c r="K1395" t="s">
        <v>1366</v>
      </c>
      <c r="L1395">
        <v>1</v>
      </c>
      <c r="N1395">
        <v>4</v>
      </c>
      <c r="O1395" t="s">
        <v>101</v>
      </c>
      <c r="R1395">
        <v>0</v>
      </c>
      <c r="S1395">
        <v>0</v>
      </c>
      <c r="T1395" t="s">
        <v>61</v>
      </c>
      <c r="V1395">
        <v>4</v>
      </c>
      <c r="W1395">
        <v>2</v>
      </c>
      <c r="X1395">
        <v>1</v>
      </c>
      <c r="Y1395" t="s">
        <v>62</v>
      </c>
      <c r="Z1395" t="s">
        <v>62</v>
      </c>
      <c r="AB1395" t="s">
        <v>62</v>
      </c>
      <c r="AD1395">
        <v>0</v>
      </c>
      <c r="AE1395">
        <v>0</v>
      </c>
      <c r="AF1395">
        <v>0</v>
      </c>
      <c r="AG1395">
        <v>0</v>
      </c>
      <c r="AH1395">
        <v>0</v>
      </c>
      <c r="AI1395">
        <v>0</v>
      </c>
      <c r="AJ1395">
        <v>0</v>
      </c>
      <c r="AK1395">
        <v>0</v>
      </c>
      <c r="AL1395">
        <v>0</v>
      </c>
      <c r="AM1395">
        <v>0</v>
      </c>
      <c r="AN1395">
        <v>0</v>
      </c>
      <c r="AO1395">
        <v>0</v>
      </c>
      <c r="AP1395">
        <v>0</v>
      </c>
      <c r="AQ1395">
        <v>0</v>
      </c>
      <c r="AR1395">
        <v>0</v>
      </c>
      <c r="AS1395">
        <v>0</v>
      </c>
      <c r="AT1395">
        <v>0</v>
      </c>
      <c r="AU1395">
        <v>0</v>
      </c>
      <c r="AV1395">
        <v>0</v>
      </c>
      <c r="AW1395">
        <v>1</v>
      </c>
      <c r="AX1395">
        <v>1</v>
      </c>
      <c r="AY1395">
        <v>0</v>
      </c>
      <c r="AZ1395">
        <v>0</v>
      </c>
      <c r="BA1395" t="s">
        <v>63</v>
      </c>
      <c r="BB1395" t="s">
        <v>63</v>
      </c>
      <c r="BC1395" t="s">
        <v>64</v>
      </c>
    </row>
    <row r="1396" spans="1:55" x14ac:dyDescent="0.3">
      <c r="A1396" t="s">
        <v>55</v>
      </c>
      <c r="B1396" t="s">
        <v>55</v>
      </c>
      <c r="C1396" t="s">
        <v>973</v>
      </c>
      <c r="D1396">
        <v>22110437102</v>
      </c>
      <c r="E1396" t="s">
        <v>1361</v>
      </c>
      <c r="F1396" t="s">
        <v>98</v>
      </c>
      <c r="G1396" t="s">
        <v>57</v>
      </c>
      <c r="H1396">
        <v>3</v>
      </c>
      <c r="I1396" t="s">
        <v>58</v>
      </c>
      <c r="J1396" t="s">
        <v>59</v>
      </c>
      <c r="K1396" t="s">
        <v>1366</v>
      </c>
      <c r="L1396">
        <v>1</v>
      </c>
      <c r="N1396">
        <v>6</v>
      </c>
      <c r="O1396" t="s">
        <v>167</v>
      </c>
      <c r="R1396">
        <v>0</v>
      </c>
      <c r="S1396">
        <v>0</v>
      </c>
      <c r="T1396" t="s">
        <v>61</v>
      </c>
      <c r="V1396">
        <v>4</v>
      </c>
      <c r="W1396">
        <v>2</v>
      </c>
      <c r="X1396">
        <v>1</v>
      </c>
      <c r="Y1396" t="s">
        <v>62</v>
      </c>
      <c r="AB1396" t="s">
        <v>71</v>
      </c>
      <c r="AD1396">
        <v>0</v>
      </c>
      <c r="AE1396">
        <v>0</v>
      </c>
      <c r="AF1396">
        <v>0</v>
      </c>
      <c r="AG1396">
        <v>0</v>
      </c>
      <c r="AH1396">
        <v>0</v>
      </c>
      <c r="AI1396">
        <v>0</v>
      </c>
      <c r="AJ1396">
        <v>0</v>
      </c>
      <c r="AK1396">
        <v>0</v>
      </c>
      <c r="AL1396">
        <v>0</v>
      </c>
      <c r="AM1396">
        <v>0</v>
      </c>
      <c r="AN1396">
        <v>0</v>
      </c>
      <c r="AO1396">
        <v>0</v>
      </c>
      <c r="AP1396">
        <v>0</v>
      </c>
      <c r="AQ1396">
        <v>0</v>
      </c>
      <c r="AR1396">
        <v>0</v>
      </c>
      <c r="AS1396">
        <v>0</v>
      </c>
      <c r="AT1396">
        <v>0</v>
      </c>
      <c r="AU1396">
        <v>0</v>
      </c>
      <c r="AV1396">
        <v>0</v>
      </c>
      <c r="AW1396">
        <v>1</v>
      </c>
      <c r="AX1396">
        <v>0</v>
      </c>
      <c r="AY1396">
        <v>0</v>
      </c>
      <c r="AZ1396">
        <v>0</v>
      </c>
      <c r="BA1396" t="s">
        <v>63</v>
      </c>
      <c r="BB1396" t="s">
        <v>63</v>
      </c>
      <c r="BC1396" t="s">
        <v>64</v>
      </c>
    </row>
    <row r="1397" spans="1:55" x14ac:dyDescent="0.3">
      <c r="A1397" t="s">
        <v>55</v>
      </c>
      <c r="B1397" t="s">
        <v>55</v>
      </c>
      <c r="C1397" t="s">
        <v>973</v>
      </c>
      <c r="D1397">
        <v>22110437102</v>
      </c>
      <c r="E1397" t="s">
        <v>1361</v>
      </c>
      <c r="F1397" t="s">
        <v>98</v>
      </c>
      <c r="G1397" t="s">
        <v>57</v>
      </c>
      <c r="H1397">
        <v>3</v>
      </c>
      <c r="I1397" t="s">
        <v>58</v>
      </c>
      <c r="J1397" t="s">
        <v>59</v>
      </c>
      <c r="K1397" t="s">
        <v>1366</v>
      </c>
      <c r="L1397">
        <v>1</v>
      </c>
      <c r="N1397">
        <v>5</v>
      </c>
      <c r="O1397" t="s">
        <v>101</v>
      </c>
      <c r="R1397">
        <v>0</v>
      </c>
      <c r="S1397">
        <v>0</v>
      </c>
      <c r="T1397" t="s">
        <v>61</v>
      </c>
      <c r="V1397">
        <v>4</v>
      </c>
      <c r="W1397">
        <v>2</v>
      </c>
      <c r="X1397">
        <v>1</v>
      </c>
      <c r="Y1397" t="s">
        <v>62</v>
      </c>
      <c r="AB1397" t="s">
        <v>62</v>
      </c>
      <c r="AD1397">
        <v>0</v>
      </c>
      <c r="AE1397">
        <v>0</v>
      </c>
      <c r="AF1397">
        <v>0</v>
      </c>
      <c r="AG1397">
        <v>0</v>
      </c>
      <c r="AH1397">
        <v>0</v>
      </c>
      <c r="AI1397">
        <v>0</v>
      </c>
      <c r="AJ1397">
        <v>0</v>
      </c>
      <c r="AK1397">
        <v>0</v>
      </c>
      <c r="AL1397">
        <v>0</v>
      </c>
      <c r="AM1397">
        <v>0</v>
      </c>
      <c r="AN1397">
        <v>0</v>
      </c>
      <c r="AO1397">
        <v>0</v>
      </c>
      <c r="AP1397">
        <v>0</v>
      </c>
      <c r="AQ1397">
        <v>0</v>
      </c>
      <c r="AR1397">
        <v>0</v>
      </c>
      <c r="AS1397">
        <v>0</v>
      </c>
      <c r="AT1397">
        <v>0</v>
      </c>
      <c r="AU1397">
        <v>0</v>
      </c>
      <c r="AV1397">
        <v>0</v>
      </c>
      <c r="AW1397">
        <v>1</v>
      </c>
      <c r="AX1397">
        <v>1</v>
      </c>
      <c r="AY1397">
        <v>0</v>
      </c>
      <c r="AZ1397">
        <v>0</v>
      </c>
      <c r="BA1397" t="s">
        <v>63</v>
      </c>
      <c r="BB1397" t="s">
        <v>63</v>
      </c>
      <c r="BC1397" t="s">
        <v>64</v>
      </c>
    </row>
    <row r="1398" spans="1:55" ht="28.8" x14ac:dyDescent="0.3">
      <c r="A1398" t="s">
        <v>55</v>
      </c>
      <c r="B1398" t="s">
        <v>55</v>
      </c>
      <c r="C1398" t="s">
        <v>168</v>
      </c>
      <c r="D1398">
        <v>22110403301</v>
      </c>
      <c r="E1398" t="s">
        <v>169</v>
      </c>
      <c r="F1398" t="s">
        <v>56</v>
      </c>
      <c r="G1398" t="s">
        <v>57</v>
      </c>
      <c r="H1398">
        <v>1</v>
      </c>
      <c r="I1398" t="s">
        <v>58</v>
      </c>
      <c r="J1398" t="s">
        <v>59</v>
      </c>
      <c r="L1398">
        <v>1</v>
      </c>
      <c r="M1398" s="40" t="s">
        <v>170</v>
      </c>
      <c r="N1398">
        <v>1</v>
      </c>
      <c r="O1398" t="s">
        <v>66</v>
      </c>
      <c r="R1398">
        <v>0</v>
      </c>
      <c r="S1398">
        <v>0</v>
      </c>
      <c r="T1398" t="s">
        <v>93</v>
      </c>
      <c r="V1398">
        <v>1</v>
      </c>
      <c r="W1398">
        <v>1</v>
      </c>
      <c r="X1398">
        <v>1</v>
      </c>
      <c r="AD1398">
        <v>0</v>
      </c>
      <c r="AE1398">
        <v>0</v>
      </c>
      <c r="AF1398">
        <v>0</v>
      </c>
      <c r="AG1398">
        <v>0</v>
      </c>
      <c r="AH1398">
        <v>0</v>
      </c>
      <c r="AI1398">
        <v>0</v>
      </c>
      <c r="AJ1398">
        <v>0</v>
      </c>
      <c r="AK1398">
        <v>0</v>
      </c>
      <c r="AL1398">
        <v>0</v>
      </c>
      <c r="AM1398">
        <v>0</v>
      </c>
      <c r="AN1398">
        <v>0</v>
      </c>
      <c r="AO1398">
        <v>0</v>
      </c>
      <c r="AP1398">
        <v>0</v>
      </c>
      <c r="AQ1398">
        <v>0</v>
      </c>
      <c r="AR1398">
        <v>0</v>
      </c>
      <c r="AS1398">
        <v>0</v>
      </c>
      <c r="AT1398">
        <v>0</v>
      </c>
      <c r="AU1398">
        <v>0</v>
      </c>
      <c r="AV1398">
        <v>0</v>
      </c>
      <c r="AW1398">
        <v>0</v>
      </c>
      <c r="AX1398">
        <v>0</v>
      </c>
      <c r="AY1398">
        <v>0</v>
      </c>
      <c r="AZ1398">
        <v>0</v>
      </c>
      <c r="BC1398" t="s">
        <v>64</v>
      </c>
    </row>
    <row r="1399" spans="1:55" ht="28.8" x14ac:dyDescent="0.3">
      <c r="A1399" t="s">
        <v>55</v>
      </c>
      <c r="B1399" t="s">
        <v>55</v>
      </c>
      <c r="C1399" t="s">
        <v>168</v>
      </c>
      <c r="D1399">
        <v>22110403301</v>
      </c>
      <c r="E1399" t="s">
        <v>169</v>
      </c>
      <c r="F1399" t="s">
        <v>56</v>
      </c>
      <c r="G1399" t="s">
        <v>57</v>
      </c>
      <c r="H1399">
        <v>1</v>
      </c>
      <c r="I1399" t="s">
        <v>58</v>
      </c>
      <c r="J1399" t="s">
        <v>59</v>
      </c>
      <c r="L1399">
        <v>1</v>
      </c>
      <c r="M1399" s="40" t="s">
        <v>170</v>
      </c>
      <c r="N1399">
        <v>2</v>
      </c>
      <c r="O1399" t="s">
        <v>66</v>
      </c>
      <c r="P1399">
        <v>3</v>
      </c>
      <c r="Q1399" t="s">
        <v>78</v>
      </c>
      <c r="R1399">
        <v>15</v>
      </c>
      <c r="S1399">
        <v>28</v>
      </c>
      <c r="T1399" t="s">
        <v>1772</v>
      </c>
      <c r="V1399">
        <v>1</v>
      </c>
      <c r="W1399">
        <v>1</v>
      </c>
      <c r="X1399">
        <v>1</v>
      </c>
      <c r="Y1399" t="s">
        <v>71</v>
      </c>
      <c r="Z1399" t="s">
        <v>71</v>
      </c>
      <c r="AB1399" t="s">
        <v>71</v>
      </c>
      <c r="AC1399" t="s">
        <v>68</v>
      </c>
      <c r="AD1399">
        <v>1</v>
      </c>
      <c r="AE1399">
        <v>1</v>
      </c>
      <c r="AF1399">
        <v>0</v>
      </c>
      <c r="AG1399">
        <v>0</v>
      </c>
      <c r="AH1399">
        <v>0</v>
      </c>
      <c r="AI1399">
        <v>0</v>
      </c>
      <c r="AJ1399">
        <v>0</v>
      </c>
      <c r="AK1399">
        <v>0</v>
      </c>
      <c r="AL1399">
        <v>0</v>
      </c>
      <c r="AM1399">
        <v>0</v>
      </c>
      <c r="AN1399">
        <v>0</v>
      </c>
      <c r="AO1399">
        <v>0</v>
      </c>
      <c r="AP1399">
        <v>0</v>
      </c>
      <c r="AQ1399">
        <v>0</v>
      </c>
      <c r="AR1399">
        <v>0</v>
      </c>
      <c r="AS1399">
        <v>0</v>
      </c>
      <c r="AT1399">
        <v>0</v>
      </c>
      <c r="AU1399">
        <v>0</v>
      </c>
      <c r="AV1399">
        <v>0</v>
      </c>
      <c r="AW1399">
        <v>3</v>
      </c>
      <c r="AX1399">
        <v>2</v>
      </c>
      <c r="AY1399">
        <v>0</v>
      </c>
      <c r="AZ1399">
        <v>0</v>
      </c>
      <c r="BA1399" t="s">
        <v>63</v>
      </c>
      <c r="BB1399" t="s">
        <v>63</v>
      </c>
      <c r="BC1399" t="s">
        <v>64</v>
      </c>
    </row>
    <row r="1400" spans="1:55" ht="28.8" x14ac:dyDescent="0.3">
      <c r="A1400" t="s">
        <v>55</v>
      </c>
      <c r="B1400" t="s">
        <v>55</v>
      </c>
      <c r="C1400" t="s">
        <v>168</v>
      </c>
      <c r="D1400">
        <v>22110403301</v>
      </c>
      <c r="E1400" t="s">
        <v>169</v>
      </c>
      <c r="F1400" t="s">
        <v>56</v>
      </c>
      <c r="G1400" t="s">
        <v>57</v>
      </c>
      <c r="H1400">
        <v>1</v>
      </c>
      <c r="I1400" t="s">
        <v>58</v>
      </c>
      <c r="J1400" t="s">
        <v>59</v>
      </c>
      <c r="L1400">
        <v>1</v>
      </c>
      <c r="M1400" s="40" t="s">
        <v>170</v>
      </c>
      <c r="N1400">
        <v>3</v>
      </c>
      <c r="O1400" t="s">
        <v>66</v>
      </c>
      <c r="P1400">
        <v>5</v>
      </c>
      <c r="Q1400" t="s">
        <v>75</v>
      </c>
      <c r="R1400">
        <v>23</v>
      </c>
      <c r="S1400">
        <v>14</v>
      </c>
      <c r="T1400" t="s">
        <v>1773</v>
      </c>
      <c r="V1400">
        <v>1</v>
      </c>
      <c r="W1400">
        <v>1</v>
      </c>
      <c r="X1400">
        <v>1</v>
      </c>
      <c r="Y1400" t="s">
        <v>71</v>
      </c>
      <c r="Z1400" t="s">
        <v>71</v>
      </c>
      <c r="AA1400" t="s">
        <v>90</v>
      </c>
      <c r="AB1400" t="s">
        <v>71</v>
      </c>
      <c r="AC1400" t="s">
        <v>68</v>
      </c>
      <c r="AD1400">
        <v>1</v>
      </c>
      <c r="AE1400">
        <v>1</v>
      </c>
      <c r="AF1400">
        <v>0</v>
      </c>
      <c r="AG1400">
        <v>0</v>
      </c>
      <c r="AH1400">
        <v>0</v>
      </c>
      <c r="AI1400">
        <v>0</v>
      </c>
      <c r="AJ1400">
        <v>0</v>
      </c>
      <c r="AK1400">
        <v>0</v>
      </c>
      <c r="AL1400">
        <v>0</v>
      </c>
      <c r="AM1400">
        <v>0</v>
      </c>
      <c r="AN1400">
        <v>0</v>
      </c>
      <c r="AO1400">
        <v>0</v>
      </c>
      <c r="AP1400">
        <v>0</v>
      </c>
      <c r="AQ1400">
        <v>0</v>
      </c>
      <c r="AR1400">
        <v>0</v>
      </c>
      <c r="AS1400">
        <v>0</v>
      </c>
      <c r="AT1400">
        <v>0</v>
      </c>
      <c r="AU1400">
        <v>0</v>
      </c>
      <c r="AV1400">
        <v>0</v>
      </c>
      <c r="AW1400">
        <v>3</v>
      </c>
      <c r="AX1400">
        <v>2</v>
      </c>
      <c r="AY1400">
        <v>0</v>
      </c>
      <c r="AZ1400">
        <v>0</v>
      </c>
      <c r="BA1400" t="s">
        <v>63</v>
      </c>
      <c r="BB1400" t="s">
        <v>63</v>
      </c>
      <c r="BC1400" t="s">
        <v>64</v>
      </c>
    </row>
    <row r="1401" spans="1:55" x14ac:dyDescent="0.3">
      <c r="A1401" t="s">
        <v>55</v>
      </c>
      <c r="B1401" t="s">
        <v>55</v>
      </c>
      <c r="C1401" t="s">
        <v>168</v>
      </c>
      <c r="D1401">
        <v>22110403301</v>
      </c>
      <c r="E1401" t="s">
        <v>169</v>
      </c>
      <c r="F1401" t="s">
        <v>56</v>
      </c>
      <c r="G1401" t="s">
        <v>57</v>
      </c>
      <c r="H1401">
        <v>4</v>
      </c>
      <c r="I1401" t="s">
        <v>58</v>
      </c>
      <c r="J1401" t="s">
        <v>59</v>
      </c>
      <c r="L1401">
        <v>1</v>
      </c>
      <c r="N1401">
        <v>1</v>
      </c>
      <c r="O1401" t="s">
        <v>167</v>
      </c>
      <c r="R1401">
        <v>0</v>
      </c>
      <c r="S1401">
        <v>0</v>
      </c>
      <c r="T1401" t="s">
        <v>61</v>
      </c>
      <c r="V1401">
        <v>5</v>
      </c>
      <c r="W1401">
        <v>0</v>
      </c>
      <c r="X1401">
        <v>1</v>
      </c>
      <c r="Y1401" t="s">
        <v>62</v>
      </c>
      <c r="Z1401" t="s">
        <v>62</v>
      </c>
      <c r="AA1401" t="s">
        <v>62</v>
      </c>
      <c r="AB1401" t="s">
        <v>62</v>
      </c>
      <c r="AD1401">
        <v>0</v>
      </c>
      <c r="AE1401">
        <v>0</v>
      </c>
      <c r="AF1401">
        <v>0</v>
      </c>
      <c r="AG1401">
        <v>0</v>
      </c>
      <c r="AH1401">
        <v>0</v>
      </c>
      <c r="AI1401">
        <v>0</v>
      </c>
      <c r="AJ1401">
        <v>0</v>
      </c>
      <c r="AK1401">
        <v>0</v>
      </c>
      <c r="AL1401">
        <v>0</v>
      </c>
      <c r="AM1401">
        <v>0</v>
      </c>
      <c r="AN1401">
        <v>0</v>
      </c>
      <c r="AO1401">
        <v>0</v>
      </c>
      <c r="AP1401">
        <v>0</v>
      </c>
      <c r="AQ1401">
        <v>0</v>
      </c>
      <c r="AR1401">
        <v>0</v>
      </c>
      <c r="AS1401">
        <v>0</v>
      </c>
      <c r="AT1401">
        <v>0</v>
      </c>
      <c r="AU1401">
        <v>0</v>
      </c>
      <c r="AV1401">
        <v>0</v>
      </c>
      <c r="AW1401">
        <v>1</v>
      </c>
      <c r="AX1401">
        <v>1</v>
      </c>
      <c r="AY1401">
        <v>0</v>
      </c>
      <c r="AZ1401">
        <v>0</v>
      </c>
      <c r="BA1401" t="s">
        <v>63</v>
      </c>
      <c r="BB1401" t="s">
        <v>63</v>
      </c>
      <c r="BC1401" t="s">
        <v>64</v>
      </c>
    </row>
    <row r="1402" spans="1:55" x14ac:dyDescent="0.3">
      <c r="A1402" t="s">
        <v>55</v>
      </c>
      <c r="B1402" t="s">
        <v>55</v>
      </c>
      <c r="C1402" t="s">
        <v>168</v>
      </c>
      <c r="D1402">
        <v>22110403301</v>
      </c>
      <c r="E1402" t="s">
        <v>169</v>
      </c>
      <c r="F1402" t="s">
        <v>56</v>
      </c>
      <c r="G1402" t="s">
        <v>57</v>
      </c>
      <c r="H1402">
        <v>4</v>
      </c>
      <c r="I1402" t="s">
        <v>58</v>
      </c>
      <c r="J1402" t="s">
        <v>59</v>
      </c>
      <c r="L1402">
        <v>1</v>
      </c>
      <c r="N1402">
        <v>5</v>
      </c>
      <c r="O1402" t="s">
        <v>66</v>
      </c>
      <c r="P1402">
        <v>4</v>
      </c>
      <c r="Q1402" t="s">
        <v>76</v>
      </c>
      <c r="R1402">
        <v>28</v>
      </c>
      <c r="S1402">
        <v>35</v>
      </c>
      <c r="T1402" t="s">
        <v>61</v>
      </c>
      <c r="V1402">
        <v>5</v>
      </c>
      <c r="W1402">
        <v>0</v>
      </c>
      <c r="X1402">
        <v>1</v>
      </c>
      <c r="Y1402" t="s">
        <v>62</v>
      </c>
      <c r="Z1402" t="s">
        <v>62</v>
      </c>
      <c r="AA1402" t="s">
        <v>90</v>
      </c>
      <c r="AB1402" t="s">
        <v>62</v>
      </c>
      <c r="AD1402">
        <v>0</v>
      </c>
      <c r="AE1402">
        <v>0</v>
      </c>
      <c r="AF1402">
        <v>0</v>
      </c>
      <c r="AG1402">
        <v>0</v>
      </c>
      <c r="AH1402">
        <v>0</v>
      </c>
      <c r="AI1402">
        <v>0</v>
      </c>
      <c r="AJ1402">
        <v>0</v>
      </c>
      <c r="AK1402">
        <v>0</v>
      </c>
      <c r="AL1402">
        <v>0</v>
      </c>
      <c r="AM1402">
        <v>0</v>
      </c>
      <c r="AN1402">
        <v>0</v>
      </c>
      <c r="AO1402">
        <v>0</v>
      </c>
      <c r="AP1402">
        <v>0</v>
      </c>
      <c r="AQ1402">
        <v>0</v>
      </c>
      <c r="AR1402">
        <v>0</v>
      </c>
      <c r="AS1402">
        <v>0</v>
      </c>
      <c r="AT1402">
        <v>0</v>
      </c>
      <c r="AU1402">
        <v>0</v>
      </c>
      <c r="AV1402">
        <v>0</v>
      </c>
      <c r="AW1402">
        <v>4</v>
      </c>
      <c r="AX1402">
        <v>4</v>
      </c>
      <c r="AY1402">
        <v>0</v>
      </c>
      <c r="AZ1402">
        <v>0</v>
      </c>
      <c r="BA1402" t="s">
        <v>63</v>
      </c>
      <c r="BB1402" t="s">
        <v>63</v>
      </c>
      <c r="BC1402" t="s">
        <v>64</v>
      </c>
    </row>
    <row r="1403" spans="1:55" x14ac:dyDescent="0.3">
      <c r="A1403" t="s">
        <v>55</v>
      </c>
      <c r="B1403" t="s">
        <v>55</v>
      </c>
      <c r="C1403" t="s">
        <v>168</v>
      </c>
      <c r="D1403">
        <v>22110403301</v>
      </c>
      <c r="E1403" t="s">
        <v>169</v>
      </c>
      <c r="F1403" t="s">
        <v>56</v>
      </c>
      <c r="G1403" t="s">
        <v>57</v>
      </c>
      <c r="H1403">
        <v>4</v>
      </c>
      <c r="I1403" t="s">
        <v>58</v>
      </c>
      <c r="J1403" t="s">
        <v>59</v>
      </c>
      <c r="L1403">
        <v>1</v>
      </c>
      <c r="N1403">
        <v>4</v>
      </c>
      <c r="O1403" t="s">
        <v>66</v>
      </c>
      <c r="P1403">
        <v>2</v>
      </c>
      <c r="Q1403" t="s">
        <v>69</v>
      </c>
      <c r="R1403">
        <v>18</v>
      </c>
      <c r="S1403">
        <v>27</v>
      </c>
      <c r="T1403" t="s">
        <v>61</v>
      </c>
      <c r="V1403">
        <v>5</v>
      </c>
      <c r="W1403">
        <v>0</v>
      </c>
      <c r="X1403">
        <v>1</v>
      </c>
      <c r="Y1403" t="s">
        <v>71</v>
      </c>
      <c r="Z1403" t="s">
        <v>71</v>
      </c>
      <c r="AA1403" t="s">
        <v>90</v>
      </c>
      <c r="AB1403" t="s">
        <v>71</v>
      </c>
      <c r="AC1403" t="s">
        <v>68</v>
      </c>
      <c r="AD1403">
        <v>1</v>
      </c>
      <c r="AE1403">
        <v>0</v>
      </c>
      <c r="AF1403">
        <v>0</v>
      </c>
      <c r="AG1403">
        <v>0</v>
      </c>
      <c r="AH1403">
        <v>0</v>
      </c>
      <c r="AI1403">
        <v>0</v>
      </c>
      <c r="AJ1403">
        <v>0</v>
      </c>
      <c r="AK1403">
        <v>0</v>
      </c>
      <c r="AL1403">
        <v>0</v>
      </c>
      <c r="AM1403">
        <v>0</v>
      </c>
      <c r="AN1403">
        <v>0</v>
      </c>
      <c r="AO1403">
        <v>0</v>
      </c>
      <c r="AP1403">
        <v>0</v>
      </c>
      <c r="AQ1403">
        <v>0</v>
      </c>
      <c r="AR1403">
        <v>0</v>
      </c>
      <c r="AS1403">
        <v>0</v>
      </c>
      <c r="AT1403">
        <v>0</v>
      </c>
      <c r="AU1403">
        <v>0</v>
      </c>
      <c r="AV1403">
        <v>0</v>
      </c>
      <c r="AW1403">
        <v>4</v>
      </c>
      <c r="AX1403">
        <v>4</v>
      </c>
      <c r="AY1403">
        <v>0</v>
      </c>
      <c r="AZ1403">
        <v>0</v>
      </c>
      <c r="BA1403" t="s">
        <v>63</v>
      </c>
      <c r="BB1403" t="s">
        <v>63</v>
      </c>
      <c r="BC1403" t="s">
        <v>64</v>
      </c>
    </row>
    <row r="1404" spans="1:55" x14ac:dyDescent="0.3">
      <c r="A1404" t="s">
        <v>55</v>
      </c>
      <c r="B1404" t="s">
        <v>55</v>
      </c>
      <c r="C1404" t="s">
        <v>168</v>
      </c>
      <c r="D1404">
        <v>22110403301</v>
      </c>
      <c r="E1404" t="s">
        <v>169</v>
      </c>
      <c r="F1404" t="s">
        <v>56</v>
      </c>
      <c r="G1404" t="s">
        <v>57</v>
      </c>
      <c r="H1404">
        <v>4</v>
      </c>
      <c r="I1404" t="s">
        <v>58</v>
      </c>
      <c r="J1404" t="s">
        <v>59</v>
      </c>
      <c r="L1404">
        <v>1</v>
      </c>
      <c r="N1404">
        <v>3</v>
      </c>
      <c r="O1404" t="s">
        <v>66</v>
      </c>
      <c r="P1404">
        <v>1</v>
      </c>
      <c r="Q1404" t="s">
        <v>67</v>
      </c>
      <c r="R1404">
        <v>27</v>
      </c>
      <c r="S1404">
        <v>24</v>
      </c>
      <c r="T1404" t="s">
        <v>61</v>
      </c>
      <c r="V1404">
        <v>5</v>
      </c>
      <c r="W1404">
        <v>0</v>
      </c>
      <c r="X1404">
        <v>1</v>
      </c>
      <c r="Y1404" t="s">
        <v>62</v>
      </c>
      <c r="Z1404" t="s">
        <v>71</v>
      </c>
      <c r="AA1404" t="s">
        <v>90</v>
      </c>
      <c r="AB1404" t="s">
        <v>71</v>
      </c>
      <c r="AC1404" t="s">
        <v>68</v>
      </c>
      <c r="AD1404">
        <v>1</v>
      </c>
      <c r="AE1404">
        <v>1</v>
      </c>
      <c r="AF1404">
        <v>0</v>
      </c>
      <c r="AG1404">
        <v>0</v>
      </c>
      <c r="AH1404">
        <v>0</v>
      </c>
      <c r="AI1404">
        <v>0</v>
      </c>
      <c r="AJ1404">
        <v>0</v>
      </c>
      <c r="AK1404">
        <v>0</v>
      </c>
      <c r="AL1404">
        <v>0</v>
      </c>
      <c r="AM1404">
        <v>0</v>
      </c>
      <c r="AN1404">
        <v>0</v>
      </c>
      <c r="AO1404">
        <v>0</v>
      </c>
      <c r="AP1404">
        <v>0</v>
      </c>
      <c r="AQ1404">
        <v>0</v>
      </c>
      <c r="AR1404">
        <v>0</v>
      </c>
      <c r="AS1404">
        <v>0</v>
      </c>
      <c r="AT1404">
        <v>0</v>
      </c>
      <c r="AU1404">
        <v>0</v>
      </c>
      <c r="AV1404">
        <v>0</v>
      </c>
      <c r="AW1404">
        <v>4</v>
      </c>
      <c r="AX1404">
        <v>2</v>
      </c>
      <c r="AY1404">
        <v>0</v>
      </c>
      <c r="AZ1404">
        <v>0</v>
      </c>
      <c r="BA1404" t="s">
        <v>63</v>
      </c>
      <c r="BB1404" t="s">
        <v>63</v>
      </c>
      <c r="BC1404" t="s">
        <v>64</v>
      </c>
    </row>
    <row r="1405" spans="1:55" x14ac:dyDescent="0.3">
      <c r="A1405" t="s">
        <v>55</v>
      </c>
      <c r="B1405" t="s">
        <v>55</v>
      </c>
      <c r="C1405" t="s">
        <v>168</v>
      </c>
      <c r="D1405">
        <v>22110403301</v>
      </c>
      <c r="E1405" t="s">
        <v>169</v>
      </c>
      <c r="F1405" t="s">
        <v>56</v>
      </c>
      <c r="G1405" t="s">
        <v>57</v>
      </c>
      <c r="H1405">
        <v>4</v>
      </c>
      <c r="I1405" t="s">
        <v>58</v>
      </c>
      <c r="J1405" t="s">
        <v>59</v>
      </c>
      <c r="L1405">
        <v>1</v>
      </c>
      <c r="N1405">
        <v>2</v>
      </c>
      <c r="O1405" t="s">
        <v>167</v>
      </c>
      <c r="R1405">
        <v>0</v>
      </c>
      <c r="S1405">
        <v>0</v>
      </c>
      <c r="T1405" t="s">
        <v>61</v>
      </c>
      <c r="V1405">
        <v>5</v>
      </c>
      <c r="W1405">
        <v>0</v>
      </c>
      <c r="X1405">
        <v>1</v>
      </c>
      <c r="Y1405" t="s">
        <v>62</v>
      </c>
      <c r="Z1405" t="s">
        <v>62</v>
      </c>
      <c r="AB1405" t="s">
        <v>62</v>
      </c>
      <c r="AD1405">
        <v>0</v>
      </c>
      <c r="AE1405">
        <v>0</v>
      </c>
      <c r="AF1405">
        <v>0</v>
      </c>
      <c r="AG1405">
        <v>0</v>
      </c>
      <c r="AH1405">
        <v>0</v>
      </c>
      <c r="AI1405">
        <v>2</v>
      </c>
      <c r="AJ1405">
        <v>2</v>
      </c>
      <c r="AK1405">
        <v>0</v>
      </c>
      <c r="AL1405">
        <v>0</v>
      </c>
      <c r="AM1405">
        <v>0</v>
      </c>
      <c r="AN1405">
        <v>0</v>
      </c>
      <c r="AO1405">
        <v>0</v>
      </c>
      <c r="AP1405">
        <v>0</v>
      </c>
      <c r="AQ1405">
        <v>0</v>
      </c>
      <c r="AR1405">
        <v>0</v>
      </c>
      <c r="AS1405">
        <v>0</v>
      </c>
      <c r="AT1405">
        <v>0</v>
      </c>
      <c r="AU1405">
        <v>0</v>
      </c>
      <c r="AV1405">
        <v>0</v>
      </c>
      <c r="AW1405">
        <v>2</v>
      </c>
      <c r="AX1405">
        <v>2</v>
      </c>
      <c r="AY1405">
        <v>0</v>
      </c>
      <c r="AZ1405">
        <v>0</v>
      </c>
      <c r="BA1405" t="s">
        <v>63</v>
      </c>
      <c r="BB1405" t="s">
        <v>63</v>
      </c>
      <c r="BC1405" t="s">
        <v>64</v>
      </c>
    </row>
    <row r="1406" spans="1:55" x14ac:dyDescent="0.3">
      <c r="A1406" t="s">
        <v>55</v>
      </c>
      <c r="B1406" t="s">
        <v>55</v>
      </c>
      <c r="C1406" t="s">
        <v>1195</v>
      </c>
      <c r="D1406">
        <v>22110431411</v>
      </c>
      <c r="E1406" t="s">
        <v>1196</v>
      </c>
      <c r="F1406" t="s">
        <v>106</v>
      </c>
      <c r="G1406" t="s">
        <v>57</v>
      </c>
      <c r="H1406">
        <v>16</v>
      </c>
      <c r="I1406" t="s">
        <v>94</v>
      </c>
      <c r="J1406" t="s">
        <v>59</v>
      </c>
      <c r="K1406" t="s">
        <v>1304</v>
      </c>
      <c r="L1406">
        <v>1</v>
      </c>
      <c r="M1406" t="s">
        <v>1305</v>
      </c>
      <c r="N1406">
        <v>1</v>
      </c>
      <c r="O1406" t="s">
        <v>95</v>
      </c>
      <c r="R1406">
        <v>0</v>
      </c>
      <c r="S1406">
        <v>0</v>
      </c>
      <c r="T1406" t="s">
        <v>1773</v>
      </c>
      <c r="U1406" t="s">
        <v>1306</v>
      </c>
      <c r="V1406">
        <v>4</v>
      </c>
      <c r="W1406">
        <v>2</v>
      </c>
      <c r="X1406">
        <v>1</v>
      </c>
      <c r="Y1406" t="s">
        <v>71</v>
      </c>
      <c r="Z1406" t="s">
        <v>83</v>
      </c>
      <c r="AA1406" t="s">
        <v>90</v>
      </c>
      <c r="AB1406" t="s">
        <v>71</v>
      </c>
      <c r="AD1406">
        <v>0</v>
      </c>
      <c r="AE1406">
        <v>0</v>
      </c>
      <c r="AF1406">
        <v>0</v>
      </c>
      <c r="AG1406">
        <v>0</v>
      </c>
      <c r="AH1406">
        <v>0</v>
      </c>
      <c r="AI1406">
        <v>0</v>
      </c>
      <c r="AJ1406">
        <v>0</v>
      </c>
      <c r="AK1406">
        <v>0</v>
      </c>
      <c r="AL1406">
        <v>0</v>
      </c>
      <c r="AM1406">
        <v>0</v>
      </c>
      <c r="AN1406">
        <v>0</v>
      </c>
      <c r="AO1406">
        <v>0</v>
      </c>
      <c r="AP1406">
        <v>0</v>
      </c>
      <c r="AQ1406">
        <v>0</v>
      </c>
      <c r="AR1406">
        <v>0</v>
      </c>
      <c r="AS1406">
        <v>0</v>
      </c>
      <c r="AT1406">
        <v>0</v>
      </c>
      <c r="AU1406">
        <v>0</v>
      </c>
      <c r="AV1406">
        <v>0</v>
      </c>
      <c r="AW1406">
        <v>0</v>
      </c>
      <c r="AX1406">
        <v>0</v>
      </c>
      <c r="AY1406">
        <v>0</v>
      </c>
      <c r="AZ1406">
        <v>0</v>
      </c>
      <c r="BA1406" t="s">
        <v>63</v>
      </c>
      <c r="BB1406" t="s">
        <v>63</v>
      </c>
      <c r="BC1406" t="s">
        <v>64</v>
      </c>
    </row>
    <row r="1407" spans="1:55" x14ac:dyDescent="0.3">
      <c r="A1407" t="s">
        <v>55</v>
      </c>
      <c r="B1407" t="s">
        <v>55</v>
      </c>
      <c r="C1407" t="s">
        <v>168</v>
      </c>
      <c r="D1407">
        <v>22110403301</v>
      </c>
      <c r="E1407" t="s">
        <v>169</v>
      </c>
      <c r="F1407" t="s">
        <v>56</v>
      </c>
      <c r="G1407" t="s">
        <v>57</v>
      </c>
      <c r="H1407">
        <v>7</v>
      </c>
      <c r="I1407" t="s">
        <v>72</v>
      </c>
      <c r="J1407" t="s">
        <v>59</v>
      </c>
      <c r="L1407">
        <v>1</v>
      </c>
      <c r="M1407" t="s">
        <v>171</v>
      </c>
      <c r="N1407">
        <v>1</v>
      </c>
      <c r="O1407" t="s">
        <v>79</v>
      </c>
      <c r="R1407">
        <v>0</v>
      </c>
      <c r="S1407">
        <v>0</v>
      </c>
      <c r="T1407" t="s">
        <v>61</v>
      </c>
      <c r="V1407">
        <v>3</v>
      </c>
      <c r="W1407">
        <v>1</v>
      </c>
      <c r="X1407">
        <v>1</v>
      </c>
      <c r="Y1407" t="s">
        <v>62</v>
      </c>
      <c r="Z1407" t="s">
        <v>62</v>
      </c>
      <c r="AA1407" t="s">
        <v>90</v>
      </c>
      <c r="AB1407" t="s">
        <v>62</v>
      </c>
      <c r="AD1407">
        <v>0</v>
      </c>
      <c r="AE1407">
        <v>0</v>
      </c>
      <c r="AF1407">
        <v>0</v>
      </c>
      <c r="AG1407">
        <v>0</v>
      </c>
      <c r="AH1407">
        <v>0</v>
      </c>
      <c r="AI1407">
        <v>0</v>
      </c>
      <c r="AJ1407">
        <v>0</v>
      </c>
      <c r="AK1407">
        <v>0</v>
      </c>
      <c r="AL1407">
        <v>0</v>
      </c>
      <c r="AM1407">
        <v>0</v>
      </c>
      <c r="AN1407">
        <v>0</v>
      </c>
      <c r="AO1407">
        <v>0</v>
      </c>
      <c r="AP1407">
        <v>0</v>
      </c>
      <c r="AQ1407">
        <v>0</v>
      </c>
      <c r="AR1407">
        <v>0</v>
      </c>
      <c r="AS1407">
        <v>0</v>
      </c>
      <c r="AT1407">
        <v>0</v>
      </c>
      <c r="AU1407">
        <v>0</v>
      </c>
      <c r="AV1407">
        <v>0</v>
      </c>
      <c r="AW1407">
        <v>3</v>
      </c>
      <c r="AX1407">
        <v>2</v>
      </c>
      <c r="AY1407">
        <v>0</v>
      </c>
      <c r="AZ1407">
        <v>0</v>
      </c>
      <c r="BC1407" t="s">
        <v>64</v>
      </c>
    </row>
    <row r="1408" spans="1:55" x14ac:dyDescent="0.3">
      <c r="A1408" t="s">
        <v>55</v>
      </c>
      <c r="B1408" t="s">
        <v>55</v>
      </c>
      <c r="C1408" t="s">
        <v>157</v>
      </c>
      <c r="D1408">
        <v>22110402304</v>
      </c>
      <c r="E1408" t="s">
        <v>158</v>
      </c>
      <c r="F1408" t="s">
        <v>98</v>
      </c>
      <c r="G1408" t="s">
        <v>57</v>
      </c>
      <c r="H1408">
        <v>1</v>
      </c>
      <c r="I1408" t="s">
        <v>58</v>
      </c>
      <c r="J1408" t="s">
        <v>59</v>
      </c>
      <c r="L1408">
        <v>1</v>
      </c>
      <c r="N1408">
        <v>1</v>
      </c>
      <c r="O1408" t="s">
        <v>60</v>
      </c>
      <c r="R1408">
        <v>0</v>
      </c>
      <c r="S1408">
        <v>0</v>
      </c>
      <c r="T1408" t="s">
        <v>61</v>
      </c>
      <c r="U1408" t="s">
        <v>159</v>
      </c>
      <c r="V1408">
        <v>10</v>
      </c>
      <c r="W1408">
        <v>0</v>
      </c>
      <c r="X1408">
        <v>2</v>
      </c>
      <c r="Y1408" t="s">
        <v>62</v>
      </c>
      <c r="Z1408" t="s">
        <v>62</v>
      </c>
      <c r="AA1408" t="s">
        <v>62</v>
      </c>
      <c r="AB1408" t="s">
        <v>62</v>
      </c>
      <c r="AD1408">
        <v>0</v>
      </c>
      <c r="AE1408">
        <v>0</v>
      </c>
      <c r="AF1408">
        <v>0</v>
      </c>
      <c r="AG1408">
        <v>0</v>
      </c>
      <c r="AH1408">
        <v>0</v>
      </c>
      <c r="AI1408">
        <v>3</v>
      </c>
      <c r="AJ1408">
        <v>0</v>
      </c>
      <c r="AK1408">
        <v>0</v>
      </c>
      <c r="AL1408">
        <v>2</v>
      </c>
      <c r="AM1408">
        <v>1</v>
      </c>
      <c r="AN1408">
        <v>6</v>
      </c>
      <c r="AO1408">
        <v>0</v>
      </c>
      <c r="AP1408">
        <v>0</v>
      </c>
      <c r="AQ1408">
        <v>0</v>
      </c>
      <c r="AR1408">
        <v>0</v>
      </c>
      <c r="AS1408">
        <v>0</v>
      </c>
      <c r="AT1408">
        <v>0</v>
      </c>
      <c r="AU1408">
        <v>0</v>
      </c>
      <c r="AV1408">
        <v>0</v>
      </c>
      <c r="AW1408">
        <v>2</v>
      </c>
      <c r="AX1408">
        <v>1</v>
      </c>
      <c r="AY1408">
        <v>0</v>
      </c>
      <c r="AZ1408">
        <v>0</v>
      </c>
      <c r="BA1408" t="s">
        <v>63</v>
      </c>
      <c r="BB1408" t="s">
        <v>63</v>
      </c>
      <c r="BC1408" t="s">
        <v>64</v>
      </c>
    </row>
    <row r="1409" spans="1:55" x14ac:dyDescent="0.3">
      <c r="A1409" t="s">
        <v>55</v>
      </c>
      <c r="B1409" t="s">
        <v>55</v>
      </c>
      <c r="C1409" t="s">
        <v>157</v>
      </c>
      <c r="D1409">
        <v>22110402304</v>
      </c>
      <c r="E1409" t="s">
        <v>158</v>
      </c>
      <c r="F1409" t="s">
        <v>98</v>
      </c>
      <c r="G1409" t="s">
        <v>57</v>
      </c>
      <c r="H1409">
        <v>1</v>
      </c>
      <c r="I1409" t="s">
        <v>58</v>
      </c>
      <c r="J1409" t="s">
        <v>59</v>
      </c>
      <c r="L1409">
        <v>1</v>
      </c>
      <c r="N1409">
        <v>2</v>
      </c>
      <c r="O1409" t="s">
        <v>65</v>
      </c>
      <c r="R1409">
        <v>0</v>
      </c>
      <c r="S1409">
        <v>0</v>
      </c>
      <c r="T1409" t="s">
        <v>61</v>
      </c>
      <c r="U1409" t="s">
        <v>160</v>
      </c>
      <c r="V1409">
        <v>10</v>
      </c>
      <c r="W1409">
        <v>0</v>
      </c>
      <c r="X1409">
        <v>2</v>
      </c>
      <c r="Y1409" t="s">
        <v>62</v>
      </c>
      <c r="Z1409" t="s">
        <v>62</v>
      </c>
      <c r="AB1409" t="s">
        <v>71</v>
      </c>
      <c r="AD1409">
        <v>1</v>
      </c>
      <c r="AE1409">
        <v>0</v>
      </c>
      <c r="AF1409">
        <v>0</v>
      </c>
      <c r="AG1409">
        <v>0</v>
      </c>
      <c r="AH1409">
        <v>0</v>
      </c>
      <c r="AI1409">
        <v>1</v>
      </c>
      <c r="AJ1409">
        <v>6</v>
      </c>
      <c r="AK1409">
        <v>0</v>
      </c>
      <c r="AL1409">
        <v>0</v>
      </c>
      <c r="AM1409">
        <v>0</v>
      </c>
      <c r="AN1409">
        <v>0</v>
      </c>
      <c r="AO1409">
        <v>0</v>
      </c>
      <c r="AP1409">
        <v>0</v>
      </c>
      <c r="AQ1409">
        <v>0</v>
      </c>
      <c r="AR1409">
        <v>0</v>
      </c>
      <c r="AS1409">
        <v>0</v>
      </c>
      <c r="AT1409">
        <v>0</v>
      </c>
      <c r="AU1409">
        <v>0</v>
      </c>
      <c r="AV1409">
        <v>0</v>
      </c>
      <c r="AW1409">
        <v>1</v>
      </c>
      <c r="AX1409">
        <v>1</v>
      </c>
      <c r="AY1409">
        <v>0</v>
      </c>
      <c r="AZ1409">
        <v>0</v>
      </c>
      <c r="BA1409" t="s">
        <v>63</v>
      </c>
      <c r="BB1409" t="s">
        <v>63</v>
      </c>
      <c r="BC1409" t="s">
        <v>64</v>
      </c>
    </row>
    <row r="1410" spans="1:55" x14ac:dyDescent="0.3">
      <c r="A1410" t="s">
        <v>55</v>
      </c>
      <c r="B1410" t="s">
        <v>55</v>
      </c>
      <c r="C1410" t="s">
        <v>157</v>
      </c>
      <c r="D1410">
        <v>22110402304</v>
      </c>
      <c r="E1410" t="s">
        <v>158</v>
      </c>
      <c r="F1410" t="s">
        <v>98</v>
      </c>
      <c r="G1410" t="s">
        <v>57</v>
      </c>
      <c r="H1410">
        <v>1</v>
      </c>
      <c r="I1410" t="s">
        <v>58</v>
      </c>
      <c r="J1410" t="s">
        <v>59</v>
      </c>
      <c r="L1410">
        <v>1</v>
      </c>
      <c r="N1410">
        <v>3</v>
      </c>
      <c r="O1410" t="s">
        <v>66</v>
      </c>
      <c r="P1410">
        <v>6</v>
      </c>
      <c r="Q1410" t="s">
        <v>100</v>
      </c>
      <c r="R1410">
        <v>19</v>
      </c>
      <c r="S1410">
        <v>19</v>
      </c>
      <c r="T1410" t="s">
        <v>61</v>
      </c>
      <c r="V1410">
        <v>10</v>
      </c>
      <c r="W1410">
        <v>0</v>
      </c>
      <c r="X1410">
        <v>2</v>
      </c>
      <c r="Y1410" t="s">
        <v>62</v>
      </c>
      <c r="Z1410" t="s">
        <v>62</v>
      </c>
      <c r="AB1410" t="s">
        <v>62</v>
      </c>
      <c r="AC1410" t="s">
        <v>77</v>
      </c>
      <c r="AD1410">
        <v>1</v>
      </c>
      <c r="AE1410">
        <v>1</v>
      </c>
      <c r="AF1410">
        <v>0</v>
      </c>
      <c r="AG1410">
        <v>0</v>
      </c>
      <c r="AH1410">
        <v>0</v>
      </c>
      <c r="AI1410">
        <v>0</v>
      </c>
      <c r="AJ1410">
        <v>0</v>
      </c>
      <c r="AK1410">
        <v>0</v>
      </c>
      <c r="AL1410">
        <v>0</v>
      </c>
      <c r="AM1410">
        <v>0</v>
      </c>
      <c r="AN1410">
        <v>0</v>
      </c>
      <c r="AO1410">
        <v>0</v>
      </c>
      <c r="AP1410">
        <v>0</v>
      </c>
      <c r="AQ1410">
        <v>0</v>
      </c>
      <c r="AR1410">
        <v>0</v>
      </c>
      <c r="AS1410">
        <v>0</v>
      </c>
      <c r="AT1410">
        <v>0</v>
      </c>
      <c r="AU1410">
        <v>0</v>
      </c>
      <c r="AV1410">
        <v>0</v>
      </c>
      <c r="AW1410">
        <v>1</v>
      </c>
      <c r="AX1410">
        <v>2</v>
      </c>
      <c r="AY1410">
        <v>0</v>
      </c>
      <c r="AZ1410">
        <v>0</v>
      </c>
      <c r="BA1410" t="s">
        <v>63</v>
      </c>
      <c r="BB1410" t="s">
        <v>63</v>
      </c>
      <c r="BC1410" t="s">
        <v>64</v>
      </c>
    </row>
    <row r="1411" spans="1:55" x14ac:dyDescent="0.3">
      <c r="A1411" t="s">
        <v>55</v>
      </c>
      <c r="B1411" t="s">
        <v>55</v>
      </c>
      <c r="C1411" t="s">
        <v>157</v>
      </c>
      <c r="D1411">
        <v>22110402304</v>
      </c>
      <c r="E1411" t="s">
        <v>158</v>
      </c>
      <c r="F1411" t="s">
        <v>98</v>
      </c>
      <c r="G1411" t="s">
        <v>57</v>
      </c>
      <c r="H1411">
        <v>1</v>
      </c>
      <c r="I1411" t="s">
        <v>58</v>
      </c>
      <c r="J1411" t="s">
        <v>59</v>
      </c>
      <c r="L1411">
        <v>1</v>
      </c>
      <c r="N1411">
        <v>4</v>
      </c>
      <c r="O1411" t="s">
        <v>66</v>
      </c>
      <c r="P1411">
        <v>8</v>
      </c>
      <c r="Q1411" t="s">
        <v>99</v>
      </c>
      <c r="R1411">
        <v>24</v>
      </c>
      <c r="S1411">
        <v>17</v>
      </c>
      <c r="T1411" t="s">
        <v>61</v>
      </c>
      <c r="V1411">
        <v>10</v>
      </c>
      <c r="W1411">
        <v>0</v>
      </c>
      <c r="X1411">
        <v>2</v>
      </c>
      <c r="Y1411" t="s">
        <v>62</v>
      </c>
      <c r="Z1411" t="s">
        <v>62</v>
      </c>
      <c r="AB1411" t="s">
        <v>62</v>
      </c>
      <c r="AC1411" t="s">
        <v>77</v>
      </c>
      <c r="AD1411">
        <v>1</v>
      </c>
      <c r="AE1411">
        <v>1</v>
      </c>
      <c r="AF1411">
        <v>0</v>
      </c>
      <c r="AG1411">
        <v>0</v>
      </c>
      <c r="AH1411">
        <v>0</v>
      </c>
      <c r="AI1411">
        <v>0</v>
      </c>
      <c r="AJ1411">
        <v>0</v>
      </c>
      <c r="AK1411">
        <v>0</v>
      </c>
      <c r="AL1411">
        <v>0</v>
      </c>
      <c r="AM1411">
        <v>0</v>
      </c>
      <c r="AN1411">
        <v>0</v>
      </c>
      <c r="AO1411">
        <v>0</v>
      </c>
      <c r="AP1411">
        <v>0</v>
      </c>
      <c r="AQ1411">
        <v>0</v>
      </c>
      <c r="AR1411">
        <v>0</v>
      </c>
      <c r="AS1411">
        <v>0</v>
      </c>
      <c r="AT1411">
        <v>0</v>
      </c>
      <c r="AU1411">
        <v>0</v>
      </c>
      <c r="AV1411">
        <v>0</v>
      </c>
      <c r="AW1411">
        <v>1</v>
      </c>
      <c r="AX1411">
        <v>2</v>
      </c>
      <c r="AY1411">
        <v>0</v>
      </c>
      <c r="AZ1411">
        <v>0</v>
      </c>
      <c r="BA1411" t="s">
        <v>63</v>
      </c>
      <c r="BB1411" t="s">
        <v>63</v>
      </c>
      <c r="BC1411" t="s">
        <v>64</v>
      </c>
    </row>
    <row r="1412" spans="1:55" x14ac:dyDescent="0.3">
      <c r="A1412" t="s">
        <v>55</v>
      </c>
      <c r="B1412" t="s">
        <v>55</v>
      </c>
      <c r="C1412" t="s">
        <v>157</v>
      </c>
      <c r="D1412">
        <v>22110402304</v>
      </c>
      <c r="E1412" t="s">
        <v>158</v>
      </c>
      <c r="F1412" t="s">
        <v>98</v>
      </c>
      <c r="G1412" t="s">
        <v>57</v>
      </c>
      <c r="H1412">
        <v>1</v>
      </c>
      <c r="I1412" t="s">
        <v>58</v>
      </c>
      <c r="J1412" t="s">
        <v>59</v>
      </c>
      <c r="L1412">
        <v>1</v>
      </c>
      <c r="N1412">
        <v>5</v>
      </c>
      <c r="O1412" t="s">
        <v>70</v>
      </c>
      <c r="R1412">
        <v>0</v>
      </c>
      <c r="S1412">
        <v>0</v>
      </c>
      <c r="T1412" t="s">
        <v>61</v>
      </c>
      <c r="U1412" t="s">
        <v>161</v>
      </c>
      <c r="V1412">
        <v>10</v>
      </c>
      <c r="W1412">
        <v>0</v>
      </c>
      <c r="X1412">
        <v>2</v>
      </c>
      <c r="Y1412" t="s">
        <v>62</v>
      </c>
      <c r="Z1412" t="s">
        <v>71</v>
      </c>
      <c r="AA1412" t="s">
        <v>71</v>
      </c>
      <c r="AB1412" t="s">
        <v>62</v>
      </c>
      <c r="AD1412">
        <v>0</v>
      </c>
      <c r="AE1412">
        <v>0</v>
      </c>
      <c r="AF1412">
        <v>0</v>
      </c>
      <c r="AG1412">
        <v>0</v>
      </c>
      <c r="AH1412">
        <v>0</v>
      </c>
      <c r="AI1412">
        <v>2</v>
      </c>
      <c r="AJ1412">
        <v>2</v>
      </c>
      <c r="AK1412">
        <v>0</v>
      </c>
      <c r="AL1412">
        <v>0</v>
      </c>
      <c r="AM1412">
        <v>0</v>
      </c>
      <c r="AN1412">
        <v>0</v>
      </c>
      <c r="AO1412">
        <v>0</v>
      </c>
      <c r="AP1412">
        <v>0</v>
      </c>
      <c r="AQ1412">
        <v>0</v>
      </c>
      <c r="AR1412">
        <v>0</v>
      </c>
      <c r="AS1412">
        <v>0</v>
      </c>
      <c r="AT1412">
        <v>0</v>
      </c>
      <c r="AU1412">
        <v>0</v>
      </c>
      <c r="AV1412">
        <v>0</v>
      </c>
      <c r="AW1412">
        <v>1</v>
      </c>
      <c r="AX1412">
        <v>3</v>
      </c>
      <c r="AY1412">
        <v>0</v>
      </c>
      <c r="AZ1412">
        <v>0</v>
      </c>
      <c r="BA1412" t="s">
        <v>63</v>
      </c>
      <c r="BB1412" t="s">
        <v>63</v>
      </c>
      <c r="BC1412" t="s">
        <v>64</v>
      </c>
    </row>
    <row r="1413" spans="1:55" x14ac:dyDescent="0.3">
      <c r="A1413" t="s">
        <v>55</v>
      </c>
      <c r="B1413" t="s">
        <v>55</v>
      </c>
      <c r="C1413" t="s">
        <v>157</v>
      </c>
      <c r="D1413">
        <v>22110402304</v>
      </c>
      <c r="E1413" t="s">
        <v>158</v>
      </c>
      <c r="F1413" t="s">
        <v>98</v>
      </c>
      <c r="G1413" t="s">
        <v>57</v>
      </c>
      <c r="H1413">
        <v>1</v>
      </c>
      <c r="I1413" t="s">
        <v>58</v>
      </c>
      <c r="J1413" t="s">
        <v>59</v>
      </c>
      <c r="L1413">
        <v>1</v>
      </c>
      <c r="N1413">
        <v>6</v>
      </c>
      <c r="O1413" t="s">
        <v>66</v>
      </c>
      <c r="P1413">
        <v>8</v>
      </c>
      <c r="Q1413" t="s">
        <v>82</v>
      </c>
      <c r="R1413">
        <v>18</v>
      </c>
      <c r="S1413">
        <v>23</v>
      </c>
      <c r="T1413" t="s">
        <v>61</v>
      </c>
      <c r="V1413">
        <v>10</v>
      </c>
      <c r="W1413">
        <v>0</v>
      </c>
      <c r="X1413">
        <v>2</v>
      </c>
      <c r="Y1413" t="s">
        <v>62</v>
      </c>
      <c r="Z1413" t="s">
        <v>62</v>
      </c>
      <c r="AB1413" t="s">
        <v>62</v>
      </c>
      <c r="AC1413" t="s">
        <v>77</v>
      </c>
      <c r="AD1413">
        <v>0</v>
      </c>
      <c r="AE1413">
        <v>1</v>
      </c>
      <c r="AF1413">
        <v>0</v>
      </c>
      <c r="AG1413">
        <v>0</v>
      </c>
      <c r="AH1413">
        <v>0</v>
      </c>
      <c r="AI1413">
        <v>0</v>
      </c>
      <c r="AJ1413">
        <v>0</v>
      </c>
      <c r="AK1413">
        <v>0</v>
      </c>
      <c r="AL1413">
        <v>0</v>
      </c>
      <c r="AM1413">
        <v>0</v>
      </c>
      <c r="AN1413">
        <v>0</v>
      </c>
      <c r="AO1413">
        <v>0</v>
      </c>
      <c r="AP1413">
        <v>0</v>
      </c>
      <c r="AQ1413">
        <v>0</v>
      </c>
      <c r="AR1413">
        <v>0</v>
      </c>
      <c r="AS1413">
        <v>0</v>
      </c>
      <c r="AT1413">
        <v>0</v>
      </c>
      <c r="AU1413">
        <v>0</v>
      </c>
      <c r="AV1413">
        <v>0</v>
      </c>
      <c r="AW1413">
        <v>0</v>
      </c>
      <c r="AX1413">
        <v>2</v>
      </c>
      <c r="AY1413">
        <v>0</v>
      </c>
      <c r="AZ1413">
        <v>0</v>
      </c>
      <c r="BA1413" t="s">
        <v>63</v>
      </c>
      <c r="BB1413" t="s">
        <v>63</v>
      </c>
      <c r="BC1413" t="s">
        <v>64</v>
      </c>
    </row>
    <row r="1414" spans="1:55" x14ac:dyDescent="0.3">
      <c r="A1414" t="s">
        <v>55</v>
      </c>
      <c r="B1414" t="s">
        <v>55</v>
      </c>
      <c r="C1414" t="s">
        <v>157</v>
      </c>
      <c r="D1414">
        <v>22110402304</v>
      </c>
      <c r="E1414" t="s">
        <v>158</v>
      </c>
      <c r="F1414" t="s">
        <v>98</v>
      </c>
      <c r="G1414" t="s">
        <v>57</v>
      </c>
      <c r="H1414">
        <v>1</v>
      </c>
      <c r="I1414" t="s">
        <v>58</v>
      </c>
      <c r="J1414" t="s">
        <v>59</v>
      </c>
      <c r="L1414">
        <v>1</v>
      </c>
      <c r="N1414">
        <v>7</v>
      </c>
      <c r="O1414" t="s">
        <v>65</v>
      </c>
      <c r="R1414">
        <v>0</v>
      </c>
      <c r="S1414">
        <v>0</v>
      </c>
      <c r="T1414" t="s">
        <v>61</v>
      </c>
      <c r="U1414" t="s">
        <v>162</v>
      </c>
      <c r="V1414">
        <v>10</v>
      </c>
      <c r="W1414">
        <v>0</v>
      </c>
      <c r="X1414">
        <v>2</v>
      </c>
      <c r="Y1414" t="s">
        <v>71</v>
      </c>
      <c r="Z1414" t="s">
        <v>71</v>
      </c>
      <c r="AA1414" t="s">
        <v>71</v>
      </c>
      <c r="AB1414" t="s">
        <v>71</v>
      </c>
      <c r="AD1414">
        <v>0</v>
      </c>
      <c r="AE1414">
        <v>0</v>
      </c>
      <c r="AF1414">
        <v>0</v>
      </c>
      <c r="AG1414">
        <v>0</v>
      </c>
      <c r="AH1414">
        <v>0</v>
      </c>
      <c r="AI1414">
        <v>3</v>
      </c>
      <c r="AJ1414">
        <v>1</v>
      </c>
      <c r="AK1414">
        <v>0</v>
      </c>
      <c r="AL1414">
        <v>6</v>
      </c>
      <c r="AM1414">
        <v>0</v>
      </c>
      <c r="AN1414">
        <v>10</v>
      </c>
      <c r="AO1414">
        <v>0</v>
      </c>
      <c r="AP1414">
        <v>0</v>
      </c>
      <c r="AQ1414">
        <v>0</v>
      </c>
      <c r="AR1414">
        <v>0</v>
      </c>
      <c r="AS1414">
        <v>0</v>
      </c>
      <c r="AT1414">
        <v>0</v>
      </c>
      <c r="AU1414">
        <v>0</v>
      </c>
      <c r="AV1414">
        <v>0</v>
      </c>
      <c r="AW1414">
        <v>2</v>
      </c>
      <c r="AX1414">
        <v>2</v>
      </c>
      <c r="AY1414">
        <v>0</v>
      </c>
      <c r="AZ1414">
        <v>0</v>
      </c>
      <c r="BA1414" t="s">
        <v>63</v>
      </c>
      <c r="BB1414" t="s">
        <v>63</v>
      </c>
      <c r="BC1414" t="s">
        <v>64</v>
      </c>
    </row>
    <row r="1415" spans="1:55" x14ac:dyDescent="0.3">
      <c r="A1415" t="s">
        <v>55</v>
      </c>
      <c r="B1415" t="s">
        <v>55</v>
      </c>
      <c r="C1415" t="s">
        <v>157</v>
      </c>
      <c r="D1415">
        <v>22110402304</v>
      </c>
      <c r="E1415" t="s">
        <v>158</v>
      </c>
      <c r="F1415" t="s">
        <v>98</v>
      </c>
      <c r="G1415" t="s">
        <v>57</v>
      </c>
      <c r="H1415">
        <v>1</v>
      </c>
      <c r="I1415" t="s">
        <v>58</v>
      </c>
      <c r="J1415" t="s">
        <v>59</v>
      </c>
      <c r="L1415">
        <v>1</v>
      </c>
      <c r="N1415">
        <v>8</v>
      </c>
      <c r="O1415" t="s">
        <v>60</v>
      </c>
      <c r="R1415">
        <v>0</v>
      </c>
      <c r="S1415">
        <v>0</v>
      </c>
      <c r="T1415" t="s">
        <v>61</v>
      </c>
      <c r="V1415">
        <v>10</v>
      </c>
      <c r="W1415">
        <v>0</v>
      </c>
      <c r="X1415">
        <v>2</v>
      </c>
      <c r="Y1415" t="s">
        <v>71</v>
      </c>
      <c r="Z1415" t="s">
        <v>62</v>
      </c>
      <c r="AA1415" t="s">
        <v>62</v>
      </c>
      <c r="AB1415" t="s">
        <v>62</v>
      </c>
      <c r="AD1415">
        <v>1</v>
      </c>
      <c r="AE1415">
        <v>0</v>
      </c>
      <c r="AF1415">
        <v>0</v>
      </c>
      <c r="AG1415">
        <v>0</v>
      </c>
      <c r="AH1415">
        <v>1</v>
      </c>
      <c r="AI1415">
        <v>4</v>
      </c>
      <c r="AJ1415">
        <v>0</v>
      </c>
      <c r="AK1415">
        <v>0</v>
      </c>
      <c r="AL1415">
        <v>2</v>
      </c>
      <c r="AM1415">
        <v>1</v>
      </c>
      <c r="AN1415">
        <v>15</v>
      </c>
      <c r="AO1415">
        <v>0</v>
      </c>
      <c r="AP1415">
        <v>0</v>
      </c>
      <c r="AQ1415">
        <v>0</v>
      </c>
      <c r="AR1415">
        <v>0</v>
      </c>
      <c r="AS1415">
        <v>0</v>
      </c>
      <c r="AT1415">
        <v>0</v>
      </c>
      <c r="AU1415">
        <v>0</v>
      </c>
      <c r="AV1415">
        <v>1</v>
      </c>
      <c r="AW1415">
        <v>2</v>
      </c>
      <c r="AX1415">
        <v>1</v>
      </c>
      <c r="AY1415">
        <v>0</v>
      </c>
      <c r="AZ1415">
        <v>0</v>
      </c>
      <c r="BA1415" t="s">
        <v>63</v>
      </c>
      <c r="BB1415" t="s">
        <v>63</v>
      </c>
      <c r="BC1415" t="s">
        <v>64</v>
      </c>
    </row>
    <row r="1416" spans="1:55" x14ac:dyDescent="0.3">
      <c r="A1416" t="s">
        <v>55</v>
      </c>
      <c r="B1416" t="s">
        <v>55</v>
      </c>
      <c r="C1416" t="s">
        <v>157</v>
      </c>
      <c r="D1416">
        <v>22110402304</v>
      </c>
      <c r="E1416" t="s">
        <v>158</v>
      </c>
      <c r="F1416" t="s">
        <v>98</v>
      </c>
      <c r="G1416" t="s">
        <v>57</v>
      </c>
      <c r="H1416">
        <v>1</v>
      </c>
      <c r="I1416" t="s">
        <v>58</v>
      </c>
      <c r="J1416" t="s">
        <v>59</v>
      </c>
      <c r="L1416">
        <v>1</v>
      </c>
      <c r="N1416">
        <v>9</v>
      </c>
      <c r="O1416" t="s">
        <v>107</v>
      </c>
      <c r="R1416">
        <v>0</v>
      </c>
      <c r="S1416">
        <v>0</v>
      </c>
      <c r="U1416" t="s">
        <v>163</v>
      </c>
      <c r="V1416">
        <v>10</v>
      </c>
      <c r="W1416">
        <v>0</v>
      </c>
      <c r="X1416">
        <v>2</v>
      </c>
      <c r="AD1416">
        <v>0</v>
      </c>
      <c r="AE1416">
        <v>0</v>
      </c>
      <c r="AF1416">
        <v>0</v>
      </c>
      <c r="AG1416">
        <v>0</v>
      </c>
      <c r="AH1416">
        <v>0</v>
      </c>
      <c r="AI1416">
        <v>0</v>
      </c>
      <c r="AJ1416">
        <v>0</v>
      </c>
      <c r="AK1416">
        <v>0</v>
      </c>
      <c r="AL1416">
        <v>0</v>
      </c>
      <c r="AM1416">
        <v>0</v>
      </c>
      <c r="AN1416">
        <v>0</v>
      </c>
      <c r="AO1416">
        <v>0</v>
      </c>
      <c r="AP1416">
        <v>0</v>
      </c>
      <c r="AQ1416">
        <v>0</v>
      </c>
      <c r="AR1416">
        <v>0</v>
      </c>
      <c r="AS1416">
        <v>0</v>
      </c>
      <c r="AT1416">
        <v>0</v>
      </c>
      <c r="AU1416">
        <v>0</v>
      </c>
      <c r="AV1416">
        <v>0</v>
      </c>
      <c r="AW1416">
        <v>0</v>
      </c>
      <c r="AX1416">
        <v>0</v>
      </c>
      <c r="AY1416">
        <v>0</v>
      </c>
      <c r="AZ1416">
        <v>0</v>
      </c>
      <c r="BC1416" t="s">
        <v>64</v>
      </c>
    </row>
    <row r="1417" spans="1:55" x14ac:dyDescent="0.3">
      <c r="A1417" t="s">
        <v>55</v>
      </c>
      <c r="B1417" t="s">
        <v>55</v>
      </c>
      <c r="C1417" t="s">
        <v>168</v>
      </c>
      <c r="D1417">
        <v>22110415707</v>
      </c>
      <c r="E1417" t="s">
        <v>798</v>
      </c>
      <c r="F1417" t="s">
        <v>81</v>
      </c>
      <c r="G1417" t="s">
        <v>57</v>
      </c>
      <c r="H1417">
        <v>1</v>
      </c>
      <c r="I1417" t="s">
        <v>58</v>
      </c>
      <c r="J1417" t="s">
        <v>59</v>
      </c>
      <c r="L1417">
        <v>1</v>
      </c>
      <c r="M1417" t="s">
        <v>80</v>
      </c>
      <c r="N1417">
        <v>2</v>
      </c>
      <c r="O1417" t="s">
        <v>95</v>
      </c>
      <c r="R1417">
        <v>0</v>
      </c>
      <c r="S1417">
        <v>0</v>
      </c>
      <c r="T1417" t="s">
        <v>61</v>
      </c>
      <c r="V1417">
        <v>5</v>
      </c>
      <c r="W1417">
        <v>0</v>
      </c>
      <c r="X1417">
        <v>2</v>
      </c>
      <c r="Y1417" t="s">
        <v>62</v>
      </c>
      <c r="AA1417" t="s">
        <v>90</v>
      </c>
      <c r="AB1417" t="s">
        <v>62</v>
      </c>
      <c r="AD1417">
        <v>0</v>
      </c>
      <c r="AE1417">
        <v>0</v>
      </c>
      <c r="AF1417">
        <v>0</v>
      </c>
      <c r="AG1417">
        <v>0</v>
      </c>
      <c r="AH1417">
        <v>0</v>
      </c>
      <c r="AI1417">
        <v>0</v>
      </c>
      <c r="AJ1417">
        <v>0</v>
      </c>
      <c r="AK1417">
        <v>0</v>
      </c>
      <c r="AL1417">
        <v>0</v>
      </c>
      <c r="AM1417">
        <v>0</v>
      </c>
      <c r="AN1417">
        <v>0</v>
      </c>
      <c r="AO1417">
        <v>0</v>
      </c>
      <c r="AP1417">
        <v>0</v>
      </c>
      <c r="AQ1417">
        <v>0</v>
      </c>
      <c r="AR1417">
        <v>0</v>
      </c>
      <c r="AS1417">
        <v>0</v>
      </c>
      <c r="AT1417">
        <v>0</v>
      </c>
      <c r="AU1417">
        <v>0</v>
      </c>
      <c r="AV1417">
        <v>0</v>
      </c>
      <c r="AW1417">
        <v>0</v>
      </c>
      <c r="AX1417">
        <v>0</v>
      </c>
      <c r="AY1417">
        <v>0</v>
      </c>
      <c r="AZ1417">
        <v>0</v>
      </c>
      <c r="BA1417" t="s">
        <v>63</v>
      </c>
      <c r="BB1417" t="s">
        <v>63</v>
      </c>
      <c r="BC1417" t="s">
        <v>64</v>
      </c>
    </row>
    <row r="1418" spans="1:55" x14ac:dyDescent="0.3">
      <c r="A1418" t="s">
        <v>55</v>
      </c>
      <c r="B1418" t="s">
        <v>55</v>
      </c>
      <c r="C1418" t="s">
        <v>168</v>
      </c>
      <c r="D1418">
        <v>22110415707</v>
      </c>
      <c r="E1418" t="s">
        <v>798</v>
      </c>
      <c r="F1418" t="s">
        <v>81</v>
      </c>
      <c r="G1418" t="s">
        <v>57</v>
      </c>
      <c r="H1418">
        <v>1</v>
      </c>
      <c r="I1418" t="s">
        <v>58</v>
      </c>
      <c r="J1418" t="s">
        <v>59</v>
      </c>
      <c r="L1418">
        <v>1</v>
      </c>
      <c r="M1418" t="s">
        <v>80</v>
      </c>
      <c r="N1418">
        <v>1</v>
      </c>
      <c r="O1418" t="s">
        <v>65</v>
      </c>
      <c r="R1418">
        <v>0</v>
      </c>
      <c r="S1418">
        <v>0</v>
      </c>
      <c r="T1418" t="s">
        <v>61</v>
      </c>
      <c r="U1418" t="s">
        <v>799</v>
      </c>
      <c r="V1418">
        <v>5</v>
      </c>
      <c r="W1418">
        <v>0</v>
      </c>
      <c r="X1418">
        <v>2</v>
      </c>
      <c r="Y1418" t="s">
        <v>62</v>
      </c>
      <c r="Z1418" t="s">
        <v>62</v>
      </c>
      <c r="AA1418" t="s">
        <v>62</v>
      </c>
      <c r="AB1418" t="s">
        <v>62</v>
      </c>
      <c r="AD1418">
        <v>1</v>
      </c>
      <c r="AE1418">
        <v>0</v>
      </c>
      <c r="AF1418">
        <v>0</v>
      </c>
      <c r="AG1418">
        <v>0</v>
      </c>
      <c r="AH1418">
        <v>1</v>
      </c>
      <c r="AI1418">
        <v>1</v>
      </c>
      <c r="AJ1418">
        <v>0</v>
      </c>
      <c r="AK1418">
        <v>0</v>
      </c>
      <c r="AL1418">
        <v>1</v>
      </c>
      <c r="AM1418">
        <v>1</v>
      </c>
      <c r="AN1418">
        <v>19</v>
      </c>
      <c r="AO1418">
        <v>0</v>
      </c>
      <c r="AP1418">
        <v>0</v>
      </c>
      <c r="AQ1418">
        <v>0</v>
      </c>
      <c r="AR1418">
        <v>0</v>
      </c>
      <c r="AS1418">
        <v>0</v>
      </c>
      <c r="AT1418">
        <v>0</v>
      </c>
      <c r="AU1418">
        <v>0</v>
      </c>
      <c r="AV1418">
        <v>1</v>
      </c>
      <c r="AW1418">
        <v>4</v>
      </c>
      <c r="AX1418">
        <v>3</v>
      </c>
      <c r="AY1418">
        <v>1</v>
      </c>
      <c r="AZ1418">
        <v>0</v>
      </c>
      <c r="BA1418" t="s">
        <v>63</v>
      </c>
      <c r="BB1418" t="s">
        <v>63</v>
      </c>
      <c r="BC1418" t="s">
        <v>64</v>
      </c>
    </row>
    <row r="1419" spans="1:55" x14ac:dyDescent="0.3">
      <c r="A1419" t="s">
        <v>55</v>
      </c>
      <c r="B1419" t="s">
        <v>55</v>
      </c>
      <c r="C1419" t="s">
        <v>157</v>
      </c>
      <c r="D1419">
        <v>22110402304</v>
      </c>
      <c r="E1419" t="s">
        <v>158</v>
      </c>
      <c r="F1419" t="s">
        <v>98</v>
      </c>
      <c r="G1419" t="s">
        <v>57</v>
      </c>
      <c r="H1419">
        <v>4</v>
      </c>
      <c r="I1419" t="s">
        <v>74</v>
      </c>
      <c r="J1419" t="s">
        <v>59</v>
      </c>
      <c r="L1419">
        <v>1</v>
      </c>
      <c r="N1419">
        <v>1</v>
      </c>
      <c r="O1419" t="s">
        <v>66</v>
      </c>
      <c r="P1419">
        <v>7</v>
      </c>
      <c r="Q1419" t="s">
        <v>102</v>
      </c>
      <c r="R1419">
        <v>17</v>
      </c>
      <c r="S1419">
        <v>21</v>
      </c>
      <c r="T1419" t="s">
        <v>61</v>
      </c>
      <c r="V1419">
        <v>1</v>
      </c>
      <c r="W1419">
        <v>0</v>
      </c>
      <c r="X1419">
        <v>1</v>
      </c>
      <c r="Y1419" t="s">
        <v>62</v>
      </c>
      <c r="Z1419" t="s">
        <v>71</v>
      </c>
      <c r="AA1419" t="s">
        <v>71</v>
      </c>
      <c r="AB1419" t="s">
        <v>62</v>
      </c>
      <c r="AC1419" t="s">
        <v>77</v>
      </c>
      <c r="AD1419">
        <v>0</v>
      </c>
      <c r="AE1419">
        <v>1</v>
      </c>
      <c r="AF1419">
        <v>0</v>
      </c>
      <c r="AG1419">
        <v>0</v>
      </c>
      <c r="AH1419">
        <v>0</v>
      </c>
      <c r="AI1419">
        <v>0</v>
      </c>
      <c r="AJ1419">
        <v>0</v>
      </c>
      <c r="AK1419">
        <v>0</v>
      </c>
      <c r="AL1419">
        <v>0</v>
      </c>
      <c r="AM1419">
        <v>0</v>
      </c>
      <c r="AN1419">
        <v>0</v>
      </c>
      <c r="AO1419">
        <v>0</v>
      </c>
      <c r="AP1419">
        <v>0</v>
      </c>
      <c r="AQ1419">
        <v>0</v>
      </c>
      <c r="AR1419">
        <v>0</v>
      </c>
      <c r="AS1419">
        <v>0</v>
      </c>
      <c r="AT1419">
        <v>0</v>
      </c>
      <c r="AU1419">
        <v>0</v>
      </c>
      <c r="AV1419">
        <v>0</v>
      </c>
      <c r="AW1419">
        <v>1</v>
      </c>
      <c r="AX1419">
        <v>2</v>
      </c>
      <c r="AY1419">
        <v>0</v>
      </c>
      <c r="AZ1419">
        <v>0</v>
      </c>
      <c r="BA1419" t="s">
        <v>63</v>
      </c>
      <c r="BB1419" t="s">
        <v>63</v>
      </c>
      <c r="BC1419" t="s">
        <v>64</v>
      </c>
    </row>
    <row r="1420" spans="1:55" x14ac:dyDescent="0.3">
      <c r="A1420" t="s">
        <v>55</v>
      </c>
      <c r="B1420" t="s">
        <v>55</v>
      </c>
      <c r="C1420" t="s">
        <v>157</v>
      </c>
      <c r="D1420">
        <v>22110402304</v>
      </c>
      <c r="E1420" t="s">
        <v>158</v>
      </c>
      <c r="F1420" t="s">
        <v>98</v>
      </c>
      <c r="G1420" t="s">
        <v>57</v>
      </c>
      <c r="H1420">
        <v>4</v>
      </c>
      <c r="I1420" t="s">
        <v>74</v>
      </c>
      <c r="J1420" t="s">
        <v>59</v>
      </c>
      <c r="L1420">
        <v>1</v>
      </c>
      <c r="N1420">
        <v>2</v>
      </c>
      <c r="O1420" t="s">
        <v>66</v>
      </c>
      <c r="P1420">
        <v>6</v>
      </c>
      <c r="Q1420" t="s">
        <v>164</v>
      </c>
      <c r="R1420">
        <v>27</v>
      </c>
      <c r="S1420">
        <v>11</v>
      </c>
      <c r="T1420" t="s">
        <v>61</v>
      </c>
      <c r="V1420">
        <v>1</v>
      </c>
      <c r="W1420">
        <v>0</v>
      </c>
      <c r="X1420">
        <v>1</v>
      </c>
      <c r="Y1420" t="s">
        <v>62</v>
      </c>
      <c r="Z1420" t="s">
        <v>62</v>
      </c>
      <c r="AA1420" t="s">
        <v>71</v>
      </c>
      <c r="AB1420" t="s">
        <v>62</v>
      </c>
      <c r="AC1420" t="s">
        <v>77</v>
      </c>
      <c r="AD1420">
        <v>0</v>
      </c>
      <c r="AE1420">
        <v>1</v>
      </c>
      <c r="AF1420">
        <v>0</v>
      </c>
      <c r="AG1420">
        <v>0</v>
      </c>
      <c r="AH1420">
        <v>0</v>
      </c>
      <c r="AI1420">
        <v>0</v>
      </c>
      <c r="AJ1420">
        <v>0</v>
      </c>
      <c r="AK1420">
        <v>0</v>
      </c>
      <c r="AL1420">
        <v>0</v>
      </c>
      <c r="AM1420">
        <v>0</v>
      </c>
      <c r="AN1420">
        <v>0</v>
      </c>
      <c r="AO1420">
        <v>0</v>
      </c>
      <c r="AP1420">
        <v>0</v>
      </c>
      <c r="AQ1420">
        <v>0</v>
      </c>
      <c r="AR1420">
        <v>0</v>
      </c>
      <c r="AS1420">
        <v>0</v>
      </c>
      <c r="AT1420">
        <v>0</v>
      </c>
      <c r="AU1420">
        <v>0</v>
      </c>
      <c r="AV1420">
        <v>0</v>
      </c>
      <c r="AW1420">
        <v>1</v>
      </c>
      <c r="AX1420">
        <v>2</v>
      </c>
      <c r="AY1420">
        <v>0</v>
      </c>
      <c r="AZ1420">
        <v>0</v>
      </c>
      <c r="BA1420" t="s">
        <v>63</v>
      </c>
      <c r="BB1420" t="s">
        <v>63</v>
      </c>
      <c r="BC1420" t="s">
        <v>84</v>
      </c>
    </row>
    <row r="1421" spans="1:55" x14ac:dyDescent="0.3">
      <c r="A1421" t="s">
        <v>55</v>
      </c>
      <c r="B1421" t="s">
        <v>55</v>
      </c>
      <c r="C1421" t="s">
        <v>157</v>
      </c>
      <c r="D1421">
        <v>22110402304</v>
      </c>
      <c r="E1421" t="s">
        <v>158</v>
      </c>
      <c r="F1421" t="s">
        <v>98</v>
      </c>
      <c r="G1421" t="s">
        <v>57</v>
      </c>
      <c r="H1421">
        <v>4</v>
      </c>
      <c r="I1421" t="s">
        <v>74</v>
      </c>
      <c r="J1421" t="s">
        <v>59</v>
      </c>
      <c r="L1421">
        <v>1</v>
      </c>
      <c r="N1421">
        <v>3</v>
      </c>
      <c r="O1421" t="s">
        <v>97</v>
      </c>
      <c r="R1421">
        <v>0</v>
      </c>
      <c r="S1421">
        <v>0</v>
      </c>
      <c r="T1421" t="s">
        <v>61</v>
      </c>
      <c r="V1421">
        <v>1</v>
      </c>
      <c r="W1421">
        <v>0</v>
      </c>
      <c r="X1421">
        <v>1</v>
      </c>
      <c r="Y1421" t="s">
        <v>62</v>
      </c>
      <c r="Z1421" t="s">
        <v>62</v>
      </c>
      <c r="AB1421" t="s">
        <v>62</v>
      </c>
      <c r="AD1421">
        <v>1</v>
      </c>
      <c r="AE1421">
        <v>0</v>
      </c>
      <c r="AF1421">
        <v>0</v>
      </c>
      <c r="AG1421">
        <v>0</v>
      </c>
      <c r="AH1421">
        <v>0</v>
      </c>
      <c r="AI1421">
        <v>0</v>
      </c>
      <c r="AJ1421">
        <v>0</v>
      </c>
      <c r="AK1421">
        <v>0</v>
      </c>
      <c r="AL1421">
        <v>0</v>
      </c>
      <c r="AM1421">
        <v>0</v>
      </c>
      <c r="AN1421">
        <v>0</v>
      </c>
      <c r="AO1421">
        <v>0</v>
      </c>
      <c r="AP1421">
        <v>0</v>
      </c>
      <c r="AQ1421">
        <v>0</v>
      </c>
      <c r="AR1421">
        <v>0</v>
      </c>
      <c r="AS1421">
        <v>0</v>
      </c>
      <c r="AT1421">
        <v>0</v>
      </c>
      <c r="AU1421">
        <v>0</v>
      </c>
      <c r="AV1421">
        <v>0</v>
      </c>
      <c r="AW1421">
        <v>1</v>
      </c>
      <c r="AX1421">
        <v>0</v>
      </c>
      <c r="AY1421">
        <v>0</v>
      </c>
      <c r="AZ1421">
        <v>0</v>
      </c>
      <c r="BA1421" t="s">
        <v>63</v>
      </c>
      <c r="BB1421" t="s">
        <v>63</v>
      </c>
      <c r="BC1421" t="s">
        <v>64</v>
      </c>
    </row>
    <row r="1422" spans="1:55" x14ac:dyDescent="0.3">
      <c r="A1422" t="s">
        <v>55</v>
      </c>
      <c r="B1422" t="s">
        <v>55</v>
      </c>
      <c r="C1422" t="s">
        <v>157</v>
      </c>
      <c r="D1422">
        <v>22110402304</v>
      </c>
      <c r="E1422" t="s">
        <v>158</v>
      </c>
      <c r="F1422" t="s">
        <v>98</v>
      </c>
      <c r="G1422" t="s">
        <v>57</v>
      </c>
      <c r="H1422">
        <v>4</v>
      </c>
      <c r="I1422" t="s">
        <v>74</v>
      </c>
      <c r="J1422" t="s">
        <v>59</v>
      </c>
      <c r="L1422">
        <v>1</v>
      </c>
      <c r="N1422">
        <v>4</v>
      </c>
      <c r="O1422" t="s">
        <v>66</v>
      </c>
      <c r="P1422">
        <v>7</v>
      </c>
      <c r="Q1422" t="s">
        <v>103</v>
      </c>
      <c r="R1422">
        <v>23</v>
      </c>
      <c r="S1422">
        <v>17</v>
      </c>
      <c r="T1422" t="s">
        <v>61</v>
      </c>
      <c r="V1422">
        <v>1</v>
      </c>
      <c r="W1422">
        <v>0</v>
      </c>
      <c r="X1422">
        <v>1</v>
      </c>
      <c r="Y1422" t="s">
        <v>71</v>
      </c>
      <c r="Z1422" t="s">
        <v>71</v>
      </c>
      <c r="AA1422" t="s">
        <v>71</v>
      </c>
      <c r="AB1422" t="s">
        <v>71</v>
      </c>
      <c r="AC1422" t="s">
        <v>77</v>
      </c>
      <c r="AD1422">
        <v>1</v>
      </c>
      <c r="AE1422">
        <v>1</v>
      </c>
      <c r="AF1422">
        <v>0</v>
      </c>
      <c r="AG1422">
        <v>0</v>
      </c>
      <c r="AH1422">
        <v>0</v>
      </c>
      <c r="AI1422">
        <v>0</v>
      </c>
      <c r="AJ1422">
        <v>0</v>
      </c>
      <c r="AK1422">
        <v>0</v>
      </c>
      <c r="AL1422">
        <v>0</v>
      </c>
      <c r="AM1422">
        <v>0</v>
      </c>
      <c r="AN1422">
        <v>0</v>
      </c>
      <c r="AO1422">
        <v>0</v>
      </c>
      <c r="AP1422">
        <v>0</v>
      </c>
      <c r="AQ1422">
        <v>0</v>
      </c>
      <c r="AR1422">
        <v>0</v>
      </c>
      <c r="AS1422">
        <v>0</v>
      </c>
      <c r="AT1422">
        <v>0</v>
      </c>
      <c r="AU1422">
        <v>0</v>
      </c>
      <c r="AV1422">
        <v>0</v>
      </c>
      <c r="AW1422">
        <v>2</v>
      </c>
      <c r="AX1422">
        <v>2</v>
      </c>
      <c r="AY1422">
        <v>0</v>
      </c>
      <c r="AZ1422">
        <v>0</v>
      </c>
      <c r="BA1422" t="s">
        <v>63</v>
      </c>
      <c r="BB1422" t="s">
        <v>63</v>
      </c>
      <c r="BC1422" t="s">
        <v>64</v>
      </c>
    </row>
    <row r="1423" spans="1:55" x14ac:dyDescent="0.3">
      <c r="A1423" t="s">
        <v>55</v>
      </c>
      <c r="B1423" t="s">
        <v>55</v>
      </c>
      <c r="C1423" t="s">
        <v>157</v>
      </c>
      <c r="D1423">
        <v>22110402304</v>
      </c>
      <c r="E1423" t="s">
        <v>158</v>
      </c>
      <c r="F1423" t="s">
        <v>98</v>
      </c>
      <c r="G1423" t="s">
        <v>57</v>
      </c>
      <c r="H1423">
        <v>4</v>
      </c>
      <c r="I1423" t="s">
        <v>74</v>
      </c>
      <c r="J1423" t="s">
        <v>59</v>
      </c>
      <c r="L1423">
        <v>1</v>
      </c>
      <c r="N1423">
        <v>5</v>
      </c>
      <c r="O1423" t="s">
        <v>70</v>
      </c>
      <c r="R1423">
        <v>0</v>
      </c>
      <c r="S1423">
        <v>0</v>
      </c>
      <c r="T1423" t="s">
        <v>61</v>
      </c>
      <c r="U1423" t="s">
        <v>165</v>
      </c>
      <c r="V1423">
        <v>1</v>
      </c>
      <c r="W1423">
        <v>0</v>
      </c>
      <c r="X1423">
        <v>1</v>
      </c>
      <c r="Y1423" t="s">
        <v>71</v>
      </c>
      <c r="Z1423" t="s">
        <v>71</v>
      </c>
      <c r="AA1423" t="s">
        <v>71</v>
      </c>
      <c r="AB1423" t="s">
        <v>71</v>
      </c>
      <c r="AD1423">
        <v>0</v>
      </c>
      <c r="AE1423">
        <v>0</v>
      </c>
      <c r="AF1423">
        <v>0</v>
      </c>
      <c r="AG1423">
        <v>0</v>
      </c>
      <c r="AH1423">
        <v>0</v>
      </c>
      <c r="AI1423">
        <v>0</v>
      </c>
      <c r="AJ1423">
        <v>0</v>
      </c>
      <c r="AK1423">
        <v>0</v>
      </c>
      <c r="AL1423">
        <v>0</v>
      </c>
      <c r="AM1423">
        <v>0</v>
      </c>
      <c r="AN1423">
        <v>0</v>
      </c>
      <c r="AO1423">
        <v>0</v>
      </c>
      <c r="AP1423">
        <v>0</v>
      </c>
      <c r="AQ1423">
        <v>0</v>
      </c>
      <c r="AR1423">
        <v>0</v>
      </c>
      <c r="AS1423">
        <v>0</v>
      </c>
      <c r="AT1423">
        <v>0</v>
      </c>
      <c r="AU1423">
        <v>0</v>
      </c>
      <c r="AV1423">
        <v>0</v>
      </c>
      <c r="AW1423">
        <v>2</v>
      </c>
      <c r="AX1423">
        <v>1</v>
      </c>
      <c r="AY1423">
        <v>0</v>
      </c>
      <c r="AZ1423">
        <v>0</v>
      </c>
      <c r="BA1423" t="s">
        <v>63</v>
      </c>
      <c r="BB1423" t="s">
        <v>63</v>
      </c>
      <c r="BC1423" t="s">
        <v>64</v>
      </c>
    </row>
    <row r="1424" spans="1:55" x14ac:dyDescent="0.3">
      <c r="A1424" t="s">
        <v>55</v>
      </c>
      <c r="B1424" t="s">
        <v>55</v>
      </c>
      <c r="C1424" t="s">
        <v>973</v>
      </c>
      <c r="D1424">
        <v>22110427101</v>
      </c>
      <c r="E1424" t="s">
        <v>1012</v>
      </c>
      <c r="F1424" t="s">
        <v>106</v>
      </c>
      <c r="G1424" t="s">
        <v>57</v>
      </c>
      <c r="H1424">
        <v>2</v>
      </c>
      <c r="I1424" t="s">
        <v>72</v>
      </c>
      <c r="J1424" t="s">
        <v>59</v>
      </c>
      <c r="L1424">
        <v>1</v>
      </c>
      <c r="N1424">
        <v>1</v>
      </c>
      <c r="O1424" t="s">
        <v>70</v>
      </c>
      <c r="R1424">
        <v>0</v>
      </c>
      <c r="S1424">
        <v>0</v>
      </c>
      <c r="T1424" t="s">
        <v>61</v>
      </c>
      <c r="U1424" t="s">
        <v>1015</v>
      </c>
      <c r="V1424">
        <v>1</v>
      </c>
      <c r="W1424">
        <v>0</v>
      </c>
      <c r="X1424">
        <v>1</v>
      </c>
      <c r="Y1424" t="s">
        <v>62</v>
      </c>
      <c r="Z1424" t="s">
        <v>62</v>
      </c>
      <c r="AA1424" t="s">
        <v>62</v>
      </c>
      <c r="AB1424" t="s">
        <v>62</v>
      </c>
      <c r="AD1424">
        <v>1</v>
      </c>
      <c r="AE1424">
        <v>0</v>
      </c>
      <c r="AF1424">
        <v>0</v>
      </c>
      <c r="AG1424">
        <v>0</v>
      </c>
      <c r="AH1424">
        <v>0</v>
      </c>
      <c r="AI1424">
        <v>0</v>
      </c>
      <c r="AJ1424">
        <v>0</v>
      </c>
      <c r="AK1424">
        <v>0</v>
      </c>
      <c r="AL1424">
        <v>0</v>
      </c>
      <c r="AM1424">
        <v>0</v>
      </c>
      <c r="AN1424">
        <v>0</v>
      </c>
      <c r="AO1424">
        <v>0</v>
      </c>
      <c r="AP1424">
        <v>0</v>
      </c>
      <c r="AQ1424">
        <v>0</v>
      </c>
      <c r="AR1424">
        <v>0</v>
      </c>
      <c r="AS1424">
        <v>0</v>
      </c>
      <c r="AT1424">
        <v>0</v>
      </c>
      <c r="AU1424">
        <v>0</v>
      </c>
      <c r="AV1424">
        <v>0</v>
      </c>
      <c r="AW1424">
        <v>1</v>
      </c>
      <c r="AX1424">
        <v>1</v>
      </c>
      <c r="AY1424">
        <v>0</v>
      </c>
      <c r="AZ1424">
        <v>0</v>
      </c>
      <c r="BA1424" t="s">
        <v>63</v>
      </c>
      <c r="BB1424" t="s">
        <v>63</v>
      </c>
      <c r="BC1424" t="s">
        <v>64</v>
      </c>
    </row>
    <row r="1425" spans="1:55" x14ac:dyDescent="0.3">
      <c r="A1425" t="s">
        <v>55</v>
      </c>
      <c r="B1425" t="s">
        <v>55</v>
      </c>
      <c r="C1425" t="s">
        <v>1016</v>
      </c>
      <c r="D1425">
        <v>22110427906</v>
      </c>
      <c r="E1425" t="s">
        <v>1063</v>
      </c>
      <c r="F1425" t="s">
        <v>106</v>
      </c>
      <c r="G1425" t="s">
        <v>57</v>
      </c>
      <c r="H1425">
        <v>2</v>
      </c>
      <c r="I1425" t="s">
        <v>74</v>
      </c>
      <c r="J1425" t="s">
        <v>59</v>
      </c>
      <c r="K1425" t="s">
        <v>1076</v>
      </c>
      <c r="L1425">
        <v>1</v>
      </c>
      <c r="M1425" t="s">
        <v>1077</v>
      </c>
      <c r="N1425">
        <v>1</v>
      </c>
      <c r="O1425" t="s">
        <v>66</v>
      </c>
      <c r="P1425">
        <v>1</v>
      </c>
      <c r="Q1425" t="s">
        <v>67</v>
      </c>
      <c r="R1425">
        <v>10</v>
      </c>
      <c r="S1425">
        <v>18</v>
      </c>
      <c r="T1425" t="s">
        <v>61</v>
      </c>
      <c r="U1425" t="s">
        <v>1078</v>
      </c>
      <c r="V1425">
        <v>0</v>
      </c>
      <c r="W1425">
        <v>1</v>
      </c>
      <c r="X1425">
        <v>1</v>
      </c>
      <c r="Y1425" t="s">
        <v>62</v>
      </c>
      <c r="Z1425" t="s">
        <v>62</v>
      </c>
      <c r="AA1425" t="s">
        <v>90</v>
      </c>
      <c r="AB1425" t="s">
        <v>71</v>
      </c>
      <c r="AC1425" t="s">
        <v>77</v>
      </c>
      <c r="AD1425">
        <v>0</v>
      </c>
      <c r="AE1425">
        <v>1</v>
      </c>
      <c r="AF1425">
        <v>0</v>
      </c>
      <c r="AG1425">
        <v>0</v>
      </c>
      <c r="AH1425">
        <v>0</v>
      </c>
      <c r="AI1425">
        <v>0</v>
      </c>
      <c r="AJ1425">
        <v>0</v>
      </c>
      <c r="AK1425">
        <v>0</v>
      </c>
      <c r="AL1425">
        <v>0</v>
      </c>
      <c r="AM1425">
        <v>0</v>
      </c>
      <c r="AN1425">
        <v>0</v>
      </c>
      <c r="AO1425">
        <v>0</v>
      </c>
      <c r="AP1425">
        <v>0</v>
      </c>
      <c r="AQ1425">
        <v>0</v>
      </c>
      <c r="AR1425">
        <v>0</v>
      </c>
      <c r="AS1425">
        <v>0</v>
      </c>
      <c r="AT1425">
        <v>0</v>
      </c>
      <c r="AU1425">
        <v>0</v>
      </c>
      <c r="AV1425">
        <v>0</v>
      </c>
      <c r="AW1425">
        <v>3</v>
      </c>
      <c r="AX1425">
        <v>3</v>
      </c>
      <c r="AY1425">
        <v>0</v>
      </c>
      <c r="AZ1425">
        <v>0</v>
      </c>
      <c r="BA1425" t="s">
        <v>63</v>
      </c>
      <c r="BB1425" t="s">
        <v>63</v>
      </c>
      <c r="BC1425" t="s">
        <v>64</v>
      </c>
    </row>
    <row r="1426" spans="1:55" x14ac:dyDescent="0.3">
      <c r="A1426" t="s">
        <v>55</v>
      </c>
      <c r="B1426" t="s">
        <v>55</v>
      </c>
      <c r="C1426" t="s">
        <v>1016</v>
      </c>
      <c r="D1426">
        <v>22110427906</v>
      </c>
      <c r="E1426" t="s">
        <v>1063</v>
      </c>
      <c r="F1426" t="s">
        <v>106</v>
      </c>
      <c r="G1426" t="s">
        <v>57</v>
      </c>
      <c r="H1426">
        <v>2</v>
      </c>
      <c r="I1426" t="s">
        <v>74</v>
      </c>
      <c r="J1426" t="s">
        <v>59</v>
      </c>
      <c r="K1426" t="s">
        <v>1076</v>
      </c>
      <c r="L1426">
        <v>1</v>
      </c>
      <c r="M1426" t="s">
        <v>1077</v>
      </c>
      <c r="N1426">
        <v>2</v>
      </c>
      <c r="O1426" t="s">
        <v>66</v>
      </c>
      <c r="P1426">
        <v>2</v>
      </c>
      <c r="Q1426" t="s">
        <v>69</v>
      </c>
      <c r="R1426">
        <v>14</v>
      </c>
      <c r="S1426">
        <v>15</v>
      </c>
      <c r="T1426" t="s">
        <v>61</v>
      </c>
      <c r="U1426" t="s">
        <v>1021</v>
      </c>
      <c r="V1426">
        <v>0</v>
      </c>
      <c r="W1426">
        <v>1</v>
      </c>
      <c r="X1426">
        <v>1</v>
      </c>
      <c r="Y1426" t="s">
        <v>71</v>
      </c>
      <c r="Z1426" t="s">
        <v>71</v>
      </c>
      <c r="AA1426" t="s">
        <v>90</v>
      </c>
      <c r="AB1426" t="s">
        <v>71</v>
      </c>
      <c r="AC1426" t="s">
        <v>77</v>
      </c>
      <c r="AD1426">
        <v>2</v>
      </c>
      <c r="AE1426">
        <v>1</v>
      </c>
      <c r="AF1426">
        <v>0</v>
      </c>
      <c r="AG1426">
        <v>0</v>
      </c>
      <c r="AH1426">
        <v>0</v>
      </c>
      <c r="AI1426">
        <v>0</v>
      </c>
      <c r="AJ1426">
        <v>0</v>
      </c>
      <c r="AK1426">
        <v>0</v>
      </c>
      <c r="AL1426">
        <v>0</v>
      </c>
      <c r="AM1426">
        <v>0</v>
      </c>
      <c r="AN1426">
        <v>0</v>
      </c>
      <c r="AO1426">
        <v>0</v>
      </c>
      <c r="AP1426">
        <v>0</v>
      </c>
      <c r="AQ1426">
        <v>0</v>
      </c>
      <c r="AR1426">
        <v>0</v>
      </c>
      <c r="AS1426">
        <v>0</v>
      </c>
      <c r="AT1426">
        <v>0</v>
      </c>
      <c r="AU1426">
        <v>0</v>
      </c>
      <c r="AV1426">
        <v>0</v>
      </c>
      <c r="AW1426">
        <v>4</v>
      </c>
      <c r="AX1426">
        <v>3</v>
      </c>
      <c r="AY1426">
        <v>0</v>
      </c>
      <c r="AZ1426">
        <v>0</v>
      </c>
      <c r="BA1426" t="s">
        <v>63</v>
      </c>
      <c r="BB1426" t="s">
        <v>63</v>
      </c>
    </row>
    <row r="1427" spans="1:55" x14ac:dyDescent="0.3">
      <c r="A1427" t="s">
        <v>55</v>
      </c>
      <c r="B1427" t="s">
        <v>55</v>
      </c>
      <c r="C1427" t="s">
        <v>1016</v>
      </c>
      <c r="D1427">
        <v>22110427906</v>
      </c>
      <c r="E1427" t="s">
        <v>1063</v>
      </c>
      <c r="F1427" t="s">
        <v>106</v>
      </c>
      <c r="G1427" t="s">
        <v>57</v>
      </c>
      <c r="H1427">
        <v>2</v>
      </c>
      <c r="I1427" t="s">
        <v>74</v>
      </c>
      <c r="J1427" t="s">
        <v>59</v>
      </c>
      <c r="K1427" t="s">
        <v>1076</v>
      </c>
      <c r="L1427">
        <v>2</v>
      </c>
      <c r="M1427" t="s">
        <v>1079</v>
      </c>
      <c r="N1427">
        <v>1</v>
      </c>
      <c r="O1427" t="s">
        <v>66</v>
      </c>
      <c r="P1427">
        <v>3</v>
      </c>
      <c r="Q1427" t="s">
        <v>78</v>
      </c>
      <c r="R1427">
        <v>14</v>
      </c>
      <c r="S1427">
        <v>15</v>
      </c>
      <c r="T1427" t="s">
        <v>1773</v>
      </c>
      <c r="U1427" t="s">
        <v>1080</v>
      </c>
      <c r="V1427">
        <v>4</v>
      </c>
      <c r="W1427">
        <v>0</v>
      </c>
      <c r="X1427">
        <v>1</v>
      </c>
      <c r="Y1427" t="s">
        <v>71</v>
      </c>
      <c r="Z1427" t="s">
        <v>71</v>
      </c>
      <c r="AA1427" t="s">
        <v>90</v>
      </c>
      <c r="AB1427" t="s">
        <v>71</v>
      </c>
      <c r="AC1427" t="s">
        <v>77</v>
      </c>
      <c r="AD1427">
        <v>1</v>
      </c>
      <c r="AE1427">
        <v>0</v>
      </c>
      <c r="AF1427">
        <v>0</v>
      </c>
      <c r="AG1427">
        <v>0</v>
      </c>
      <c r="AH1427">
        <v>0</v>
      </c>
      <c r="AI1427">
        <v>0</v>
      </c>
      <c r="AJ1427">
        <v>0</v>
      </c>
      <c r="AK1427">
        <v>0</v>
      </c>
      <c r="AL1427">
        <v>0</v>
      </c>
      <c r="AM1427">
        <v>0</v>
      </c>
      <c r="AN1427">
        <v>0</v>
      </c>
      <c r="AO1427">
        <v>0</v>
      </c>
      <c r="AP1427">
        <v>0</v>
      </c>
      <c r="AQ1427">
        <v>0</v>
      </c>
      <c r="AR1427">
        <v>0</v>
      </c>
      <c r="AS1427">
        <v>0</v>
      </c>
      <c r="AT1427">
        <v>0</v>
      </c>
      <c r="AU1427">
        <v>0</v>
      </c>
      <c r="AV1427">
        <v>0</v>
      </c>
      <c r="AW1427">
        <v>4</v>
      </c>
      <c r="AX1427">
        <v>3</v>
      </c>
      <c r="AY1427">
        <v>0</v>
      </c>
      <c r="AZ1427">
        <v>0</v>
      </c>
      <c r="BA1427" t="s">
        <v>63</v>
      </c>
      <c r="BB1427" t="s">
        <v>63</v>
      </c>
      <c r="BC1427" t="s">
        <v>64</v>
      </c>
    </row>
    <row r="1428" spans="1:55" x14ac:dyDescent="0.3">
      <c r="A1428" t="s">
        <v>55</v>
      </c>
      <c r="B1428" t="s">
        <v>55</v>
      </c>
      <c r="C1428" t="s">
        <v>1016</v>
      </c>
      <c r="D1428">
        <v>22110427906</v>
      </c>
      <c r="E1428" t="s">
        <v>1063</v>
      </c>
      <c r="F1428" t="s">
        <v>106</v>
      </c>
      <c r="G1428" t="s">
        <v>57</v>
      </c>
      <c r="H1428">
        <v>2</v>
      </c>
      <c r="I1428" t="s">
        <v>74</v>
      </c>
      <c r="J1428" t="s">
        <v>59</v>
      </c>
      <c r="K1428" t="s">
        <v>1076</v>
      </c>
      <c r="L1428">
        <v>2</v>
      </c>
      <c r="M1428" t="s">
        <v>1079</v>
      </c>
      <c r="N1428">
        <v>2</v>
      </c>
      <c r="O1428" t="s">
        <v>66</v>
      </c>
      <c r="P1428">
        <v>4</v>
      </c>
      <c r="Q1428" t="s">
        <v>76</v>
      </c>
      <c r="R1428">
        <v>11</v>
      </c>
      <c r="S1428">
        <v>17</v>
      </c>
      <c r="T1428" t="s">
        <v>61</v>
      </c>
      <c r="U1428" t="s">
        <v>1081</v>
      </c>
      <c r="V1428">
        <v>4</v>
      </c>
      <c r="W1428">
        <v>0</v>
      </c>
      <c r="X1428">
        <v>1</v>
      </c>
      <c r="Y1428" t="s">
        <v>71</v>
      </c>
      <c r="Z1428" t="s">
        <v>71</v>
      </c>
      <c r="AA1428" t="s">
        <v>90</v>
      </c>
      <c r="AB1428" t="s">
        <v>71</v>
      </c>
      <c r="AC1428" t="s">
        <v>77</v>
      </c>
      <c r="AD1428">
        <v>1</v>
      </c>
      <c r="AE1428">
        <v>1</v>
      </c>
      <c r="AF1428">
        <v>0</v>
      </c>
      <c r="AG1428">
        <v>0</v>
      </c>
      <c r="AH1428">
        <v>0</v>
      </c>
      <c r="AI1428">
        <v>0</v>
      </c>
      <c r="AJ1428">
        <v>0</v>
      </c>
      <c r="AK1428">
        <v>0</v>
      </c>
      <c r="AL1428">
        <v>0</v>
      </c>
      <c r="AM1428">
        <v>0</v>
      </c>
      <c r="AN1428">
        <v>0</v>
      </c>
      <c r="AO1428">
        <v>0</v>
      </c>
      <c r="AP1428">
        <v>0</v>
      </c>
      <c r="AQ1428">
        <v>0</v>
      </c>
      <c r="AR1428">
        <v>0</v>
      </c>
      <c r="AS1428">
        <v>0</v>
      </c>
      <c r="AT1428">
        <v>0</v>
      </c>
      <c r="AU1428">
        <v>0</v>
      </c>
      <c r="AV1428">
        <v>0</v>
      </c>
      <c r="AW1428">
        <v>4</v>
      </c>
      <c r="AX1428">
        <v>3</v>
      </c>
      <c r="AY1428">
        <v>0</v>
      </c>
      <c r="AZ1428">
        <v>0</v>
      </c>
      <c r="BA1428" t="s">
        <v>63</v>
      </c>
      <c r="BB1428" t="s">
        <v>63</v>
      </c>
      <c r="BC1428" t="s">
        <v>64</v>
      </c>
    </row>
    <row r="1429" spans="1:55" x14ac:dyDescent="0.3">
      <c r="A1429" t="s">
        <v>55</v>
      </c>
      <c r="B1429" t="s">
        <v>55</v>
      </c>
      <c r="C1429" t="s">
        <v>1016</v>
      </c>
      <c r="D1429">
        <v>22110427906</v>
      </c>
      <c r="E1429" t="s">
        <v>1063</v>
      </c>
      <c r="F1429" t="s">
        <v>106</v>
      </c>
      <c r="G1429" t="s">
        <v>57</v>
      </c>
      <c r="H1429">
        <v>2</v>
      </c>
      <c r="I1429" t="s">
        <v>74</v>
      </c>
      <c r="J1429" t="s">
        <v>59</v>
      </c>
      <c r="K1429" t="s">
        <v>1076</v>
      </c>
      <c r="L1429">
        <v>2</v>
      </c>
      <c r="M1429" t="s">
        <v>1079</v>
      </c>
      <c r="N1429">
        <v>3</v>
      </c>
      <c r="O1429" t="s">
        <v>66</v>
      </c>
      <c r="P1429">
        <v>5</v>
      </c>
      <c r="Q1429" t="s">
        <v>75</v>
      </c>
      <c r="R1429">
        <v>11</v>
      </c>
      <c r="S1429">
        <v>15</v>
      </c>
      <c r="T1429" t="s">
        <v>61</v>
      </c>
      <c r="U1429" t="s">
        <v>1082</v>
      </c>
      <c r="V1429">
        <v>4</v>
      </c>
      <c r="W1429">
        <v>0</v>
      </c>
      <c r="X1429">
        <v>1</v>
      </c>
      <c r="Y1429" t="s">
        <v>71</v>
      </c>
      <c r="Z1429" t="s">
        <v>71</v>
      </c>
      <c r="AA1429" t="s">
        <v>90</v>
      </c>
      <c r="AB1429" t="s">
        <v>71</v>
      </c>
      <c r="AC1429" t="s">
        <v>77</v>
      </c>
      <c r="AD1429">
        <v>1</v>
      </c>
      <c r="AE1429">
        <v>1</v>
      </c>
      <c r="AF1429">
        <v>0</v>
      </c>
      <c r="AG1429">
        <v>0</v>
      </c>
      <c r="AH1429">
        <v>0</v>
      </c>
      <c r="AI1429">
        <v>0</v>
      </c>
      <c r="AJ1429">
        <v>0</v>
      </c>
      <c r="AK1429">
        <v>0</v>
      </c>
      <c r="AL1429">
        <v>0</v>
      </c>
      <c r="AM1429">
        <v>0</v>
      </c>
      <c r="AN1429">
        <v>0</v>
      </c>
      <c r="AO1429">
        <v>0</v>
      </c>
      <c r="AP1429">
        <v>0</v>
      </c>
      <c r="AQ1429">
        <v>0</v>
      </c>
      <c r="AR1429">
        <v>0</v>
      </c>
      <c r="AS1429">
        <v>0</v>
      </c>
      <c r="AT1429">
        <v>0</v>
      </c>
      <c r="AU1429">
        <v>0</v>
      </c>
      <c r="AV1429">
        <v>0</v>
      </c>
      <c r="AW1429">
        <v>4</v>
      </c>
      <c r="AX1429">
        <v>3</v>
      </c>
      <c r="AY1429">
        <v>0</v>
      </c>
      <c r="AZ1429">
        <v>0</v>
      </c>
      <c r="BA1429" t="s">
        <v>63</v>
      </c>
      <c r="BB1429" t="s">
        <v>63</v>
      </c>
      <c r="BC1429" t="s">
        <v>64</v>
      </c>
    </row>
    <row r="1430" spans="1:55" x14ac:dyDescent="0.3">
      <c r="A1430" t="s">
        <v>55</v>
      </c>
      <c r="B1430" t="s">
        <v>55</v>
      </c>
      <c r="C1430" t="s">
        <v>1016</v>
      </c>
      <c r="D1430">
        <v>22110427906</v>
      </c>
      <c r="E1430" t="s">
        <v>1063</v>
      </c>
      <c r="F1430" t="s">
        <v>106</v>
      </c>
      <c r="G1430" t="s">
        <v>57</v>
      </c>
      <c r="H1430">
        <v>3</v>
      </c>
      <c r="I1430" t="s">
        <v>58</v>
      </c>
      <c r="J1430" t="s">
        <v>59</v>
      </c>
      <c r="K1430" t="s">
        <v>1083</v>
      </c>
      <c r="L1430">
        <v>1</v>
      </c>
      <c r="M1430" t="s">
        <v>1084</v>
      </c>
      <c r="N1430">
        <v>1</v>
      </c>
      <c r="O1430" t="s">
        <v>65</v>
      </c>
      <c r="R1430">
        <v>0</v>
      </c>
      <c r="S1430">
        <v>0</v>
      </c>
      <c r="T1430" t="s">
        <v>61</v>
      </c>
      <c r="U1430" t="s">
        <v>1085</v>
      </c>
      <c r="V1430">
        <v>4</v>
      </c>
      <c r="W1430">
        <v>0</v>
      </c>
      <c r="X1430">
        <v>1</v>
      </c>
      <c r="Y1430" t="s">
        <v>71</v>
      </c>
      <c r="Z1430" t="s">
        <v>71</v>
      </c>
      <c r="AA1430" t="s">
        <v>90</v>
      </c>
      <c r="AB1430" t="s">
        <v>71</v>
      </c>
      <c r="AD1430">
        <v>0</v>
      </c>
      <c r="AE1430">
        <v>0</v>
      </c>
      <c r="AF1430">
        <v>0</v>
      </c>
      <c r="AG1430">
        <v>0</v>
      </c>
      <c r="AH1430">
        <v>0</v>
      </c>
      <c r="AI1430">
        <v>4</v>
      </c>
      <c r="AJ1430">
        <v>7</v>
      </c>
      <c r="AK1430">
        <v>0</v>
      </c>
      <c r="AL1430">
        <v>0</v>
      </c>
      <c r="AM1430">
        <v>0</v>
      </c>
      <c r="AN1430">
        <v>0</v>
      </c>
      <c r="AO1430">
        <v>0</v>
      </c>
      <c r="AP1430">
        <v>0</v>
      </c>
      <c r="AQ1430">
        <v>0</v>
      </c>
      <c r="AR1430">
        <v>0</v>
      </c>
      <c r="AS1430">
        <v>0</v>
      </c>
      <c r="AT1430">
        <v>0</v>
      </c>
      <c r="AU1430">
        <v>0</v>
      </c>
      <c r="AV1430">
        <v>0</v>
      </c>
      <c r="AW1430">
        <v>3</v>
      </c>
      <c r="AX1430">
        <v>2</v>
      </c>
      <c r="AY1430">
        <v>0</v>
      </c>
      <c r="AZ1430">
        <v>0</v>
      </c>
      <c r="BA1430" t="s">
        <v>63</v>
      </c>
      <c r="BB1430" t="s">
        <v>63</v>
      </c>
      <c r="BC1430" t="s">
        <v>64</v>
      </c>
    </row>
    <row r="1431" spans="1:55" x14ac:dyDescent="0.3">
      <c r="A1431" t="s">
        <v>55</v>
      </c>
      <c r="B1431" t="s">
        <v>55</v>
      </c>
      <c r="C1431" t="s">
        <v>1016</v>
      </c>
      <c r="D1431">
        <v>22110427906</v>
      </c>
      <c r="E1431" t="s">
        <v>1063</v>
      </c>
      <c r="F1431" t="s">
        <v>106</v>
      </c>
      <c r="G1431" t="s">
        <v>57</v>
      </c>
      <c r="H1431">
        <v>3</v>
      </c>
      <c r="I1431" t="s">
        <v>58</v>
      </c>
      <c r="J1431" t="s">
        <v>59</v>
      </c>
      <c r="K1431" t="s">
        <v>1083</v>
      </c>
      <c r="L1431">
        <v>2</v>
      </c>
      <c r="M1431" t="s">
        <v>1086</v>
      </c>
      <c r="N1431">
        <v>1</v>
      </c>
      <c r="O1431" t="s">
        <v>66</v>
      </c>
      <c r="P1431">
        <v>7</v>
      </c>
      <c r="Q1431" t="s">
        <v>102</v>
      </c>
      <c r="R1431">
        <v>13</v>
      </c>
      <c r="S1431">
        <v>16</v>
      </c>
      <c r="T1431" t="s">
        <v>61</v>
      </c>
      <c r="U1431" t="s">
        <v>1087</v>
      </c>
      <c r="V1431">
        <v>4</v>
      </c>
      <c r="W1431">
        <v>0</v>
      </c>
      <c r="X1431">
        <v>1</v>
      </c>
      <c r="Y1431" t="s">
        <v>71</v>
      </c>
      <c r="Z1431" t="s">
        <v>71</v>
      </c>
      <c r="AA1431" t="s">
        <v>90</v>
      </c>
      <c r="AB1431" t="s">
        <v>71</v>
      </c>
      <c r="AC1431" t="s">
        <v>77</v>
      </c>
      <c r="AD1431">
        <v>1</v>
      </c>
      <c r="AE1431">
        <v>1</v>
      </c>
      <c r="AF1431">
        <v>0</v>
      </c>
      <c r="AG1431">
        <v>0</v>
      </c>
      <c r="AH1431">
        <v>0</v>
      </c>
      <c r="AI1431">
        <v>0</v>
      </c>
      <c r="AJ1431">
        <v>0</v>
      </c>
      <c r="AK1431">
        <v>0</v>
      </c>
      <c r="AL1431">
        <v>0</v>
      </c>
      <c r="AM1431">
        <v>0</v>
      </c>
      <c r="AN1431">
        <v>0</v>
      </c>
      <c r="AO1431">
        <v>0</v>
      </c>
      <c r="AP1431">
        <v>0</v>
      </c>
      <c r="AQ1431">
        <v>0</v>
      </c>
      <c r="AR1431">
        <v>0</v>
      </c>
      <c r="AS1431">
        <v>0</v>
      </c>
      <c r="AT1431">
        <v>0</v>
      </c>
      <c r="AU1431">
        <v>0</v>
      </c>
      <c r="AV1431">
        <v>0</v>
      </c>
      <c r="AW1431">
        <v>3</v>
      </c>
      <c r="AX1431">
        <v>3</v>
      </c>
      <c r="AY1431">
        <v>0</v>
      </c>
      <c r="AZ1431">
        <v>0</v>
      </c>
      <c r="BA1431" t="s">
        <v>63</v>
      </c>
      <c r="BB1431" t="s">
        <v>63</v>
      </c>
      <c r="BC1431" t="s">
        <v>64</v>
      </c>
    </row>
    <row r="1432" spans="1:55" x14ac:dyDescent="0.3">
      <c r="A1432" t="s">
        <v>55</v>
      </c>
      <c r="B1432" t="s">
        <v>55</v>
      </c>
      <c r="C1432" t="s">
        <v>1016</v>
      </c>
      <c r="D1432">
        <v>22110427906</v>
      </c>
      <c r="E1432" t="s">
        <v>1063</v>
      </c>
      <c r="F1432" t="s">
        <v>106</v>
      </c>
      <c r="G1432" t="s">
        <v>57</v>
      </c>
      <c r="H1432">
        <v>3</v>
      </c>
      <c r="I1432" t="s">
        <v>58</v>
      </c>
      <c r="J1432" t="s">
        <v>59</v>
      </c>
      <c r="K1432" t="s">
        <v>1083</v>
      </c>
      <c r="L1432">
        <v>2</v>
      </c>
      <c r="M1432" t="s">
        <v>1086</v>
      </c>
      <c r="N1432">
        <v>2</v>
      </c>
      <c r="O1432" t="s">
        <v>66</v>
      </c>
      <c r="P1432">
        <v>6</v>
      </c>
      <c r="Q1432" t="s">
        <v>100</v>
      </c>
      <c r="R1432">
        <v>13</v>
      </c>
      <c r="S1432">
        <v>16</v>
      </c>
      <c r="T1432" t="s">
        <v>61</v>
      </c>
      <c r="U1432" t="s">
        <v>1088</v>
      </c>
      <c r="V1432">
        <v>4</v>
      </c>
      <c r="W1432">
        <v>0</v>
      </c>
      <c r="X1432">
        <v>1</v>
      </c>
      <c r="Y1432" t="s">
        <v>71</v>
      </c>
      <c r="Z1432" t="s">
        <v>62</v>
      </c>
      <c r="AA1432" t="s">
        <v>90</v>
      </c>
      <c r="AB1432" t="s">
        <v>71</v>
      </c>
      <c r="AC1432" t="s">
        <v>77</v>
      </c>
      <c r="AD1432">
        <v>1</v>
      </c>
      <c r="AE1432">
        <v>1</v>
      </c>
      <c r="AF1432">
        <v>0</v>
      </c>
      <c r="AG1432">
        <v>0</v>
      </c>
      <c r="AH1432">
        <v>0</v>
      </c>
      <c r="AI1432">
        <v>0</v>
      </c>
      <c r="AJ1432">
        <v>0</v>
      </c>
      <c r="AK1432">
        <v>0</v>
      </c>
      <c r="AL1432">
        <v>0</v>
      </c>
      <c r="AM1432">
        <v>0</v>
      </c>
      <c r="AN1432">
        <v>0</v>
      </c>
      <c r="AO1432">
        <v>0</v>
      </c>
      <c r="AP1432">
        <v>0</v>
      </c>
      <c r="AQ1432">
        <v>0</v>
      </c>
      <c r="AR1432">
        <v>0</v>
      </c>
      <c r="AS1432">
        <v>0</v>
      </c>
      <c r="AT1432">
        <v>0</v>
      </c>
      <c r="AU1432">
        <v>0</v>
      </c>
      <c r="AV1432">
        <v>0</v>
      </c>
      <c r="AW1432">
        <v>3</v>
      </c>
      <c r="AX1432">
        <v>3</v>
      </c>
      <c r="AY1432">
        <v>0</v>
      </c>
      <c r="AZ1432">
        <v>0</v>
      </c>
      <c r="BA1432" t="s">
        <v>63</v>
      </c>
      <c r="BB1432" t="s">
        <v>63</v>
      </c>
      <c r="BC1432" t="s">
        <v>64</v>
      </c>
    </row>
    <row r="1433" spans="1:55" x14ac:dyDescent="0.3">
      <c r="A1433" t="s">
        <v>55</v>
      </c>
      <c r="B1433" t="s">
        <v>55</v>
      </c>
      <c r="C1433" t="s">
        <v>1016</v>
      </c>
      <c r="D1433">
        <v>22110427906</v>
      </c>
      <c r="E1433" t="s">
        <v>1063</v>
      </c>
      <c r="F1433" t="s">
        <v>106</v>
      </c>
      <c r="G1433" t="s">
        <v>57</v>
      </c>
      <c r="H1433">
        <v>3</v>
      </c>
      <c r="I1433" t="s">
        <v>58</v>
      </c>
      <c r="J1433" t="s">
        <v>59</v>
      </c>
      <c r="K1433" t="s">
        <v>1083</v>
      </c>
      <c r="L1433">
        <v>2</v>
      </c>
      <c r="M1433" t="s">
        <v>1086</v>
      </c>
      <c r="N1433">
        <v>3</v>
      </c>
      <c r="O1433" t="s">
        <v>66</v>
      </c>
      <c r="P1433">
        <v>8</v>
      </c>
      <c r="Q1433" t="s">
        <v>82</v>
      </c>
      <c r="R1433">
        <v>13</v>
      </c>
      <c r="S1433">
        <v>12</v>
      </c>
      <c r="T1433" t="s">
        <v>61</v>
      </c>
      <c r="U1433" t="s">
        <v>1089</v>
      </c>
      <c r="V1433">
        <v>4</v>
      </c>
      <c r="W1433">
        <v>0</v>
      </c>
      <c r="X1433">
        <v>1</v>
      </c>
      <c r="Y1433" t="s">
        <v>71</v>
      </c>
      <c r="Z1433" t="s">
        <v>71</v>
      </c>
      <c r="AA1433" t="s">
        <v>90</v>
      </c>
      <c r="AB1433" t="s">
        <v>71</v>
      </c>
      <c r="AC1433" t="s">
        <v>77</v>
      </c>
      <c r="AD1433">
        <v>1</v>
      </c>
      <c r="AE1433">
        <v>1</v>
      </c>
      <c r="AF1433">
        <v>0</v>
      </c>
      <c r="AG1433">
        <v>0</v>
      </c>
      <c r="AH1433">
        <v>0</v>
      </c>
      <c r="AI1433">
        <v>0</v>
      </c>
      <c r="AJ1433">
        <v>0</v>
      </c>
      <c r="AK1433">
        <v>0</v>
      </c>
      <c r="AL1433">
        <v>0</v>
      </c>
      <c r="AM1433">
        <v>0</v>
      </c>
      <c r="AN1433">
        <v>0</v>
      </c>
      <c r="AO1433">
        <v>0</v>
      </c>
      <c r="AP1433">
        <v>0</v>
      </c>
      <c r="AQ1433">
        <v>0</v>
      </c>
      <c r="AR1433">
        <v>0</v>
      </c>
      <c r="AS1433">
        <v>0</v>
      </c>
      <c r="AT1433">
        <v>0</v>
      </c>
      <c r="AU1433">
        <v>0</v>
      </c>
      <c r="AV1433">
        <v>0</v>
      </c>
      <c r="AW1433">
        <v>4</v>
      </c>
      <c r="AX1433">
        <v>3</v>
      </c>
      <c r="AY1433">
        <v>0</v>
      </c>
      <c r="AZ1433">
        <v>0</v>
      </c>
      <c r="BA1433" t="s">
        <v>63</v>
      </c>
      <c r="BB1433" t="s">
        <v>63</v>
      </c>
      <c r="BC1433" t="s">
        <v>64</v>
      </c>
    </row>
    <row r="1434" spans="1:55" x14ac:dyDescent="0.3">
      <c r="A1434" t="s">
        <v>55</v>
      </c>
      <c r="B1434" t="s">
        <v>55</v>
      </c>
      <c r="C1434" t="s">
        <v>1016</v>
      </c>
      <c r="D1434">
        <v>22110427906</v>
      </c>
      <c r="E1434" t="s">
        <v>1063</v>
      </c>
      <c r="F1434" t="s">
        <v>106</v>
      </c>
      <c r="G1434" t="s">
        <v>57</v>
      </c>
      <c r="H1434">
        <v>3</v>
      </c>
      <c r="I1434" t="s">
        <v>58</v>
      </c>
      <c r="J1434" t="s">
        <v>59</v>
      </c>
      <c r="K1434" t="s">
        <v>1083</v>
      </c>
      <c r="L1434">
        <v>2</v>
      </c>
      <c r="M1434" t="s">
        <v>1086</v>
      </c>
      <c r="N1434">
        <v>4</v>
      </c>
      <c r="O1434" t="s">
        <v>95</v>
      </c>
      <c r="R1434">
        <v>0</v>
      </c>
      <c r="S1434">
        <v>0</v>
      </c>
      <c r="T1434" t="s">
        <v>61</v>
      </c>
      <c r="U1434" t="s">
        <v>1090</v>
      </c>
      <c r="V1434">
        <v>4</v>
      </c>
      <c r="W1434">
        <v>0</v>
      </c>
      <c r="X1434">
        <v>1</v>
      </c>
      <c r="Y1434" t="s">
        <v>71</v>
      </c>
      <c r="Z1434" t="s">
        <v>83</v>
      </c>
      <c r="AA1434" t="s">
        <v>83</v>
      </c>
      <c r="AB1434" t="s">
        <v>62</v>
      </c>
      <c r="AD1434">
        <v>0</v>
      </c>
      <c r="AE1434">
        <v>0</v>
      </c>
      <c r="AF1434">
        <v>0</v>
      </c>
      <c r="AG1434">
        <v>0</v>
      </c>
      <c r="AH1434">
        <v>0</v>
      </c>
      <c r="AI1434">
        <v>0</v>
      </c>
      <c r="AJ1434">
        <v>0</v>
      </c>
      <c r="AK1434">
        <v>0</v>
      </c>
      <c r="AL1434">
        <v>0</v>
      </c>
      <c r="AM1434">
        <v>0</v>
      </c>
      <c r="AN1434">
        <v>0</v>
      </c>
      <c r="AO1434">
        <v>0</v>
      </c>
      <c r="AP1434">
        <v>0</v>
      </c>
      <c r="AQ1434">
        <v>0</v>
      </c>
      <c r="AR1434">
        <v>0</v>
      </c>
      <c r="AS1434">
        <v>0</v>
      </c>
      <c r="AT1434">
        <v>0</v>
      </c>
      <c r="AU1434">
        <v>0</v>
      </c>
      <c r="AV1434">
        <v>0</v>
      </c>
      <c r="AW1434">
        <v>0</v>
      </c>
      <c r="AX1434">
        <v>0</v>
      </c>
      <c r="AY1434">
        <v>0</v>
      </c>
      <c r="AZ1434">
        <v>0</v>
      </c>
      <c r="BA1434" t="s">
        <v>63</v>
      </c>
      <c r="BB1434" t="s">
        <v>63</v>
      </c>
      <c r="BC1434" t="s">
        <v>64</v>
      </c>
    </row>
    <row r="1435" spans="1:55" x14ac:dyDescent="0.3">
      <c r="A1435" t="s">
        <v>55</v>
      </c>
      <c r="B1435" t="s">
        <v>55</v>
      </c>
      <c r="C1435" t="s">
        <v>1016</v>
      </c>
      <c r="D1435">
        <v>22110427906</v>
      </c>
      <c r="E1435" t="s">
        <v>1063</v>
      </c>
      <c r="F1435" t="s">
        <v>106</v>
      </c>
      <c r="G1435" t="s">
        <v>57</v>
      </c>
      <c r="H1435">
        <v>3</v>
      </c>
      <c r="I1435" t="s">
        <v>58</v>
      </c>
      <c r="J1435" t="s">
        <v>59</v>
      </c>
      <c r="K1435" t="s">
        <v>1083</v>
      </c>
      <c r="L1435">
        <v>2</v>
      </c>
      <c r="M1435" t="s">
        <v>1086</v>
      </c>
      <c r="N1435">
        <v>5</v>
      </c>
      <c r="O1435" t="s">
        <v>95</v>
      </c>
      <c r="R1435">
        <v>0</v>
      </c>
      <c r="S1435">
        <v>0</v>
      </c>
      <c r="T1435" t="s">
        <v>61</v>
      </c>
      <c r="U1435" t="s">
        <v>1091</v>
      </c>
      <c r="V1435">
        <v>4</v>
      </c>
      <c r="W1435">
        <v>0</v>
      </c>
      <c r="X1435">
        <v>1</v>
      </c>
      <c r="Y1435" t="s">
        <v>71</v>
      </c>
      <c r="Z1435" t="s">
        <v>83</v>
      </c>
      <c r="AA1435" t="s">
        <v>83</v>
      </c>
      <c r="AB1435" t="s">
        <v>62</v>
      </c>
      <c r="AD1435">
        <v>0</v>
      </c>
      <c r="AE1435">
        <v>0</v>
      </c>
      <c r="AF1435">
        <v>0</v>
      </c>
      <c r="AG1435">
        <v>0</v>
      </c>
      <c r="AH1435">
        <v>0</v>
      </c>
      <c r="AI1435">
        <v>0</v>
      </c>
      <c r="AJ1435">
        <v>0</v>
      </c>
      <c r="AK1435">
        <v>0</v>
      </c>
      <c r="AL1435">
        <v>0</v>
      </c>
      <c r="AM1435">
        <v>0</v>
      </c>
      <c r="AN1435">
        <v>0</v>
      </c>
      <c r="AO1435">
        <v>0</v>
      </c>
      <c r="AP1435">
        <v>0</v>
      </c>
      <c r="AQ1435">
        <v>0</v>
      </c>
      <c r="AR1435">
        <v>0</v>
      </c>
      <c r="AS1435">
        <v>0</v>
      </c>
      <c r="AT1435">
        <v>0</v>
      </c>
      <c r="AU1435">
        <v>0</v>
      </c>
      <c r="AV1435">
        <v>0</v>
      </c>
      <c r="AW1435">
        <v>0</v>
      </c>
      <c r="AX1435">
        <v>0</v>
      </c>
      <c r="AY1435">
        <v>0</v>
      </c>
      <c r="AZ1435">
        <v>0</v>
      </c>
      <c r="BA1435" t="s">
        <v>63</v>
      </c>
      <c r="BB1435" t="s">
        <v>63</v>
      </c>
      <c r="BC1435" t="s">
        <v>64</v>
      </c>
    </row>
    <row r="1436" spans="1:55" x14ac:dyDescent="0.3">
      <c r="A1436" t="s">
        <v>55</v>
      </c>
      <c r="B1436" t="s">
        <v>55</v>
      </c>
      <c r="C1436" t="s">
        <v>157</v>
      </c>
      <c r="D1436">
        <v>22110402307</v>
      </c>
      <c r="E1436" t="s">
        <v>166</v>
      </c>
      <c r="F1436" t="s">
        <v>106</v>
      </c>
      <c r="G1436" t="s">
        <v>57</v>
      </c>
      <c r="H1436">
        <v>1</v>
      </c>
      <c r="I1436" t="s">
        <v>58</v>
      </c>
      <c r="J1436" t="s">
        <v>59</v>
      </c>
      <c r="L1436">
        <v>1</v>
      </c>
      <c r="N1436">
        <v>1</v>
      </c>
      <c r="O1436" t="s">
        <v>66</v>
      </c>
      <c r="P1436">
        <v>11</v>
      </c>
      <c r="Q1436" t="s">
        <v>114</v>
      </c>
      <c r="R1436">
        <v>11</v>
      </c>
      <c r="S1436">
        <v>16</v>
      </c>
      <c r="T1436" t="s">
        <v>61</v>
      </c>
      <c r="V1436">
        <v>0</v>
      </c>
      <c r="W1436">
        <v>1</v>
      </c>
      <c r="X1436">
        <v>2</v>
      </c>
      <c r="Y1436" t="s">
        <v>62</v>
      </c>
      <c r="Z1436" t="s">
        <v>62</v>
      </c>
      <c r="AA1436" t="s">
        <v>62</v>
      </c>
      <c r="AB1436" t="s">
        <v>62</v>
      </c>
      <c r="AC1436" t="s">
        <v>68</v>
      </c>
      <c r="AD1436">
        <v>1</v>
      </c>
      <c r="AE1436">
        <v>1</v>
      </c>
      <c r="AF1436">
        <v>0</v>
      </c>
      <c r="AG1436">
        <v>0</v>
      </c>
      <c r="AH1436">
        <v>1</v>
      </c>
      <c r="AI1436">
        <v>0</v>
      </c>
      <c r="AJ1436">
        <v>0</v>
      </c>
      <c r="AK1436">
        <v>0</v>
      </c>
      <c r="AL1436">
        <v>0</v>
      </c>
      <c r="AM1436">
        <v>0</v>
      </c>
      <c r="AN1436">
        <v>0</v>
      </c>
      <c r="AO1436">
        <v>0</v>
      </c>
      <c r="AP1436">
        <v>0</v>
      </c>
      <c r="AQ1436">
        <v>0</v>
      </c>
      <c r="AR1436">
        <v>0</v>
      </c>
      <c r="AS1436">
        <v>0</v>
      </c>
      <c r="AT1436">
        <v>0</v>
      </c>
      <c r="AU1436">
        <v>0</v>
      </c>
      <c r="AV1436">
        <v>0</v>
      </c>
      <c r="AW1436">
        <v>4</v>
      </c>
      <c r="AX1436">
        <v>4</v>
      </c>
      <c r="AY1436">
        <v>0</v>
      </c>
      <c r="AZ1436">
        <v>0</v>
      </c>
      <c r="BA1436" t="s">
        <v>63</v>
      </c>
      <c r="BB1436" t="s">
        <v>63</v>
      </c>
      <c r="BC1436" t="s">
        <v>64</v>
      </c>
    </row>
    <row r="1437" spans="1:55" x14ac:dyDescent="0.3">
      <c r="A1437" t="s">
        <v>55</v>
      </c>
      <c r="B1437" t="s">
        <v>55</v>
      </c>
      <c r="C1437" t="s">
        <v>157</v>
      </c>
      <c r="D1437">
        <v>22110402307</v>
      </c>
      <c r="E1437" t="s">
        <v>166</v>
      </c>
      <c r="F1437" t="s">
        <v>106</v>
      </c>
      <c r="G1437" t="s">
        <v>57</v>
      </c>
      <c r="H1437">
        <v>1</v>
      </c>
      <c r="I1437" t="s">
        <v>58</v>
      </c>
      <c r="J1437" t="s">
        <v>59</v>
      </c>
      <c r="L1437">
        <v>1</v>
      </c>
      <c r="N1437">
        <v>2</v>
      </c>
      <c r="O1437" t="s">
        <v>66</v>
      </c>
      <c r="P1437">
        <v>10</v>
      </c>
      <c r="Q1437" t="s">
        <v>112</v>
      </c>
      <c r="R1437">
        <v>27</v>
      </c>
      <c r="S1437">
        <v>40</v>
      </c>
      <c r="T1437" t="s">
        <v>61</v>
      </c>
      <c r="V1437">
        <v>0</v>
      </c>
      <c r="W1437">
        <v>1</v>
      </c>
      <c r="X1437">
        <v>2</v>
      </c>
      <c r="Y1437" t="s">
        <v>62</v>
      </c>
      <c r="Z1437" t="s">
        <v>62</v>
      </c>
      <c r="AB1437" t="s">
        <v>62</v>
      </c>
      <c r="AC1437" t="s">
        <v>68</v>
      </c>
      <c r="AD1437">
        <v>1</v>
      </c>
      <c r="AE1437">
        <v>1</v>
      </c>
      <c r="AF1437">
        <v>0</v>
      </c>
      <c r="AG1437">
        <v>0</v>
      </c>
      <c r="AH1437">
        <v>1</v>
      </c>
      <c r="AI1437">
        <v>1</v>
      </c>
      <c r="AJ1437">
        <v>0</v>
      </c>
      <c r="AK1437">
        <v>0</v>
      </c>
      <c r="AL1437">
        <v>0</v>
      </c>
      <c r="AM1437">
        <v>0</v>
      </c>
      <c r="AN1437">
        <v>0</v>
      </c>
      <c r="AO1437">
        <v>0</v>
      </c>
      <c r="AP1437">
        <v>0</v>
      </c>
      <c r="AQ1437">
        <v>0</v>
      </c>
      <c r="AR1437">
        <v>0</v>
      </c>
      <c r="AS1437">
        <v>0</v>
      </c>
      <c r="AT1437">
        <v>0</v>
      </c>
      <c r="AU1437">
        <v>0</v>
      </c>
      <c r="AV1437">
        <v>0</v>
      </c>
      <c r="AW1437">
        <v>4</v>
      </c>
      <c r="AX1437">
        <v>4</v>
      </c>
      <c r="AY1437">
        <v>0</v>
      </c>
      <c r="AZ1437">
        <v>0</v>
      </c>
      <c r="BA1437" t="s">
        <v>63</v>
      </c>
      <c r="BB1437" t="s">
        <v>63</v>
      </c>
      <c r="BC1437" t="s">
        <v>64</v>
      </c>
    </row>
    <row r="1438" spans="1:55" x14ac:dyDescent="0.3">
      <c r="A1438" t="s">
        <v>55</v>
      </c>
      <c r="B1438" t="s">
        <v>55</v>
      </c>
      <c r="C1438" t="s">
        <v>157</v>
      </c>
      <c r="D1438">
        <v>22110402307</v>
      </c>
      <c r="E1438" t="s">
        <v>166</v>
      </c>
      <c r="F1438" t="s">
        <v>106</v>
      </c>
      <c r="G1438" t="s">
        <v>57</v>
      </c>
      <c r="H1438">
        <v>1</v>
      </c>
      <c r="I1438" t="s">
        <v>58</v>
      </c>
      <c r="J1438" t="s">
        <v>59</v>
      </c>
      <c r="L1438">
        <v>1</v>
      </c>
      <c r="N1438">
        <v>3</v>
      </c>
      <c r="O1438" t="s">
        <v>60</v>
      </c>
      <c r="R1438">
        <v>0</v>
      </c>
      <c r="S1438">
        <v>0</v>
      </c>
      <c r="T1438" t="s">
        <v>61</v>
      </c>
      <c r="V1438">
        <v>0</v>
      </c>
      <c r="W1438">
        <v>1</v>
      </c>
      <c r="X1438">
        <v>2</v>
      </c>
      <c r="Y1438" t="s">
        <v>62</v>
      </c>
      <c r="Z1438" t="s">
        <v>62</v>
      </c>
      <c r="AB1438" t="s">
        <v>62</v>
      </c>
      <c r="AD1438">
        <v>1</v>
      </c>
      <c r="AE1438">
        <v>0</v>
      </c>
      <c r="AF1438">
        <v>0</v>
      </c>
      <c r="AG1438">
        <v>0</v>
      </c>
      <c r="AH1438">
        <v>1</v>
      </c>
      <c r="AI1438">
        <v>13</v>
      </c>
      <c r="AJ1438">
        <v>0</v>
      </c>
      <c r="AK1438">
        <v>0</v>
      </c>
      <c r="AL1438">
        <v>1</v>
      </c>
      <c r="AM1438">
        <v>1</v>
      </c>
      <c r="AN1438">
        <v>3</v>
      </c>
      <c r="AO1438">
        <v>0</v>
      </c>
      <c r="AP1438">
        <v>0</v>
      </c>
      <c r="AQ1438">
        <v>0</v>
      </c>
      <c r="AR1438">
        <v>0</v>
      </c>
      <c r="AS1438">
        <v>0</v>
      </c>
      <c r="AT1438">
        <v>0</v>
      </c>
      <c r="AU1438">
        <v>0</v>
      </c>
      <c r="AV1438">
        <v>0</v>
      </c>
      <c r="AW1438">
        <v>7</v>
      </c>
      <c r="AX1438">
        <v>3</v>
      </c>
      <c r="AY1438">
        <v>0</v>
      </c>
      <c r="AZ1438">
        <v>0</v>
      </c>
      <c r="BA1438" t="s">
        <v>63</v>
      </c>
      <c r="BB1438" t="s">
        <v>63</v>
      </c>
      <c r="BC1438" t="s">
        <v>64</v>
      </c>
    </row>
    <row r="1439" spans="1:55" x14ac:dyDescent="0.3">
      <c r="A1439" t="s">
        <v>55</v>
      </c>
      <c r="B1439" t="s">
        <v>55</v>
      </c>
      <c r="C1439" t="s">
        <v>157</v>
      </c>
      <c r="D1439">
        <v>22110402307</v>
      </c>
      <c r="E1439" t="s">
        <v>166</v>
      </c>
      <c r="F1439" t="s">
        <v>106</v>
      </c>
      <c r="G1439" t="s">
        <v>57</v>
      </c>
      <c r="H1439">
        <v>1</v>
      </c>
      <c r="I1439" t="s">
        <v>58</v>
      </c>
      <c r="J1439" t="s">
        <v>59</v>
      </c>
      <c r="L1439">
        <v>1</v>
      </c>
      <c r="N1439">
        <v>4</v>
      </c>
      <c r="O1439" t="s">
        <v>65</v>
      </c>
      <c r="R1439">
        <v>0</v>
      </c>
      <c r="S1439">
        <v>0</v>
      </c>
      <c r="T1439" t="s">
        <v>61</v>
      </c>
      <c r="V1439">
        <v>0</v>
      </c>
      <c r="W1439">
        <v>1</v>
      </c>
      <c r="X1439">
        <v>2</v>
      </c>
      <c r="Y1439" t="s">
        <v>62</v>
      </c>
      <c r="Z1439" t="s">
        <v>62</v>
      </c>
      <c r="AA1439" t="s">
        <v>62</v>
      </c>
      <c r="AB1439" t="s">
        <v>62</v>
      </c>
      <c r="AD1439">
        <v>1</v>
      </c>
      <c r="AE1439">
        <v>0</v>
      </c>
      <c r="AF1439">
        <v>1</v>
      </c>
      <c r="AG1439">
        <v>1</v>
      </c>
      <c r="AH1439">
        <v>0</v>
      </c>
      <c r="AI1439">
        <v>9</v>
      </c>
      <c r="AJ1439">
        <v>3</v>
      </c>
      <c r="AK1439">
        <v>0</v>
      </c>
      <c r="AL1439">
        <v>1</v>
      </c>
      <c r="AM1439">
        <v>1</v>
      </c>
      <c r="AN1439">
        <v>18</v>
      </c>
      <c r="AO1439">
        <v>0</v>
      </c>
      <c r="AP1439">
        <v>0</v>
      </c>
      <c r="AQ1439">
        <v>0</v>
      </c>
      <c r="AR1439">
        <v>0</v>
      </c>
      <c r="AS1439">
        <v>0</v>
      </c>
      <c r="AT1439">
        <v>0</v>
      </c>
      <c r="AU1439">
        <v>0</v>
      </c>
      <c r="AV1439">
        <v>0</v>
      </c>
      <c r="AW1439">
        <v>6</v>
      </c>
      <c r="AX1439">
        <v>4</v>
      </c>
      <c r="AY1439">
        <v>0</v>
      </c>
      <c r="AZ1439">
        <v>0</v>
      </c>
      <c r="BA1439" t="s">
        <v>85</v>
      </c>
      <c r="BB1439" t="s">
        <v>63</v>
      </c>
      <c r="BC1439" t="s">
        <v>64</v>
      </c>
    </row>
    <row r="1440" spans="1:55" x14ac:dyDescent="0.3">
      <c r="A1440" t="s">
        <v>55</v>
      </c>
      <c r="B1440" t="s">
        <v>55</v>
      </c>
      <c r="C1440" t="s">
        <v>157</v>
      </c>
      <c r="D1440">
        <v>22110402307</v>
      </c>
      <c r="E1440" t="s">
        <v>166</v>
      </c>
      <c r="F1440" t="s">
        <v>106</v>
      </c>
      <c r="G1440" t="s">
        <v>57</v>
      </c>
      <c r="H1440">
        <v>1</v>
      </c>
      <c r="I1440" t="s">
        <v>58</v>
      </c>
      <c r="J1440" t="s">
        <v>59</v>
      </c>
      <c r="L1440">
        <v>1</v>
      </c>
      <c r="N1440">
        <v>5</v>
      </c>
      <c r="O1440" t="s">
        <v>97</v>
      </c>
      <c r="R1440">
        <v>0</v>
      </c>
      <c r="S1440">
        <v>0</v>
      </c>
      <c r="T1440" t="s">
        <v>61</v>
      </c>
      <c r="V1440">
        <v>0</v>
      </c>
      <c r="W1440">
        <v>1</v>
      </c>
      <c r="X1440">
        <v>2</v>
      </c>
      <c r="Y1440" t="s">
        <v>62</v>
      </c>
      <c r="AA1440" t="s">
        <v>62</v>
      </c>
      <c r="AB1440" t="s">
        <v>62</v>
      </c>
      <c r="AD1440">
        <v>1</v>
      </c>
      <c r="AE1440">
        <v>0</v>
      </c>
      <c r="AF1440">
        <v>0</v>
      </c>
      <c r="AG1440">
        <v>0</v>
      </c>
      <c r="AH1440">
        <v>0</v>
      </c>
      <c r="AI1440">
        <v>0</v>
      </c>
      <c r="AJ1440">
        <v>2</v>
      </c>
      <c r="AK1440">
        <v>0</v>
      </c>
      <c r="AL1440">
        <v>0</v>
      </c>
      <c r="AM1440">
        <v>0</v>
      </c>
      <c r="AN1440">
        <v>0</v>
      </c>
      <c r="AO1440">
        <v>0</v>
      </c>
      <c r="AP1440">
        <v>0</v>
      </c>
      <c r="AQ1440">
        <v>0</v>
      </c>
      <c r="AR1440">
        <v>0</v>
      </c>
      <c r="AS1440">
        <v>0</v>
      </c>
      <c r="AT1440">
        <v>0</v>
      </c>
      <c r="AU1440">
        <v>0</v>
      </c>
      <c r="AV1440">
        <v>0</v>
      </c>
      <c r="AW1440">
        <v>1</v>
      </c>
      <c r="AX1440">
        <v>1</v>
      </c>
      <c r="AY1440">
        <v>0</v>
      </c>
      <c r="AZ1440">
        <v>0</v>
      </c>
      <c r="BA1440" t="s">
        <v>63</v>
      </c>
      <c r="BB1440" t="s">
        <v>63</v>
      </c>
      <c r="BC1440" t="s">
        <v>64</v>
      </c>
    </row>
    <row r="1441" spans="1:55" x14ac:dyDescent="0.3">
      <c r="A1441" t="s">
        <v>55</v>
      </c>
      <c r="B1441" t="s">
        <v>55</v>
      </c>
      <c r="C1441" t="s">
        <v>157</v>
      </c>
      <c r="D1441">
        <v>22110402307</v>
      </c>
      <c r="E1441" t="s">
        <v>166</v>
      </c>
      <c r="F1441" t="s">
        <v>106</v>
      </c>
      <c r="G1441" t="s">
        <v>57</v>
      </c>
      <c r="H1441">
        <v>1</v>
      </c>
      <c r="I1441" t="s">
        <v>58</v>
      </c>
      <c r="J1441" t="s">
        <v>59</v>
      </c>
      <c r="L1441">
        <v>1</v>
      </c>
      <c r="N1441">
        <v>6</v>
      </c>
      <c r="O1441" t="s">
        <v>95</v>
      </c>
      <c r="R1441">
        <v>0</v>
      </c>
      <c r="S1441">
        <v>0</v>
      </c>
      <c r="T1441" t="s">
        <v>61</v>
      </c>
      <c r="V1441">
        <v>0</v>
      </c>
      <c r="W1441">
        <v>1</v>
      </c>
      <c r="X1441">
        <v>2</v>
      </c>
      <c r="Y1441" t="s">
        <v>62</v>
      </c>
      <c r="AA1441" t="s">
        <v>62</v>
      </c>
      <c r="AB1441" t="s">
        <v>62</v>
      </c>
      <c r="AD1441">
        <v>1</v>
      </c>
      <c r="AE1441">
        <v>0</v>
      </c>
      <c r="AF1441">
        <v>0</v>
      </c>
      <c r="AG1441">
        <v>0</v>
      </c>
      <c r="AH1441">
        <v>0</v>
      </c>
      <c r="AI1441">
        <v>0</v>
      </c>
      <c r="AJ1441">
        <v>0</v>
      </c>
      <c r="AK1441">
        <v>0</v>
      </c>
      <c r="AL1441">
        <v>0</v>
      </c>
      <c r="AM1441">
        <v>0</v>
      </c>
      <c r="AN1441">
        <v>0</v>
      </c>
      <c r="AO1441">
        <v>0</v>
      </c>
      <c r="AP1441">
        <v>0</v>
      </c>
      <c r="AQ1441">
        <v>0</v>
      </c>
      <c r="AR1441">
        <v>0</v>
      </c>
      <c r="AS1441">
        <v>0</v>
      </c>
      <c r="AT1441">
        <v>0</v>
      </c>
      <c r="AU1441">
        <v>0</v>
      </c>
      <c r="AV1441">
        <v>0</v>
      </c>
      <c r="AW1441">
        <v>1</v>
      </c>
      <c r="AX1441">
        <v>0</v>
      </c>
      <c r="AY1441">
        <v>0</v>
      </c>
      <c r="AZ1441">
        <v>0</v>
      </c>
      <c r="BA1441" t="s">
        <v>63</v>
      </c>
      <c r="BB1441" t="s">
        <v>63</v>
      </c>
      <c r="BC1441" t="s">
        <v>84</v>
      </c>
    </row>
    <row r="1442" spans="1:55" x14ac:dyDescent="0.3">
      <c r="A1442" t="s">
        <v>55</v>
      </c>
      <c r="B1442" t="s">
        <v>55</v>
      </c>
      <c r="C1442" t="s">
        <v>157</v>
      </c>
      <c r="D1442">
        <v>22110402307</v>
      </c>
      <c r="E1442" t="s">
        <v>166</v>
      </c>
      <c r="F1442" t="s">
        <v>106</v>
      </c>
      <c r="G1442" t="s">
        <v>57</v>
      </c>
      <c r="H1442">
        <v>1</v>
      </c>
      <c r="I1442" t="s">
        <v>58</v>
      </c>
      <c r="J1442" t="s">
        <v>59</v>
      </c>
      <c r="L1442">
        <v>1</v>
      </c>
      <c r="N1442">
        <v>7</v>
      </c>
      <c r="O1442" t="s">
        <v>167</v>
      </c>
      <c r="R1442">
        <v>0</v>
      </c>
      <c r="S1442">
        <v>0</v>
      </c>
      <c r="T1442" t="s">
        <v>61</v>
      </c>
      <c r="V1442">
        <v>0</v>
      </c>
      <c r="W1442">
        <v>1</v>
      </c>
      <c r="X1442">
        <v>2</v>
      </c>
      <c r="Y1442" t="s">
        <v>62</v>
      </c>
      <c r="Z1442" t="s">
        <v>62</v>
      </c>
      <c r="AB1442" t="s">
        <v>62</v>
      </c>
      <c r="AC1442" t="s">
        <v>68</v>
      </c>
      <c r="AD1442">
        <v>1</v>
      </c>
      <c r="AE1442">
        <v>1</v>
      </c>
      <c r="AF1442">
        <v>0</v>
      </c>
      <c r="AG1442">
        <v>0</v>
      </c>
      <c r="AH1442">
        <v>1</v>
      </c>
      <c r="AI1442">
        <v>18</v>
      </c>
      <c r="AJ1442">
        <v>0</v>
      </c>
      <c r="AK1442">
        <v>0</v>
      </c>
      <c r="AL1442">
        <v>0</v>
      </c>
      <c r="AM1442">
        <v>0</v>
      </c>
      <c r="AN1442">
        <v>12</v>
      </c>
      <c r="AO1442">
        <v>0</v>
      </c>
      <c r="AP1442">
        <v>0</v>
      </c>
      <c r="AQ1442">
        <v>0</v>
      </c>
      <c r="AR1442">
        <v>0</v>
      </c>
      <c r="AS1442">
        <v>0</v>
      </c>
      <c r="AT1442">
        <v>0</v>
      </c>
      <c r="AU1442">
        <v>0</v>
      </c>
      <c r="AV1442">
        <v>0</v>
      </c>
      <c r="AW1442">
        <v>4</v>
      </c>
      <c r="AX1442">
        <v>4</v>
      </c>
      <c r="AY1442">
        <v>0</v>
      </c>
      <c r="AZ1442">
        <v>0</v>
      </c>
      <c r="BA1442" t="s">
        <v>63</v>
      </c>
      <c r="BB1442" t="s">
        <v>63</v>
      </c>
      <c r="BC1442" t="s">
        <v>84</v>
      </c>
    </row>
    <row r="1443" spans="1:55" x14ac:dyDescent="0.3">
      <c r="A1443" t="s">
        <v>55</v>
      </c>
      <c r="B1443" t="s">
        <v>55</v>
      </c>
      <c r="C1443" t="s">
        <v>157</v>
      </c>
      <c r="D1443">
        <v>22110402307</v>
      </c>
      <c r="E1443" t="s">
        <v>166</v>
      </c>
      <c r="F1443" t="s">
        <v>106</v>
      </c>
      <c r="G1443" t="s">
        <v>57</v>
      </c>
      <c r="H1443">
        <v>1</v>
      </c>
      <c r="I1443" t="s">
        <v>58</v>
      </c>
      <c r="J1443" t="s">
        <v>59</v>
      </c>
      <c r="L1443">
        <v>1</v>
      </c>
      <c r="N1443">
        <v>8</v>
      </c>
      <c r="O1443" t="s">
        <v>95</v>
      </c>
      <c r="R1443">
        <v>0</v>
      </c>
      <c r="S1443">
        <v>0</v>
      </c>
      <c r="T1443" t="s">
        <v>61</v>
      </c>
      <c r="V1443">
        <v>0</v>
      </c>
      <c r="W1443">
        <v>1</v>
      </c>
      <c r="X1443">
        <v>2</v>
      </c>
      <c r="Y1443" t="s">
        <v>62</v>
      </c>
      <c r="AA1443" t="s">
        <v>62</v>
      </c>
      <c r="AB1443" t="s">
        <v>62</v>
      </c>
      <c r="AD1443">
        <v>0</v>
      </c>
      <c r="AE1443">
        <v>0</v>
      </c>
      <c r="AF1443">
        <v>0</v>
      </c>
      <c r="AG1443">
        <v>0</v>
      </c>
      <c r="AH1443">
        <v>0</v>
      </c>
      <c r="AI1443">
        <v>0</v>
      </c>
      <c r="AJ1443">
        <v>0</v>
      </c>
      <c r="AK1443">
        <v>0</v>
      </c>
      <c r="AL1443">
        <v>0</v>
      </c>
      <c r="AM1443">
        <v>0</v>
      </c>
      <c r="AN1443">
        <v>0</v>
      </c>
      <c r="AO1443">
        <v>0</v>
      </c>
      <c r="AP1443">
        <v>0</v>
      </c>
      <c r="AQ1443">
        <v>0</v>
      </c>
      <c r="AR1443">
        <v>0</v>
      </c>
      <c r="AS1443">
        <v>0</v>
      </c>
      <c r="AT1443">
        <v>0</v>
      </c>
      <c r="AU1443">
        <v>0</v>
      </c>
      <c r="AV1443">
        <v>0</v>
      </c>
      <c r="AW1443">
        <v>1</v>
      </c>
      <c r="AX1443">
        <v>0</v>
      </c>
      <c r="AY1443">
        <v>0</v>
      </c>
      <c r="AZ1443">
        <v>0</v>
      </c>
      <c r="BA1443" t="s">
        <v>63</v>
      </c>
      <c r="BB1443" t="s">
        <v>63</v>
      </c>
      <c r="BC1443" t="s">
        <v>64</v>
      </c>
    </row>
    <row r="1444" spans="1:55" x14ac:dyDescent="0.3">
      <c r="A1444" t="s">
        <v>55</v>
      </c>
      <c r="B1444" t="s">
        <v>55</v>
      </c>
      <c r="C1444" t="s">
        <v>1125</v>
      </c>
      <c r="D1444">
        <v>22110428433</v>
      </c>
      <c r="E1444" t="s">
        <v>1140</v>
      </c>
      <c r="F1444" t="s">
        <v>56</v>
      </c>
      <c r="G1444" t="s">
        <v>57</v>
      </c>
      <c r="H1444">
        <v>1</v>
      </c>
      <c r="I1444" t="s">
        <v>74</v>
      </c>
      <c r="J1444" t="s">
        <v>59</v>
      </c>
      <c r="L1444">
        <v>1</v>
      </c>
      <c r="N1444">
        <v>1</v>
      </c>
      <c r="O1444" t="s">
        <v>66</v>
      </c>
      <c r="R1444">
        <v>0</v>
      </c>
      <c r="S1444">
        <v>0</v>
      </c>
      <c r="T1444" t="s">
        <v>61</v>
      </c>
      <c r="V1444">
        <v>0</v>
      </c>
      <c r="W1444">
        <v>1</v>
      </c>
      <c r="X1444">
        <v>2</v>
      </c>
      <c r="Y1444" t="s">
        <v>83</v>
      </c>
      <c r="Z1444" t="s">
        <v>83</v>
      </c>
      <c r="AA1444" t="s">
        <v>83</v>
      </c>
      <c r="AB1444" t="s">
        <v>83</v>
      </c>
      <c r="AC1444" t="s">
        <v>77</v>
      </c>
      <c r="AD1444">
        <v>0</v>
      </c>
      <c r="AE1444">
        <v>1</v>
      </c>
      <c r="AF1444">
        <v>0</v>
      </c>
      <c r="AG1444">
        <v>0</v>
      </c>
      <c r="AH1444">
        <v>0</v>
      </c>
      <c r="AI1444">
        <v>1</v>
      </c>
      <c r="AJ1444">
        <v>0</v>
      </c>
      <c r="AK1444">
        <v>0</v>
      </c>
      <c r="AL1444">
        <v>0</v>
      </c>
      <c r="AM1444">
        <v>0</v>
      </c>
      <c r="AN1444">
        <v>0</v>
      </c>
      <c r="AO1444">
        <v>0</v>
      </c>
      <c r="AP1444">
        <v>0</v>
      </c>
      <c r="AQ1444">
        <v>0</v>
      </c>
      <c r="AR1444">
        <v>0</v>
      </c>
      <c r="AS1444">
        <v>0</v>
      </c>
      <c r="AT1444">
        <v>0</v>
      </c>
      <c r="AU1444">
        <v>0</v>
      </c>
      <c r="AV1444">
        <v>0</v>
      </c>
      <c r="AW1444">
        <v>3</v>
      </c>
      <c r="AX1444">
        <v>3</v>
      </c>
      <c r="AY1444">
        <v>0</v>
      </c>
      <c r="AZ1444">
        <v>0</v>
      </c>
      <c r="BA1444" t="s">
        <v>63</v>
      </c>
      <c r="BB1444" t="s">
        <v>63</v>
      </c>
      <c r="BC1444" t="s">
        <v>64</v>
      </c>
    </row>
    <row r="1445" spans="1:55" x14ac:dyDescent="0.3">
      <c r="A1445" t="s">
        <v>55</v>
      </c>
      <c r="B1445" t="s">
        <v>55</v>
      </c>
      <c r="C1445" t="s">
        <v>1125</v>
      </c>
      <c r="D1445">
        <v>22110428433</v>
      </c>
      <c r="E1445" t="s">
        <v>1140</v>
      </c>
      <c r="F1445" t="s">
        <v>56</v>
      </c>
      <c r="G1445" t="s">
        <v>57</v>
      </c>
      <c r="H1445">
        <v>2</v>
      </c>
      <c r="I1445" t="s">
        <v>58</v>
      </c>
      <c r="J1445" t="s">
        <v>59</v>
      </c>
      <c r="L1445">
        <v>1</v>
      </c>
      <c r="N1445">
        <v>1</v>
      </c>
      <c r="O1445" t="s">
        <v>66</v>
      </c>
      <c r="R1445">
        <v>0</v>
      </c>
      <c r="S1445">
        <v>0</v>
      </c>
      <c r="V1445">
        <v>0</v>
      </c>
      <c r="W1445">
        <v>0</v>
      </c>
      <c r="X1445">
        <v>2</v>
      </c>
      <c r="Y1445" t="s">
        <v>83</v>
      </c>
      <c r="Z1445" t="s">
        <v>83</v>
      </c>
      <c r="AA1445" t="s">
        <v>83</v>
      </c>
      <c r="AB1445" t="s">
        <v>83</v>
      </c>
      <c r="AC1445" t="s">
        <v>68</v>
      </c>
      <c r="AD1445">
        <v>0</v>
      </c>
      <c r="AE1445">
        <v>1</v>
      </c>
      <c r="AF1445">
        <v>0</v>
      </c>
      <c r="AG1445">
        <v>0</v>
      </c>
      <c r="AH1445">
        <v>0</v>
      </c>
      <c r="AI1445">
        <v>0</v>
      </c>
      <c r="AJ1445">
        <v>1</v>
      </c>
      <c r="AK1445">
        <v>0</v>
      </c>
      <c r="AL1445">
        <v>0</v>
      </c>
      <c r="AM1445">
        <v>0</v>
      </c>
      <c r="AN1445">
        <v>0</v>
      </c>
      <c r="AO1445">
        <v>0</v>
      </c>
      <c r="AP1445">
        <v>0</v>
      </c>
      <c r="AQ1445">
        <v>0</v>
      </c>
      <c r="AR1445">
        <v>0</v>
      </c>
      <c r="AS1445">
        <v>0</v>
      </c>
      <c r="AT1445">
        <v>0</v>
      </c>
      <c r="AU1445">
        <v>0</v>
      </c>
      <c r="AV1445">
        <v>0</v>
      </c>
      <c r="AW1445">
        <v>1</v>
      </c>
      <c r="AX1445">
        <v>2</v>
      </c>
      <c r="AY1445">
        <v>0</v>
      </c>
      <c r="AZ1445">
        <v>0</v>
      </c>
      <c r="BA1445" t="s">
        <v>63</v>
      </c>
      <c r="BB1445" t="s">
        <v>63</v>
      </c>
      <c r="BC1445" t="s">
        <v>145</v>
      </c>
    </row>
    <row r="1446" spans="1:55" x14ac:dyDescent="0.3">
      <c r="A1446" t="s">
        <v>55</v>
      </c>
      <c r="B1446" t="s">
        <v>55</v>
      </c>
      <c r="C1446" t="s">
        <v>1125</v>
      </c>
      <c r="D1446">
        <v>22110428433</v>
      </c>
      <c r="E1446" t="s">
        <v>1140</v>
      </c>
      <c r="F1446" t="s">
        <v>56</v>
      </c>
      <c r="G1446" t="s">
        <v>57</v>
      </c>
      <c r="H1446">
        <v>2</v>
      </c>
      <c r="I1446" t="s">
        <v>58</v>
      </c>
      <c r="J1446" t="s">
        <v>59</v>
      </c>
      <c r="L1446">
        <v>1</v>
      </c>
      <c r="N1446">
        <v>2</v>
      </c>
      <c r="O1446" t="s">
        <v>65</v>
      </c>
      <c r="R1446">
        <v>0</v>
      </c>
      <c r="S1446">
        <v>0</v>
      </c>
      <c r="T1446" t="s">
        <v>61</v>
      </c>
      <c r="V1446">
        <v>0</v>
      </c>
      <c r="W1446">
        <v>0</v>
      </c>
      <c r="X1446">
        <v>2</v>
      </c>
      <c r="Y1446" t="s">
        <v>71</v>
      </c>
      <c r="Z1446" t="s">
        <v>83</v>
      </c>
      <c r="AA1446" t="s">
        <v>83</v>
      </c>
      <c r="AB1446" t="s">
        <v>83</v>
      </c>
      <c r="AD1446">
        <v>1</v>
      </c>
      <c r="AE1446">
        <v>0</v>
      </c>
      <c r="AF1446">
        <v>0</v>
      </c>
      <c r="AG1446">
        <v>0</v>
      </c>
      <c r="AH1446">
        <v>0</v>
      </c>
      <c r="AI1446">
        <v>3</v>
      </c>
      <c r="AJ1446">
        <v>1</v>
      </c>
      <c r="AK1446">
        <v>0</v>
      </c>
      <c r="AL1446">
        <v>1</v>
      </c>
      <c r="AM1446">
        <v>3</v>
      </c>
      <c r="AN1446">
        <v>2</v>
      </c>
      <c r="AO1446">
        <v>0</v>
      </c>
      <c r="AP1446">
        <v>0</v>
      </c>
      <c r="AQ1446">
        <v>0</v>
      </c>
      <c r="AR1446">
        <v>0</v>
      </c>
      <c r="AS1446">
        <v>0</v>
      </c>
      <c r="AT1446">
        <v>0</v>
      </c>
      <c r="AU1446">
        <v>0</v>
      </c>
      <c r="AV1446">
        <v>0</v>
      </c>
      <c r="AW1446">
        <v>3</v>
      </c>
      <c r="AX1446">
        <v>2</v>
      </c>
      <c r="AY1446">
        <v>0</v>
      </c>
      <c r="AZ1446">
        <v>0</v>
      </c>
      <c r="BA1446" t="s">
        <v>63</v>
      </c>
      <c r="BB1446" t="s">
        <v>63</v>
      </c>
      <c r="BC1446" t="s">
        <v>145</v>
      </c>
    </row>
    <row r="1447" spans="1:55" x14ac:dyDescent="0.3">
      <c r="A1447" t="s">
        <v>55</v>
      </c>
      <c r="B1447" t="s">
        <v>55</v>
      </c>
      <c r="C1447" t="s">
        <v>1125</v>
      </c>
      <c r="D1447">
        <v>22110428433</v>
      </c>
      <c r="E1447" t="s">
        <v>1140</v>
      </c>
      <c r="F1447" t="s">
        <v>56</v>
      </c>
      <c r="G1447" t="s">
        <v>57</v>
      </c>
      <c r="H1447">
        <v>3</v>
      </c>
      <c r="I1447" t="s">
        <v>58</v>
      </c>
      <c r="J1447" t="s">
        <v>59</v>
      </c>
      <c r="L1447">
        <v>1</v>
      </c>
      <c r="N1447">
        <v>1</v>
      </c>
      <c r="O1447" t="s">
        <v>60</v>
      </c>
      <c r="R1447">
        <v>0</v>
      </c>
      <c r="S1447">
        <v>0</v>
      </c>
      <c r="T1447" t="s">
        <v>1773</v>
      </c>
      <c r="V1447">
        <v>0</v>
      </c>
      <c r="W1447">
        <v>2</v>
      </c>
      <c r="X1447">
        <v>1</v>
      </c>
      <c r="Y1447" t="s">
        <v>71</v>
      </c>
      <c r="Z1447" t="s">
        <v>71</v>
      </c>
      <c r="AA1447" t="s">
        <v>83</v>
      </c>
      <c r="AB1447" t="s">
        <v>71</v>
      </c>
      <c r="AD1447">
        <v>0</v>
      </c>
      <c r="AE1447">
        <v>0</v>
      </c>
      <c r="AF1447">
        <v>0</v>
      </c>
      <c r="AG1447">
        <v>0</v>
      </c>
      <c r="AH1447">
        <v>0</v>
      </c>
      <c r="AI1447">
        <v>0</v>
      </c>
      <c r="AJ1447">
        <v>0</v>
      </c>
      <c r="AK1447">
        <v>0</v>
      </c>
      <c r="AL1447">
        <v>0</v>
      </c>
      <c r="AM1447">
        <v>0</v>
      </c>
      <c r="AN1447">
        <v>0</v>
      </c>
      <c r="AO1447">
        <v>0</v>
      </c>
      <c r="AP1447">
        <v>0</v>
      </c>
      <c r="AQ1447">
        <v>0</v>
      </c>
      <c r="AR1447">
        <v>0</v>
      </c>
      <c r="AS1447">
        <v>0</v>
      </c>
      <c r="AT1447">
        <v>0</v>
      </c>
      <c r="AU1447">
        <v>0</v>
      </c>
      <c r="AV1447">
        <v>0</v>
      </c>
      <c r="AW1447">
        <v>0</v>
      </c>
      <c r="AX1447">
        <v>0</v>
      </c>
      <c r="AY1447">
        <v>0</v>
      </c>
      <c r="AZ1447">
        <v>0</v>
      </c>
      <c r="BA1447" t="s">
        <v>63</v>
      </c>
      <c r="BB1447" t="s">
        <v>63</v>
      </c>
      <c r="BC1447" t="s">
        <v>64</v>
      </c>
    </row>
    <row r="1448" spans="1:55" x14ac:dyDescent="0.3">
      <c r="A1448" t="s">
        <v>55</v>
      </c>
      <c r="B1448" t="s">
        <v>55</v>
      </c>
      <c r="C1448" t="s">
        <v>152</v>
      </c>
      <c r="D1448">
        <v>22110402201</v>
      </c>
      <c r="E1448" t="s">
        <v>153</v>
      </c>
      <c r="F1448" t="s">
        <v>56</v>
      </c>
      <c r="G1448" t="s">
        <v>57</v>
      </c>
      <c r="H1448">
        <v>1</v>
      </c>
      <c r="I1448" t="s">
        <v>74</v>
      </c>
      <c r="J1448" t="s">
        <v>59</v>
      </c>
      <c r="L1448">
        <v>1</v>
      </c>
      <c r="M1448" t="s">
        <v>154</v>
      </c>
      <c r="N1448">
        <v>2</v>
      </c>
      <c r="O1448" t="s">
        <v>66</v>
      </c>
      <c r="P1448">
        <v>5</v>
      </c>
      <c r="Q1448" t="s">
        <v>75</v>
      </c>
      <c r="R1448">
        <v>0</v>
      </c>
      <c r="S1448">
        <v>0</v>
      </c>
      <c r="V1448">
        <v>2</v>
      </c>
      <c r="W1448">
        <v>2</v>
      </c>
      <c r="X1448">
        <v>1</v>
      </c>
      <c r="Y1448" t="s">
        <v>71</v>
      </c>
      <c r="Z1448" t="s">
        <v>62</v>
      </c>
      <c r="AA1448" t="s">
        <v>62</v>
      </c>
      <c r="AB1448" t="s">
        <v>62</v>
      </c>
      <c r="AC1448" t="s">
        <v>77</v>
      </c>
      <c r="AD1448">
        <v>0</v>
      </c>
      <c r="AE1448">
        <v>1</v>
      </c>
      <c r="AF1448">
        <v>0</v>
      </c>
      <c r="AG1448">
        <v>0</v>
      </c>
      <c r="AH1448">
        <v>0</v>
      </c>
      <c r="AI1448">
        <v>0</v>
      </c>
      <c r="AJ1448">
        <v>0</v>
      </c>
      <c r="AK1448">
        <v>0</v>
      </c>
      <c r="AL1448">
        <v>0</v>
      </c>
      <c r="AM1448">
        <v>0</v>
      </c>
      <c r="AN1448">
        <v>0</v>
      </c>
      <c r="AO1448">
        <v>0</v>
      </c>
      <c r="AP1448">
        <v>0</v>
      </c>
      <c r="AQ1448">
        <v>0</v>
      </c>
      <c r="AR1448">
        <v>0</v>
      </c>
      <c r="AS1448">
        <v>0</v>
      </c>
      <c r="AT1448">
        <v>0</v>
      </c>
      <c r="AU1448">
        <v>0</v>
      </c>
      <c r="AV1448">
        <v>0</v>
      </c>
      <c r="AW1448">
        <v>1</v>
      </c>
      <c r="AX1448">
        <v>2</v>
      </c>
      <c r="AY1448">
        <v>0</v>
      </c>
      <c r="AZ1448">
        <v>0</v>
      </c>
      <c r="BA1448" t="s">
        <v>63</v>
      </c>
      <c r="BB1448" t="s">
        <v>63</v>
      </c>
      <c r="BC1448" t="s">
        <v>145</v>
      </c>
    </row>
    <row r="1449" spans="1:55" x14ac:dyDescent="0.3">
      <c r="A1449" t="s">
        <v>55</v>
      </c>
      <c r="B1449" t="s">
        <v>55</v>
      </c>
      <c r="C1449" t="s">
        <v>152</v>
      </c>
      <c r="D1449">
        <v>22110402202</v>
      </c>
      <c r="E1449" t="s">
        <v>155</v>
      </c>
      <c r="F1449" t="s">
        <v>98</v>
      </c>
      <c r="G1449" t="s">
        <v>57</v>
      </c>
      <c r="H1449">
        <v>1</v>
      </c>
      <c r="I1449" t="s">
        <v>58</v>
      </c>
      <c r="J1449" t="s">
        <v>59</v>
      </c>
      <c r="L1449">
        <v>1</v>
      </c>
      <c r="M1449" t="s">
        <v>156</v>
      </c>
      <c r="N1449">
        <v>3</v>
      </c>
      <c r="O1449" t="s">
        <v>66</v>
      </c>
      <c r="P1449">
        <v>7</v>
      </c>
      <c r="Q1449" t="s">
        <v>102</v>
      </c>
      <c r="R1449">
        <v>29</v>
      </c>
      <c r="S1449">
        <v>47</v>
      </c>
      <c r="T1449" t="s">
        <v>61</v>
      </c>
      <c r="U1449" t="s">
        <v>1411</v>
      </c>
      <c r="V1449">
        <v>2</v>
      </c>
      <c r="W1449">
        <v>2</v>
      </c>
      <c r="X1449">
        <v>1</v>
      </c>
      <c r="Y1449" t="s">
        <v>83</v>
      </c>
      <c r="Z1449" t="s">
        <v>83</v>
      </c>
      <c r="AA1449" t="s">
        <v>83</v>
      </c>
      <c r="AB1449" t="s">
        <v>83</v>
      </c>
      <c r="AC1449" t="s">
        <v>77</v>
      </c>
      <c r="AD1449">
        <v>1</v>
      </c>
      <c r="AE1449">
        <v>1</v>
      </c>
      <c r="AF1449">
        <v>0</v>
      </c>
      <c r="AG1449">
        <v>0</v>
      </c>
      <c r="AH1449">
        <v>0</v>
      </c>
      <c r="AI1449">
        <v>1</v>
      </c>
      <c r="AJ1449">
        <v>1</v>
      </c>
      <c r="AK1449">
        <v>0</v>
      </c>
      <c r="AL1449">
        <v>0</v>
      </c>
      <c r="AM1449">
        <v>0</v>
      </c>
      <c r="AN1449">
        <v>0</v>
      </c>
      <c r="AO1449">
        <v>0</v>
      </c>
      <c r="AP1449">
        <v>0</v>
      </c>
      <c r="AQ1449">
        <v>0</v>
      </c>
      <c r="AR1449">
        <v>0</v>
      </c>
      <c r="AS1449">
        <v>0</v>
      </c>
      <c r="AT1449">
        <v>0</v>
      </c>
      <c r="AU1449">
        <v>0</v>
      </c>
      <c r="AV1449">
        <v>0</v>
      </c>
      <c r="AW1449">
        <v>4</v>
      </c>
      <c r="AX1449">
        <v>4</v>
      </c>
      <c r="AY1449">
        <v>0</v>
      </c>
      <c r="AZ1449">
        <v>0</v>
      </c>
      <c r="BA1449" t="s">
        <v>63</v>
      </c>
      <c r="BB1449" t="s">
        <v>63</v>
      </c>
      <c r="BC1449" t="s">
        <v>145</v>
      </c>
    </row>
    <row r="1450" spans="1:55" x14ac:dyDescent="0.3">
      <c r="A1450" t="s">
        <v>55</v>
      </c>
      <c r="B1450" t="s">
        <v>55</v>
      </c>
      <c r="C1450" t="s">
        <v>152</v>
      </c>
      <c r="D1450">
        <v>22110402202</v>
      </c>
      <c r="E1450" t="s">
        <v>155</v>
      </c>
      <c r="F1450" t="s">
        <v>98</v>
      </c>
      <c r="G1450" t="s">
        <v>57</v>
      </c>
      <c r="H1450">
        <v>2</v>
      </c>
      <c r="I1450" t="s">
        <v>74</v>
      </c>
      <c r="J1450" t="s">
        <v>59</v>
      </c>
      <c r="L1450">
        <v>1</v>
      </c>
      <c r="N1450">
        <v>1</v>
      </c>
      <c r="O1450" t="s">
        <v>65</v>
      </c>
      <c r="R1450">
        <v>0</v>
      </c>
      <c r="S1450">
        <v>0</v>
      </c>
      <c r="T1450" t="s">
        <v>61</v>
      </c>
      <c r="V1450">
        <v>0</v>
      </c>
      <c r="W1450">
        <v>1</v>
      </c>
      <c r="X1450">
        <v>1</v>
      </c>
      <c r="Y1450" t="s">
        <v>62</v>
      </c>
      <c r="Z1450" t="s">
        <v>62</v>
      </c>
      <c r="AA1450" t="s">
        <v>62</v>
      </c>
      <c r="AB1450" t="s">
        <v>62</v>
      </c>
      <c r="AD1450">
        <v>1</v>
      </c>
      <c r="AE1450">
        <v>0</v>
      </c>
      <c r="AF1450">
        <v>0</v>
      </c>
      <c r="AG1450">
        <v>0</v>
      </c>
      <c r="AH1450">
        <v>0</v>
      </c>
      <c r="AI1450">
        <v>2</v>
      </c>
      <c r="AJ1450">
        <v>3</v>
      </c>
      <c r="AK1450">
        <v>1</v>
      </c>
      <c r="AL1450">
        <v>6</v>
      </c>
      <c r="AM1450">
        <v>8</v>
      </c>
      <c r="AN1450">
        <v>3</v>
      </c>
      <c r="AO1450">
        <v>0</v>
      </c>
      <c r="AP1450">
        <v>0</v>
      </c>
      <c r="AQ1450">
        <v>0</v>
      </c>
      <c r="AR1450">
        <v>0</v>
      </c>
      <c r="AS1450">
        <v>0</v>
      </c>
      <c r="AT1450">
        <v>0</v>
      </c>
      <c r="AU1450">
        <v>0</v>
      </c>
      <c r="AV1450">
        <v>0</v>
      </c>
      <c r="AW1450">
        <v>1</v>
      </c>
      <c r="AX1450">
        <v>2</v>
      </c>
      <c r="AY1450">
        <v>0</v>
      </c>
      <c r="AZ1450">
        <v>0</v>
      </c>
      <c r="BA1450" t="s">
        <v>63</v>
      </c>
      <c r="BB1450" t="s">
        <v>63</v>
      </c>
      <c r="BC1450" t="s">
        <v>64</v>
      </c>
    </row>
    <row r="1451" spans="1:55" x14ac:dyDescent="0.3">
      <c r="A1451" t="s">
        <v>55</v>
      </c>
      <c r="B1451" t="s">
        <v>55</v>
      </c>
      <c r="C1451" t="s">
        <v>148</v>
      </c>
      <c r="D1451">
        <v>22110402101</v>
      </c>
      <c r="E1451" t="s">
        <v>149</v>
      </c>
      <c r="F1451" t="s">
        <v>56</v>
      </c>
      <c r="G1451" t="s">
        <v>57</v>
      </c>
      <c r="H1451">
        <v>2</v>
      </c>
      <c r="I1451" t="s">
        <v>96</v>
      </c>
      <c r="J1451" t="s">
        <v>59</v>
      </c>
      <c r="K1451" t="s">
        <v>1501</v>
      </c>
      <c r="L1451">
        <v>1</v>
      </c>
      <c r="M1451" t="s">
        <v>1502</v>
      </c>
      <c r="N1451">
        <v>1</v>
      </c>
      <c r="O1451" t="s">
        <v>60</v>
      </c>
      <c r="R1451">
        <v>0</v>
      </c>
      <c r="S1451">
        <v>0</v>
      </c>
      <c r="T1451" t="s">
        <v>61</v>
      </c>
      <c r="V1451">
        <v>7</v>
      </c>
      <c r="W1451">
        <v>7</v>
      </c>
      <c r="X1451">
        <v>2</v>
      </c>
      <c r="Y1451" t="s">
        <v>62</v>
      </c>
      <c r="Z1451" t="s">
        <v>62</v>
      </c>
      <c r="AA1451" t="s">
        <v>62</v>
      </c>
      <c r="AB1451" t="s">
        <v>62</v>
      </c>
      <c r="AD1451">
        <v>0</v>
      </c>
      <c r="AE1451">
        <v>0</v>
      </c>
      <c r="AF1451">
        <v>0</v>
      </c>
      <c r="AG1451">
        <v>0</v>
      </c>
      <c r="AH1451">
        <v>1</v>
      </c>
      <c r="AI1451">
        <v>2</v>
      </c>
      <c r="AJ1451">
        <v>0</v>
      </c>
      <c r="AK1451">
        <v>0</v>
      </c>
      <c r="AL1451">
        <v>1</v>
      </c>
      <c r="AM1451">
        <v>1</v>
      </c>
      <c r="AN1451">
        <v>3</v>
      </c>
      <c r="AO1451">
        <v>0</v>
      </c>
      <c r="AP1451">
        <v>0</v>
      </c>
      <c r="AQ1451">
        <v>0</v>
      </c>
      <c r="AR1451">
        <v>0</v>
      </c>
      <c r="AS1451">
        <v>0</v>
      </c>
      <c r="AT1451">
        <v>0</v>
      </c>
      <c r="AU1451">
        <v>0</v>
      </c>
      <c r="AV1451">
        <v>0</v>
      </c>
      <c r="AW1451">
        <v>2</v>
      </c>
      <c r="AX1451">
        <v>1</v>
      </c>
      <c r="AY1451">
        <v>0</v>
      </c>
      <c r="AZ1451">
        <v>0</v>
      </c>
      <c r="BA1451" t="s">
        <v>63</v>
      </c>
      <c r="BB1451" t="s">
        <v>63</v>
      </c>
      <c r="BC1451" t="s">
        <v>64</v>
      </c>
    </row>
    <row r="1452" spans="1:55" x14ac:dyDescent="0.3">
      <c r="A1452" t="s">
        <v>55</v>
      </c>
      <c r="B1452" t="s">
        <v>55</v>
      </c>
      <c r="C1452" t="s">
        <v>148</v>
      </c>
      <c r="D1452">
        <v>22110402107</v>
      </c>
      <c r="E1452" t="s">
        <v>1410</v>
      </c>
      <c r="F1452" t="s">
        <v>98</v>
      </c>
      <c r="G1452" t="s">
        <v>57</v>
      </c>
      <c r="H1452">
        <v>1</v>
      </c>
      <c r="I1452" t="s">
        <v>58</v>
      </c>
      <c r="J1452" t="s">
        <v>59</v>
      </c>
      <c r="L1452">
        <v>2</v>
      </c>
      <c r="M1452" t="s">
        <v>1777</v>
      </c>
      <c r="N1452">
        <v>1</v>
      </c>
      <c r="O1452" t="s">
        <v>70</v>
      </c>
      <c r="R1452">
        <v>0</v>
      </c>
      <c r="S1452">
        <v>0</v>
      </c>
      <c r="T1452" t="s">
        <v>1773</v>
      </c>
      <c r="U1452" t="s">
        <v>130</v>
      </c>
      <c r="V1452">
        <v>1</v>
      </c>
      <c r="W1452">
        <v>4</v>
      </c>
      <c r="X1452">
        <v>2</v>
      </c>
      <c r="AD1452">
        <v>0</v>
      </c>
      <c r="AE1452">
        <v>0</v>
      </c>
      <c r="AF1452">
        <v>0</v>
      </c>
      <c r="AG1452">
        <v>0</v>
      </c>
      <c r="AH1452">
        <v>0</v>
      </c>
      <c r="AI1452">
        <v>0</v>
      </c>
      <c r="AJ1452">
        <v>0</v>
      </c>
      <c r="AK1452">
        <v>0</v>
      </c>
      <c r="AL1452">
        <v>0</v>
      </c>
      <c r="AM1452">
        <v>0</v>
      </c>
      <c r="AN1452">
        <v>0</v>
      </c>
      <c r="AO1452">
        <v>0</v>
      </c>
      <c r="AP1452">
        <v>0</v>
      </c>
      <c r="AQ1452">
        <v>0</v>
      </c>
      <c r="AR1452">
        <v>0</v>
      </c>
      <c r="AS1452">
        <v>0</v>
      </c>
      <c r="AT1452">
        <v>0</v>
      </c>
      <c r="AU1452">
        <v>0</v>
      </c>
      <c r="AV1452">
        <v>0</v>
      </c>
      <c r="AW1452">
        <v>0</v>
      </c>
      <c r="AX1452">
        <v>0</v>
      </c>
      <c r="AY1452">
        <v>0</v>
      </c>
      <c r="AZ1452">
        <v>0</v>
      </c>
      <c r="BC1452" t="s">
        <v>64</v>
      </c>
    </row>
    <row r="1453" spans="1:55" x14ac:dyDescent="0.3">
      <c r="A1453" t="s">
        <v>55</v>
      </c>
      <c r="B1453" t="s">
        <v>55</v>
      </c>
      <c r="C1453" t="s">
        <v>148</v>
      </c>
      <c r="D1453">
        <v>22110402107</v>
      </c>
      <c r="E1453" t="s">
        <v>1410</v>
      </c>
      <c r="F1453" t="s">
        <v>98</v>
      </c>
      <c r="G1453" t="s">
        <v>57</v>
      </c>
      <c r="H1453">
        <v>2</v>
      </c>
      <c r="I1453" t="s">
        <v>58</v>
      </c>
      <c r="J1453" t="s">
        <v>59</v>
      </c>
      <c r="L1453">
        <v>1</v>
      </c>
      <c r="N1453">
        <v>1</v>
      </c>
      <c r="O1453" t="s">
        <v>66</v>
      </c>
      <c r="P1453">
        <v>6</v>
      </c>
      <c r="Q1453" t="s">
        <v>164</v>
      </c>
      <c r="R1453">
        <v>0</v>
      </c>
      <c r="S1453">
        <v>0</v>
      </c>
      <c r="T1453" t="s">
        <v>1773</v>
      </c>
      <c r="V1453">
        <v>2</v>
      </c>
      <c r="W1453">
        <v>2</v>
      </c>
      <c r="X1453">
        <v>1</v>
      </c>
      <c r="Y1453" t="s">
        <v>71</v>
      </c>
      <c r="Z1453" t="s">
        <v>71</v>
      </c>
      <c r="AA1453" t="s">
        <v>71</v>
      </c>
      <c r="AB1453" t="s">
        <v>71</v>
      </c>
      <c r="AC1453" t="s">
        <v>77</v>
      </c>
      <c r="AD1453">
        <v>1</v>
      </c>
      <c r="AE1453">
        <v>1</v>
      </c>
      <c r="AF1453">
        <v>0</v>
      </c>
      <c r="AG1453">
        <v>0</v>
      </c>
      <c r="AH1453">
        <v>0</v>
      </c>
      <c r="AI1453">
        <v>0</v>
      </c>
      <c r="AJ1453">
        <v>0</v>
      </c>
      <c r="AK1453">
        <v>0</v>
      </c>
      <c r="AL1453">
        <v>0</v>
      </c>
      <c r="AM1453">
        <v>0</v>
      </c>
      <c r="AN1453">
        <v>0</v>
      </c>
      <c r="AO1453">
        <v>0</v>
      </c>
      <c r="AP1453">
        <v>0</v>
      </c>
      <c r="AQ1453">
        <v>0</v>
      </c>
      <c r="AR1453">
        <v>0</v>
      </c>
      <c r="AS1453">
        <v>0</v>
      </c>
      <c r="AT1453">
        <v>0</v>
      </c>
      <c r="AU1453">
        <v>0</v>
      </c>
      <c r="AV1453">
        <v>0</v>
      </c>
      <c r="AW1453">
        <v>3</v>
      </c>
      <c r="AX1453">
        <v>4</v>
      </c>
      <c r="AY1453">
        <v>0</v>
      </c>
      <c r="AZ1453">
        <v>0</v>
      </c>
      <c r="BA1453" t="s">
        <v>63</v>
      </c>
      <c r="BB1453" t="s">
        <v>63</v>
      </c>
      <c r="BC1453" t="s">
        <v>64</v>
      </c>
    </row>
    <row r="1454" spans="1:55" x14ac:dyDescent="0.3">
      <c r="A1454" t="s">
        <v>55</v>
      </c>
      <c r="B1454" t="s">
        <v>55</v>
      </c>
      <c r="C1454" t="s">
        <v>148</v>
      </c>
      <c r="D1454">
        <v>22110402107</v>
      </c>
      <c r="E1454" t="s">
        <v>1410</v>
      </c>
      <c r="F1454" t="s">
        <v>98</v>
      </c>
      <c r="G1454" t="s">
        <v>57</v>
      </c>
      <c r="H1454">
        <v>3</v>
      </c>
      <c r="I1454" t="s">
        <v>58</v>
      </c>
      <c r="J1454" t="s">
        <v>59</v>
      </c>
      <c r="L1454">
        <v>1</v>
      </c>
      <c r="N1454">
        <v>1</v>
      </c>
      <c r="O1454" t="s">
        <v>70</v>
      </c>
      <c r="R1454">
        <v>0</v>
      </c>
      <c r="S1454">
        <v>0</v>
      </c>
      <c r="T1454" t="s">
        <v>1773</v>
      </c>
      <c r="V1454">
        <v>2</v>
      </c>
      <c r="W1454">
        <v>4</v>
      </c>
      <c r="X1454">
        <v>1</v>
      </c>
      <c r="Y1454" t="s">
        <v>71</v>
      </c>
      <c r="Z1454" t="s">
        <v>71</v>
      </c>
      <c r="AA1454" t="s">
        <v>71</v>
      </c>
      <c r="AB1454" t="s">
        <v>71</v>
      </c>
      <c r="AD1454">
        <v>0</v>
      </c>
      <c r="AE1454">
        <v>0</v>
      </c>
      <c r="AF1454">
        <v>0</v>
      </c>
      <c r="AG1454">
        <v>0</v>
      </c>
      <c r="AH1454">
        <v>0</v>
      </c>
      <c r="AI1454">
        <v>0</v>
      </c>
      <c r="AJ1454">
        <v>0</v>
      </c>
      <c r="AK1454">
        <v>0</v>
      </c>
      <c r="AL1454">
        <v>0</v>
      </c>
      <c r="AM1454">
        <v>0</v>
      </c>
      <c r="AN1454">
        <v>0</v>
      </c>
      <c r="AO1454">
        <v>0</v>
      </c>
      <c r="AP1454">
        <v>0</v>
      </c>
      <c r="AQ1454">
        <v>0</v>
      </c>
      <c r="AR1454">
        <v>0</v>
      </c>
      <c r="AS1454">
        <v>0</v>
      </c>
      <c r="AT1454">
        <v>0</v>
      </c>
      <c r="AU1454">
        <v>0</v>
      </c>
      <c r="AV1454">
        <v>0</v>
      </c>
      <c r="AW1454">
        <v>2</v>
      </c>
      <c r="AX1454">
        <v>2</v>
      </c>
      <c r="AY1454">
        <v>0</v>
      </c>
      <c r="AZ1454">
        <v>0</v>
      </c>
      <c r="BA1454" t="s">
        <v>63</v>
      </c>
      <c r="BB1454" t="s">
        <v>63</v>
      </c>
      <c r="BC1454" t="s">
        <v>64</v>
      </c>
    </row>
    <row r="1455" spans="1:55" x14ac:dyDescent="0.3">
      <c r="A1455" t="s">
        <v>55</v>
      </c>
      <c r="B1455" t="s">
        <v>55</v>
      </c>
      <c r="C1455" t="s">
        <v>148</v>
      </c>
      <c r="D1455">
        <v>22110402107</v>
      </c>
      <c r="E1455" t="s">
        <v>1410</v>
      </c>
      <c r="F1455" t="s">
        <v>98</v>
      </c>
      <c r="G1455" t="s">
        <v>57</v>
      </c>
      <c r="H1455">
        <v>3</v>
      </c>
      <c r="I1455" t="s">
        <v>58</v>
      </c>
      <c r="J1455" t="s">
        <v>59</v>
      </c>
      <c r="L1455">
        <v>1</v>
      </c>
      <c r="N1455">
        <v>6</v>
      </c>
      <c r="O1455" t="s">
        <v>66</v>
      </c>
      <c r="P1455">
        <v>8</v>
      </c>
      <c r="Q1455" t="s">
        <v>82</v>
      </c>
      <c r="R1455">
        <v>0</v>
      </c>
      <c r="S1455">
        <v>0</v>
      </c>
      <c r="T1455" t="s">
        <v>1773</v>
      </c>
      <c r="V1455">
        <v>2</v>
      </c>
      <c r="W1455">
        <v>4</v>
      </c>
      <c r="X1455">
        <v>1</v>
      </c>
      <c r="Y1455" t="s">
        <v>71</v>
      </c>
      <c r="Z1455" t="s">
        <v>71</v>
      </c>
      <c r="AB1455" t="s">
        <v>71</v>
      </c>
      <c r="AC1455" t="s">
        <v>77</v>
      </c>
      <c r="AD1455">
        <v>1</v>
      </c>
      <c r="AE1455">
        <v>1</v>
      </c>
      <c r="AF1455">
        <v>0</v>
      </c>
      <c r="AG1455">
        <v>0</v>
      </c>
      <c r="AH1455">
        <v>0</v>
      </c>
      <c r="AI1455">
        <v>0</v>
      </c>
      <c r="AJ1455">
        <v>0</v>
      </c>
      <c r="AK1455">
        <v>0</v>
      </c>
      <c r="AL1455">
        <v>0</v>
      </c>
      <c r="AM1455">
        <v>0</v>
      </c>
      <c r="AN1455">
        <v>0</v>
      </c>
      <c r="AO1455">
        <v>0</v>
      </c>
      <c r="AP1455">
        <v>0</v>
      </c>
      <c r="AQ1455">
        <v>0</v>
      </c>
      <c r="AR1455">
        <v>0</v>
      </c>
      <c r="AS1455">
        <v>0</v>
      </c>
      <c r="AT1455">
        <v>0</v>
      </c>
      <c r="AU1455">
        <v>0</v>
      </c>
      <c r="AV1455">
        <v>0</v>
      </c>
      <c r="AW1455">
        <v>3</v>
      </c>
      <c r="AX1455">
        <v>4</v>
      </c>
      <c r="AY1455">
        <v>0</v>
      </c>
      <c r="AZ1455">
        <v>0</v>
      </c>
      <c r="BA1455" t="s">
        <v>63</v>
      </c>
      <c r="BB1455" t="s">
        <v>63</v>
      </c>
      <c r="BC1455" t="s">
        <v>64</v>
      </c>
    </row>
    <row r="1456" spans="1:55" x14ac:dyDescent="0.3">
      <c r="A1456" t="s">
        <v>55</v>
      </c>
      <c r="B1456" t="s">
        <v>55</v>
      </c>
      <c r="C1456" t="s">
        <v>148</v>
      </c>
      <c r="D1456">
        <v>22110402107</v>
      </c>
      <c r="E1456" t="s">
        <v>1410</v>
      </c>
      <c r="F1456" t="s">
        <v>98</v>
      </c>
      <c r="G1456" t="s">
        <v>57</v>
      </c>
      <c r="H1456">
        <v>4</v>
      </c>
      <c r="I1456" t="s">
        <v>58</v>
      </c>
      <c r="J1456" t="s">
        <v>59</v>
      </c>
      <c r="L1456">
        <v>1</v>
      </c>
      <c r="M1456" t="s">
        <v>130</v>
      </c>
      <c r="N1456">
        <v>1</v>
      </c>
      <c r="O1456" t="s">
        <v>121</v>
      </c>
      <c r="R1456">
        <v>0</v>
      </c>
      <c r="S1456">
        <v>0</v>
      </c>
      <c r="T1456" t="s">
        <v>61</v>
      </c>
      <c r="U1456" t="s">
        <v>130</v>
      </c>
      <c r="V1456">
        <v>2</v>
      </c>
      <c r="W1456">
        <v>4</v>
      </c>
      <c r="X1456">
        <v>1</v>
      </c>
      <c r="AD1456">
        <v>0</v>
      </c>
      <c r="AE1456">
        <v>0</v>
      </c>
      <c r="AF1456">
        <v>0</v>
      </c>
      <c r="AG1456">
        <v>0</v>
      </c>
      <c r="AH1456">
        <v>0</v>
      </c>
      <c r="AI1456">
        <v>0</v>
      </c>
      <c r="AJ1456">
        <v>0</v>
      </c>
      <c r="AK1456">
        <v>0</v>
      </c>
      <c r="AL1456">
        <v>0</v>
      </c>
      <c r="AM1456">
        <v>0</v>
      </c>
      <c r="AN1456">
        <v>0</v>
      </c>
      <c r="AO1456">
        <v>0</v>
      </c>
      <c r="AP1456">
        <v>0</v>
      </c>
      <c r="AQ1456">
        <v>0</v>
      </c>
      <c r="AR1456">
        <v>0</v>
      </c>
      <c r="AS1456">
        <v>0</v>
      </c>
      <c r="AT1456">
        <v>0</v>
      </c>
      <c r="AU1456">
        <v>0</v>
      </c>
      <c r="AV1456">
        <v>0</v>
      </c>
      <c r="AW1456">
        <v>0</v>
      </c>
      <c r="AX1456">
        <v>0</v>
      </c>
      <c r="AY1456">
        <v>0</v>
      </c>
      <c r="AZ1456">
        <v>0</v>
      </c>
      <c r="BC1456" t="s">
        <v>64</v>
      </c>
    </row>
    <row r="1457" spans="1:55" x14ac:dyDescent="0.3">
      <c r="A1457" t="s">
        <v>55</v>
      </c>
      <c r="B1457" t="s">
        <v>55</v>
      </c>
      <c r="C1457" t="s">
        <v>1016</v>
      </c>
      <c r="D1457">
        <v>22110427906</v>
      </c>
      <c r="E1457" t="s">
        <v>1063</v>
      </c>
      <c r="F1457" t="s">
        <v>106</v>
      </c>
      <c r="G1457" t="s">
        <v>57</v>
      </c>
      <c r="H1457">
        <v>1</v>
      </c>
      <c r="I1457" t="s">
        <v>58</v>
      </c>
      <c r="J1457" t="s">
        <v>59</v>
      </c>
      <c r="K1457" t="s">
        <v>1064</v>
      </c>
      <c r="L1457">
        <v>2</v>
      </c>
      <c r="M1457" t="s">
        <v>1073</v>
      </c>
      <c r="N1457">
        <v>6</v>
      </c>
      <c r="O1457" t="s">
        <v>66</v>
      </c>
      <c r="P1457">
        <v>12</v>
      </c>
      <c r="Q1457" t="s">
        <v>116</v>
      </c>
      <c r="R1457">
        <v>5</v>
      </c>
      <c r="S1457">
        <v>14</v>
      </c>
      <c r="T1457" t="s">
        <v>61</v>
      </c>
      <c r="U1457" t="s">
        <v>1495</v>
      </c>
      <c r="V1457">
        <v>6</v>
      </c>
      <c r="W1457">
        <v>6</v>
      </c>
      <c r="X1457">
        <v>1</v>
      </c>
      <c r="Y1457" t="s">
        <v>71</v>
      </c>
      <c r="Z1457" t="s">
        <v>71</v>
      </c>
      <c r="AA1457" t="s">
        <v>90</v>
      </c>
      <c r="AB1457" t="s">
        <v>62</v>
      </c>
      <c r="AC1457" t="s">
        <v>77</v>
      </c>
      <c r="AD1457">
        <v>0</v>
      </c>
      <c r="AE1457">
        <v>1</v>
      </c>
      <c r="AF1457">
        <v>0</v>
      </c>
      <c r="AG1457">
        <v>0</v>
      </c>
      <c r="AH1457">
        <v>0</v>
      </c>
      <c r="AI1457">
        <v>0</v>
      </c>
      <c r="AJ1457">
        <v>0</v>
      </c>
      <c r="AK1457">
        <v>0</v>
      </c>
      <c r="AL1457">
        <v>0</v>
      </c>
      <c r="AM1457">
        <v>0</v>
      </c>
      <c r="AN1457">
        <v>0</v>
      </c>
      <c r="AO1457">
        <v>0</v>
      </c>
      <c r="AP1457">
        <v>0</v>
      </c>
      <c r="AQ1457">
        <v>0</v>
      </c>
      <c r="AR1457">
        <v>0</v>
      </c>
      <c r="AS1457">
        <v>0</v>
      </c>
      <c r="AT1457">
        <v>0</v>
      </c>
      <c r="AU1457">
        <v>0</v>
      </c>
      <c r="AV1457">
        <v>0</v>
      </c>
      <c r="AW1457">
        <v>2</v>
      </c>
      <c r="AX1457">
        <v>2</v>
      </c>
      <c r="AY1457">
        <v>0</v>
      </c>
      <c r="AZ1457">
        <v>0</v>
      </c>
      <c r="BA1457" t="s">
        <v>63</v>
      </c>
      <c r="BB1457" t="s">
        <v>63</v>
      </c>
      <c r="BC1457" t="s">
        <v>64</v>
      </c>
    </row>
    <row r="1458" spans="1:55" x14ac:dyDescent="0.3">
      <c r="A1458" t="s">
        <v>55</v>
      </c>
      <c r="B1458" t="s">
        <v>55</v>
      </c>
      <c r="C1458" t="s">
        <v>1016</v>
      </c>
      <c r="D1458">
        <v>22110427906</v>
      </c>
      <c r="E1458" t="s">
        <v>1063</v>
      </c>
      <c r="F1458" t="s">
        <v>106</v>
      </c>
      <c r="G1458" t="s">
        <v>57</v>
      </c>
      <c r="H1458">
        <v>1</v>
      </c>
      <c r="I1458" t="s">
        <v>58</v>
      </c>
      <c r="J1458" t="s">
        <v>59</v>
      </c>
      <c r="K1458" t="s">
        <v>1064</v>
      </c>
      <c r="L1458">
        <v>3</v>
      </c>
      <c r="M1458" t="s">
        <v>1496</v>
      </c>
      <c r="N1458">
        <v>1</v>
      </c>
      <c r="O1458" t="s">
        <v>104</v>
      </c>
      <c r="R1458">
        <v>0</v>
      </c>
      <c r="S1458">
        <v>0</v>
      </c>
      <c r="T1458" t="s">
        <v>61</v>
      </c>
      <c r="U1458" t="s">
        <v>1497</v>
      </c>
      <c r="V1458">
        <v>4</v>
      </c>
      <c r="W1458">
        <v>0</v>
      </c>
      <c r="X1458">
        <v>2</v>
      </c>
      <c r="Y1458" t="s">
        <v>62</v>
      </c>
      <c r="Z1458" t="s">
        <v>71</v>
      </c>
      <c r="AA1458" t="s">
        <v>90</v>
      </c>
      <c r="AB1458" t="s">
        <v>71</v>
      </c>
      <c r="AC1458" t="s">
        <v>77</v>
      </c>
      <c r="AD1458">
        <v>0</v>
      </c>
      <c r="AE1458">
        <v>0</v>
      </c>
      <c r="AF1458">
        <v>8</v>
      </c>
      <c r="AG1458">
        <v>8</v>
      </c>
      <c r="AH1458">
        <v>0</v>
      </c>
      <c r="AI1458">
        <v>2</v>
      </c>
      <c r="AJ1458">
        <v>1</v>
      </c>
      <c r="AK1458">
        <v>0</v>
      </c>
      <c r="AL1458">
        <v>0</v>
      </c>
      <c r="AM1458">
        <v>0</v>
      </c>
      <c r="AN1458">
        <v>0</v>
      </c>
      <c r="AO1458">
        <v>0</v>
      </c>
      <c r="AP1458">
        <v>0</v>
      </c>
      <c r="AQ1458">
        <v>0</v>
      </c>
      <c r="AR1458">
        <v>0</v>
      </c>
      <c r="AS1458">
        <v>0</v>
      </c>
      <c r="AT1458">
        <v>0</v>
      </c>
      <c r="AU1458">
        <v>0</v>
      </c>
      <c r="AV1458">
        <v>0</v>
      </c>
      <c r="AW1458">
        <v>4</v>
      </c>
      <c r="AX1458">
        <v>4</v>
      </c>
      <c r="AY1458">
        <v>0</v>
      </c>
      <c r="AZ1458">
        <v>0</v>
      </c>
      <c r="BA1458" t="s">
        <v>85</v>
      </c>
      <c r="BB1458" t="s">
        <v>63</v>
      </c>
      <c r="BC1458" t="s">
        <v>64</v>
      </c>
    </row>
    <row r="1459" spans="1:55" x14ac:dyDescent="0.3">
      <c r="A1459" t="s">
        <v>55</v>
      </c>
      <c r="B1459" t="s">
        <v>55</v>
      </c>
      <c r="C1459" t="s">
        <v>1016</v>
      </c>
      <c r="D1459">
        <v>22110427906</v>
      </c>
      <c r="E1459" t="s">
        <v>1063</v>
      </c>
      <c r="F1459" t="s">
        <v>106</v>
      </c>
      <c r="G1459" t="s">
        <v>57</v>
      </c>
      <c r="H1459">
        <v>1</v>
      </c>
      <c r="I1459" t="s">
        <v>58</v>
      </c>
      <c r="J1459" t="s">
        <v>59</v>
      </c>
      <c r="K1459" t="s">
        <v>1064</v>
      </c>
      <c r="L1459">
        <v>3</v>
      </c>
      <c r="M1459" t="s">
        <v>1496</v>
      </c>
      <c r="N1459">
        <v>3</v>
      </c>
      <c r="O1459" t="s">
        <v>66</v>
      </c>
      <c r="P1459">
        <v>9</v>
      </c>
      <c r="Q1459" t="s">
        <v>109</v>
      </c>
      <c r="R1459">
        <v>16</v>
      </c>
      <c r="S1459">
        <v>12</v>
      </c>
      <c r="T1459" t="s">
        <v>61</v>
      </c>
      <c r="U1459" t="s">
        <v>1498</v>
      </c>
      <c r="V1459">
        <v>4</v>
      </c>
      <c r="W1459">
        <v>0</v>
      </c>
      <c r="X1459">
        <v>2</v>
      </c>
      <c r="Y1459" t="s">
        <v>71</v>
      </c>
      <c r="Z1459" t="s">
        <v>62</v>
      </c>
      <c r="AA1459" t="s">
        <v>83</v>
      </c>
      <c r="AB1459" t="s">
        <v>71</v>
      </c>
      <c r="AC1459" t="s">
        <v>77</v>
      </c>
      <c r="AD1459">
        <v>1</v>
      </c>
      <c r="AE1459">
        <v>1</v>
      </c>
      <c r="AF1459">
        <v>0</v>
      </c>
      <c r="AG1459">
        <v>0</v>
      </c>
      <c r="AH1459">
        <v>0</v>
      </c>
      <c r="AI1459">
        <v>1</v>
      </c>
      <c r="AJ1459">
        <v>2</v>
      </c>
      <c r="AK1459">
        <v>0</v>
      </c>
      <c r="AL1459">
        <v>0</v>
      </c>
      <c r="AM1459">
        <v>0</v>
      </c>
      <c r="AN1459">
        <v>0</v>
      </c>
      <c r="AO1459">
        <v>0</v>
      </c>
      <c r="AP1459">
        <v>0</v>
      </c>
      <c r="AQ1459">
        <v>0</v>
      </c>
      <c r="AR1459">
        <v>0</v>
      </c>
      <c r="AS1459">
        <v>0</v>
      </c>
      <c r="AT1459">
        <v>0</v>
      </c>
      <c r="AU1459">
        <v>0</v>
      </c>
      <c r="AV1459">
        <v>0</v>
      </c>
      <c r="AW1459">
        <v>3</v>
      </c>
      <c r="AX1459">
        <v>4</v>
      </c>
      <c r="AY1459">
        <v>0</v>
      </c>
      <c r="AZ1459">
        <v>0</v>
      </c>
      <c r="BA1459" t="s">
        <v>63</v>
      </c>
      <c r="BB1459" t="s">
        <v>63</v>
      </c>
      <c r="BC1459" t="s">
        <v>64</v>
      </c>
    </row>
    <row r="1460" spans="1:55" x14ac:dyDescent="0.3">
      <c r="A1460" t="s">
        <v>55</v>
      </c>
      <c r="B1460" t="s">
        <v>55</v>
      </c>
      <c r="C1460" t="s">
        <v>1016</v>
      </c>
      <c r="D1460">
        <v>22110427906</v>
      </c>
      <c r="E1460" t="s">
        <v>1063</v>
      </c>
      <c r="F1460" t="s">
        <v>106</v>
      </c>
      <c r="G1460" t="s">
        <v>57</v>
      </c>
      <c r="H1460">
        <v>1</v>
      </c>
      <c r="I1460" t="s">
        <v>58</v>
      </c>
      <c r="J1460" t="s">
        <v>59</v>
      </c>
      <c r="K1460" t="s">
        <v>1064</v>
      </c>
      <c r="L1460">
        <v>3</v>
      </c>
      <c r="M1460" t="s">
        <v>1496</v>
      </c>
      <c r="N1460">
        <v>5</v>
      </c>
      <c r="O1460" t="s">
        <v>216</v>
      </c>
      <c r="R1460">
        <v>0</v>
      </c>
      <c r="S1460">
        <v>0</v>
      </c>
      <c r="T1460" t="s">
        <v>61</v>
      </c>
      <c r="U1460" t="s">
        <v>1499</v>
      </c>
      <c r="V1460">
        <v>4</v>
      </c>
      <c r="W1460">
        <v>0</v>
      </c>
      <c r="X1460">
        <v>2</v>
      </c>
      <c r="Y1460" t="s">
        <v>71</v>
      </c>
      <c r="Z1460" t="s">
        <v>71</v>
      </c>
      <c r="AA1460" t="s">
        <v>90</v>
      </c>
      <c r="AB1460" t="s">
        <v>71</v>
      </c>
      <c r="AD1460">
        <v>0</v>
      </c>
      <c r="AE1460">
        <v>0</v>
      </c>
      <c r="AF1460">
        <v>0</v>
      </c>
      <c r="AG1460">
        <v>0</v>
      </c>
      <c r="AH1460">
        <v>0</v>
      </c>
      <c r="AI1460">
        <v>6</v>
      </c>
      <c r="AJ1460">
        <v>1</v>
      </c>
      <c r="AK1460">
        <v>0</v>
      </c>
      <c r="AL1460">
        <v>0</v>
      </c>
      <c r="AM1460">
        <v>0</v>
      </c>
      <c r="AN1460">
        <v>0</v>
      </c>
      <c r="AO1460">
        <v>0</v>
      </c>
      <c r="AP1460">
        <v>0</v>
      </c>
      <c r="AQ1460">
        <v>0</v>
      </c>
      <c r="AR1460">
        <v>0</v>
      </c>
      <c r="AS1460">
        <v>0</v>
      </c>
      <c r="AT1460">
        <v>0</v>
      </c>
      <c r="AU1460">
        <v>0</v>
      </c>
      <c r="AV1460">
        <v>0</v>
      </c>
      <c r="AW1460">
        <v>2</v>
      </c>
      <c r="AX1460">
        <v>2</v>
      </c>
      <c r="AY1460">
        <v>0</v>
      </c>
      <c r="AZ1460">
        <v>0</v>
      </c>
      <c r="BA1460" t="s">
        <v>63</v>
      </c>
      <c r="BB1460" t="s">
        <v>63</v>
      </c>
      <c r="BC1460" t="s">
        <v>64</v>
      </c>
    </row>
    <row r="1461" spans="1:55" x14ac:dyDescent="0.3">
      <c r="A1461" t="s">
        <v>55</v>
      </c>
      <c r="B1461" t="s">
        <v>55</v>
      </c>
      <c r="C1461" t="s">
        <v>157</v>
      </c>
      <c r="D1461">
        <v>22110402307</v>
      </c>
      <c r="E1461" t="s">
        <v>166</v>
      </c>
      <c r="F1461" t="s">
        <v>106</v>
      </c>
      <c r="G1461" t="s">
        <v>57</v>
      </c>
      <c r="H1461">
        <v>1</v>
      </c>
      <c r="I1461" t="s">
        <v>58</v>
      </c>
      <c r="J1461" t="s">
        <v>59</v>
      </c>
      <c r="L1461">
        <v>2</v>
      </c>
      <c r="N1461">
        <v>5</v>
      </c>
      <c r="O1461" t="s">
        <v>66</v>
      </c>
      <c r="P1461">
        <v>11</v>
      </c>
      <c r="Q1461" t="s">
        <v>115</v>
      </c>
      <c r="R1461">
        <v>18</v>
      </c>
      <c r="S1461">
        <v>16</v>
      </c>
      <c r="T1461" t="s">
        <v>61</v>
      </c>
      <c r="U1461" t="s">
        <v>1419</v>
      </c>
      <c r="V1461">
        <v>0</v>
      </c>
      <c r="W1461">
        <v>1</v>
      </c>
      <c r="X1461">
        <v>2</v>
      </c>
      <c r="Y1461" t="s">
        <v>62</v>
      </c>
      <c r="Z1461" t="s">
        <v>62</v>
      </c>
      <c r="AB1461" t="s">
        <v>62</v>
      </c>
      <c r="AC1461" t="s">
        <v>68</v>
      </c>
      <c r="AD1461">
        <v>1</v>
      </c>
      <c r="AE1461">
        <v>1</v>
      </c>
      <c r="AF1461">
        <v>0</v>
      </c>
      <c r="AG1461">
        <v>0</v>
      </c>
      <c r="AH1461">
        <v>0</v>
      </c>
      <c r="AI1461">
        <v>0</v>
      </c>
      <c r="AJ1461">
        <v>0</v>
      </c>
      <c r="AK1461">
        <v>0</v>
      </c>
      <c r="AL1461">
        <v>0</v>
      </c>
      <c r="AM1461">
        <v>0</v>
      </c>
      <c r="AN1461">
        <v>0</v>
      </c>
      <c r="AO1461">
        <v>0</v>
      </c>
      <c r="AP1461">
        <v>0</v>
      </c>
      <c r="AQ1461">
        <v>0</v>
      </c>
      <c r="AR1461">
        <v>0</v>
      </c>
      <c r="AS1461">
        <v>0</v>
      </c>
      <c r="AT1461">
        <v>0</v>
      </c>
      <c r="AU1461">
        <v>0</v>
      </c>
      <c r="AV1461">
        <v>0</v>
      </c>
      <c r="AW1461">
        <v>3</v>
      </c>
      <c r="AX1461">
        <v>4</v>
      </c>
      <c r="AY1461">
        <v>0</v>
      </c>
      <c r="AZ1461">
        <v>0</v>
      </c>
      <c r="BA1461" t="s">
        <v>63</v>
      </c>
      <c r="BB1461" t="s">
        <v>63</v>
      </c>
      <c r="BC1461" t="s">
        <v>64</v>
      </c>
    </row>
    <row r="1462" spans="1:55" x14ac:dyDescent="0.3">
      <c r="A1462" t="s">
        <v>55</v>
      </c>
      <c r="B1462" t="s">
        <v>55</v>
      </c>
      <c r="C1462" t="s">
        <v>157</v>
      </c>
      <c r="D1462">
        <v>22110402307</v>
      </c>
      <c r="E1462" t="s">
        <v>166</v>
      </c>
      <c r="F1462" t="s">
        <v>106</v>
      </c>
      <c r="G1462" t="s">
        <v>57</v>
      </c>
      <c r="H1462">
        <v>1</v>
      </c>
      <c r="I1462" t="s">
        <v>58</v>
      </c>
      <c r="J1462" t="s">
        <v>59</v>
      </c>
      <c r="L1462">
        <v>2</v>
      </c>
      <c r="N1462">
        <v>6</v>
      </c>
      <c r="O1462" t="s">
        <v>95</v>
      </c>
      <c r="R1462">
        <v>0</v>
      </c>
      <c r="S1462">
        <v>0</v>
      </c>
      <c r="T1462" t="s">
        <v>61</v>
      </c>
      <c r="U1462" t="s">
        <v>1420</v>
      </c>
      <c r="V1462">
        <v>0</v>
      </c>
      <c r="W1462">
        <v>1</v>
      </c>
      <c r="X1462">
        <v>2</v>
      </c>
      <c r="Y1462" t="s">
        <v>62</v>
      </c>
      <c r="AA1462" t="s">
        <v>62</v>
      </c>
      <c r="AB1462" t="s">
        <v>62</v>
      </c>
      <c r="AD1462">
        <v>1</v>
      </c>
      <c r="AE1462">
        <v>0</v>
      </c>
      <c r="AF1462">
        <v>0</v>
      </c>
      <c r="AG1462">
        <v>0</v>
      </c>
      <c r="AH1462">
        <v>0</v>
      </c>
      <c r="AI1462">
        <v>0</v>
      </c>
      <c r="AJ1462">
        <v>0</v>
      </c>
      <c r="AK1462">
        <v>0</v>
      </c>
      <c r="AL1462">
        <v>0</v>
      </c>
      <c r="AM1462">
        <v>0</v>
      </c>
      <c r="AN1462">
        <v>0</v>
      </c>
      <c r="AO1462">
        <v>0</v>
      </c>
      <c r="AP1462">
        <v>0</v>
      </c>
      <c r="AQ1462">
        <v>0</v>
      </c>
      <c r="AR1462">
        <v>0</v>
      </c>
      <c r="AS1462">
        <v>0</v>
      </c>
      <c r="AT1462">
        <v>0</v>
      </c>
      <c r="AU1462">
        <v>0</v>
      </c>
      <c r="AV1462">
        <v>0</v>
      </c>
      <c r="AW1462">
        <v>1</v>
      </c>
      <c r="AX1462">
        <v>0</v>
      </c>
      <c r="AY1462">
        <v>0</v>
      </c>
      <c r="AZ1462">
        <v>0</v>
      </c>
      <c r="BA1462" t="s">
        <v>63</v>
      </c>
      <c r="BB1462" t="s">
        <v>63</v>
      </c>
    </row>
    <row r="1463" spans="1:55" x14ac:dyDescent="0.3">
      <c r="A1463" t="s">
        <v>55</v>
      </c>
      <c r="B1463" t="s">
        <v>55</v>
      </c>
      <c r="C1463" t="s">
        <v>157</v>
      </c>
      <c r="D1463">
        <v>22110402307</v>
      </c>
      <c r="E1463" t="s">
        <v>166</v>
      </c>
      <c r="F1463" t="s">
        <v>106</v>
      </c>
      <c r="G1463" t="s">
        <v>57</v>
      </c>
      <c r="H1463">
        <v>1</v>
      </c>
      <c r="I1463" t="s">
        <v>58</v>
      </c>
      <c r="J1463" t="s">
        <v>59</v>
      </c>
      <c r="L1463">
        <v>2</v>
      </c>
      <c r="N1463">
        <v>7</v>
      </c>
      <c r="O1463" t="s">
        <v>70</v>
      </c>
      <c r="R1463">
        <v>0</v>
      </c>
      <c r="S1463">
        <v>0</v>
      </c>
      <c r="T1463" t="s">
        <v>61</v>
      </c>
      <c r="V1463">
        <v>0</v>
      </c>
      <c r="W1463">
        <v>1</v>
      </c>
      <c r="X1463">
        <v>2</v>
      </c>
      <c r="Y1463" t="s">
        <v>62</v>
      </c>
      <c r="AA1463" t="s">
        <v>62</v>
      </c>
      <c r="AB1463" t="s">
        <v>62</v>
      </c>
      <c r="AD1463">
        <v>0</v>
      </c>
      <c r="AE1463">
        <v>0</v>
      </c>
      <c r="AF1463">
        <v>0</v>
      </c>
      <c r="AG1463">
        <v>0</v>
      </c>
      <c r="AH1463">
        <v>0</v>
      </c>
      <c r="AI1463">
        <v>0</v>
      </c>
      <c r="AJ1463">
        <v>2</v>
      </c>
      <c r="AK1463">
        <v>0</v>
      </c>
      <c r="AL1463">
        <v>0</v>
      </c>
      <c r="AM1463">
        <v>0</v>
      </c>
      <c r="AN1463">
        <v>0</v>
      </c>
      <c r="AO1463">
        <v>0</v>
      </c>
      <c r="AP1463">
        <v>0</v>
      </c>
      <c r="AQ1463">
        <v>0</v>
      </c>
      <c r="AR1463">
        <v>0</v>
      </c>
      <c r="AS1463">
        <v>0</v>
      </c>
      <c r="AT1463">
        <v>0</v>
      </c>
      <c r="AU1463">
        <v>0</v>
      </c>
      <c r="AV1463">
        <v>0</v>
      </c>
      <c r="AW1463">
        <v>1</v>
      </c>
      <c r="AX1463">
        <v>0</v>
      </c>
      <c r="AY1463">
        <v>0</v>
      </c>
      <c r="AZ1463">
        <v>0</v>
      </c>
      <c r="BA1463" t="s">
        <v>63</v>
      </c>
      <c r="BB1463" t="s">
        <v>63</v>
      </c>
      <c r="BC1463" t="s">
        <v>64</v>
      </c>
    </row>
    <row r="1464" spans="1:55" x14ac:dyDescent="0.3">
      <c r="A1464" t="s">
        <v>55</v>
      </c>
      <c r="B1464" t="s">
        <v>55</v>
      </c>
      <c r="C1464" t="s">
        <v>157</v>
      </c>
      <c r="D1464">
        <v>22110402307</v>
      </c>
      <c r="E1464" t="s">
        <v>166</v>
      </c>
      <c r="F1464" t="s">
        <v>106</v>
      </c>
      <c r="G1464" t="s">
        <v>57</v>
      </c>
      <c r="H1464">
        <v>1</v>
      </c>
      <c r="I1464" t="s">
        <v>58</v>
      </c>
      <c r="J1464" t="s">
        <v>59</v>
      </c>
      <c r="L1464">
        <v>3</v>
      </c>
      <c r="N1464">
        <v>2</v>
      </c>
      <c r="O1464" t="s">
        <v>136</v>
      </c>
      <c r="R1464">
        <v>0</v>
      </c>
      <c r="S1464">
        <v>0</v>
      </c>
      <c r="T1464" t="s">
        <v>61</v>
      </c>
      <c r="V1464">
        <v>0</v>
      </c>
      <c r="W1464">
        <v>0</v>
      </c>
      <c r="X1464">
        <v>1</v>
      </c>
      <c r="Y1464" t="s">
        <v>62</v>
      </c>
      <c r="Z1464" t="s">
        <v>62</v>
      </c>
      <c r="AB1464" t="s">
        <v>62</v>
      </c>
      <c r="AD1464">
        <v>0</v>
      </c>
      <c r="AE1464">
        <v>0</v>
      </c>
      <c r="AF1464">
        <v>0</v>
      </c>
      <c r="AG1464">
        <v>0</v>
      </c>
      <c r="AH1464">
        <v>0</v>
      </c>
      <c r="AI1464">
        <v>0</v>
      </c>
      <c r="AJ1464">
        <v>0</v>
      </c>
      <c r="AK1464">
        <v>1</v>
      </c>
      <c r="AL1464">
        <v>0</v>
      </c>
      <c r="AM1464">
        <v>0</v>
      </c>
      <c r="AN1464">
        <v>0</v>
      </c>
      <c r="AO1464">
        <v>0</v>
      </c>
      <c r="AP1464">
        <v>0</v>
      </c>
      <c r="AQ1464">
        <v>0</v>
      </c>
      <c r="AR1464">
        <v>8</v>
      </c>
      <c r="AS1464">
        <v>0</v>
      </c>
      <c r="AT1464">
        <v>1</v>
      </c>
      <c r="AU1464">
        <v>22</v>
      </c>
      <c r="AV1464">
        <v>0</v>
      </c>
      <c r="AW1464">
        <v>8</v>
      </c>
      <c r="AX1464">
        <v>12</v>
      </c>
      <c r="AY1464">
        <v>0</v>
      </c>
      <c r="AZ1464">
        <v>0</v>
      </c>
      <c r="BA1464" t="s">
        <v>85</v>
      </c>
      <c r="BB1464" t="s">
        <v>63</v>
      </c>
      <c r="BC1464" t="s">
        <v>64</v>
      </c>
    </row>
    <row r="1465" spans="1:55" x14ac:dyDescent="0.3">
      <c r="A1465" t="s">
        <v>55</v>
      </c>
      <c r="B1465" t="s">
        <v>55</v>
      </c>
      <c r="C1465" t="s">
        <v>1125</v>
      </c>
      <c r="D1465">
        <v>22110428433</v>
      </c>
      <c r="E1465" t="s">
        <v>1140</v>
      </c>
      <c r="F1465" t="s">
        <v>56</v>
      </c>
      <c r="G1465" t="s">
        <v>57</v>
      </c>
      <c r="H1465">
        <v>3</v>
      </c>
      <c r="I1465" t="s">
        <v>58</v>
      </c>
      <c r="J1465" t="s">
        <v>59</v>
      </c>
      <c r="L1465">
        <v>1</v>
      </c>
      <c r="N1465">
        <v>2</v>
      </c>
      <c r="O1465" t="s">
        <v>70</v>
      </c>
      <c r="R1465">
        <v>0</v>
      </c>
      <c r="S1465">
        <v>0</v>
      </c>
      <c r="T1465" t="s">
        <v>1773</v>
      </c>
      <c r="V1465">
        <v>0</v>
      </c>
      <c r="W1465">
        <v>2</v>
      </c>
      <c r="X1465">
        <v>1</v>
      </c>
      <c r="Y1465" t="s">
        <v>71</v>
      </c>
      <c r="Z1465" t="s">
        <v>71</v>
      </c>
      <c r="AA1465" t="s">
        <v>71</v>
      </c>
      <c r="AB1465" t="s">
        <v>71</v>
      </c>
      <c r="AD1465">
        <v>0</v>
      </c>
      <c r="AE1465">
        <v>0</v>
      </c>
      <c r="AF1465">
        <v>0</v>
      </c>
      <c r="AG1465">
        <v>0</v>
      </c>
      <c r="AH1465">
        <v>0</v>
      </c>
      <c r="AI1465">
        <v>0</v>
      </c>
      <c r="AJ1465">
        <v>0</v>
      </c>
      <c r="AK1465">
        <v>0</v>
      </c>
      <c r="AL1465">
        <v>0</v>
      </c>
      <c r="AM1465">
        <v>0</v>
      </c>
      <c r="AN1465">
        <v>0</v>
      </c>
      <c r="AO1465">
        <v>0</v>
      </c>
      <c r="AP1465">
        <v>0</v>
      </c>
      <c r="AQ1465">
        <v>0</v>
      </c>
      <c r="AR1465">
        <v>0</v>
      </c>
      <c r="AS1465">
        <v>0</v>
      </c>
      <c r="AT1465">
        <v>0</v>
      </c>
      <c r="AU1465">
        <v>0</v>
      </c>
      <c r="AV1465">
        <v>0</v>
      </c>
      <c r="AW1465">
        <v>0</v>
      </c>
      <c r="AX1465">
        <v>0</v>
      </c>
      <c r="AY1465">
        <v>0</v>
      </c>
      <c r="AZ1465">
        <v>0</v>
      </c>
      <c r="BA1465" t="s">
        <v>63</v>
      </c>
      <c r="BB1465" t="s">
        <v>63</v>
      </c>
      <c r="BC1465" t="s">
        <v>64</v>
      </c>
    </row>
    <row r="1466" spans="1:55" x14ac:dyDescent="0.3">
      <c r="A1466" t="s">
        <v>55</v>
      </c>
      <c r="B1466" t="s">
        <v>55</v>
      </c>
      <c r="C1466" t="s">
        <v>168</v>
      </c>
      <c r="D1466">
        <v>22110415702</v>
      </c>
      <c r="E1466" t="s">
        <v>1476</v>
      </c>
      <c r="F1466" t="s">
        <v>98</v>
      </c>
      <c r="G1466" t="s">
        <v>57</v>
      </c>
      <c r="H1466">
        <v>1</v>
      </c>
      <c r="I1466" t="s">
        <v>72</v>
      </c>
      <c r="J1466" t="s">
        <v>59</v>
      </c>
      <c r="K1466" t="s">
        <v>1477</v>
      </c>
      <c r="L1466">
        <v>1</v>
      </c>
      <c r="M1466" t="s">
        <v>362</v>
      </c>
      <c r="N1466">
        <v>1</v>
      </c>
      <c r="O1466" t="s">
        <v>79</v>
      </c>
      <c r="R1466">
        <v>0</v>
      </c>
      <c r="S1466">
        <v>0</v>
      </c>
      <c r="T1466" t="s">
        <v>61</v>
      </c>
      <c r="U1466" t="s">
        <v>1478</v>
      </c>
      <c r="V1466">
        <v>3</v>
      </c>
      <c r="W1466">
        <v>4</v>
      </c>
      <c r="X1466">
        <v>1</v>
      </c>
      <c r="Y1466" t="s">
        <v>62</v>
      </c>
      <c r="Z1466" t="s">
        <v>71</v>
      </c>
      <c r="AA1466" t="s">
        <v>71</v>
      </c>
      <c r="AB1466" t="s">
        <v>71</v>
      </c>
      <c r="AD1466">
        <v>0</v>
      </c>
      <c r="AE1466">
        <v>0</v>
      </c>
      <c r="AF1466">
        <v>0</v>
      </c>
      <c r="AG1466">
        <v>0</v>
      </c>
      <c r="AH1466">
        <v>0</v>
      </c>
      <c r="AI1466">
        <v>1</v>
      </c>
      <c r="AJ1466">
        <v>1</v>
      </c>
      <c r="AK1466">
        <v>0</v>
      </c>
      <c r="AL1466">
        <v>0</v>
      </c>
      <c r="AM1466">
        <v>0</v>
      </c>
      <c r="AN1466">
        <v>0</v>
      </c>
      <c r="AO1466">
        <v>0</v>
      </c>
      <c r="AP1466">
        <v>0</v>
      </c>
      <c r="AQ1466">
        <v>0</v>
      </c>
      <c r="AR1466">
        <v>0</v>
      </c>
      <c r="AS1466">
        <v>0</v>
      </c>
      <c r="AT1466">
        <v>1</v>
      </c>
      <c r="AU1466">
        <v>1</v>
      </c>
      <c r="AV1466">
        <v>0</v>
      </c>
      <c r="AW1466">
        <v>3</v>
      </c>
      <c r="AX1466">
        <v>4</v>
      </c>
      <c r="AY1466">
        <v>0</v>
      </c>
      <c r="AZ1466">
        <v>0</v>
      </c>
      <c r="BA1466" t="s">
        <v>63</v>
      </c>
      <c r="BB1466" t="s">
        <v>63</v>
      </c>
      <c r="BC1466" t="s">
        <v>64</v>
      </c>
    </row>
    <row r="1467" spans="1:55" x14ac:dyDescent="0.3">
      <c r="A1467" t="s">
        <v>55</v>
      </c>
      <c r="B1467" t="s">
        <v>55</v>
      </c>
      <c r="C1467" t="s">
        <v>168</v>
      </c>
      <c r="D1467">
        <v>22110415702</v>
      </c>
      <c r="E1467" t="s">
        <v>1476</v>
      </c>
      <c r="F1467" t="s">
        <v>98</v>
      </c>
      <c r="G1467" t="s">
        <v>57</v>
      </c>
      <c r="H1467">
        <v>6</v>
      </c>
      <c r="I1467" t="s">
        <v>58</v>
      </c>
      <c r="J1467" t="s">
        <v>59</v>
      </c>
      <c r="L1467">
        <v>1</v>
      </c>
      <c r="M1467" t="s">
        <v>1479</v>
      </c>
      <c r="N1467">
        <v>1</v>
      </c>
      <c r="O1467" t="s">
        <v>97</v>
      </c>
      <c r="R1467">
        <v>0</v>
      </c>
      <c r="S1467">
        <v>0</v>
      </c>
      <c r="T1467" t="s">
        <v>1773</v>
      </c>
      <c r="V1467">
        <v>0</v>
      </c>
      <c r="W1467">
        <v>0</v>
      </c>
      <c r="X1467">
        <v>1</v>
      </c>
      <c r="Y1467" t="s">
        <v>71</v>
      </c>
      <c r="Z1467" t="s">
        <v>71</v>
      </c>
      <c r="AA1467" t="s">
        <v>90</v>
      </c>
      <c r="AB1467" t="s">
        <v>71</v>
      </c>
      <c r="AD1467">
        <v>1</v>
      </c>
      <c r="AE1467">
        <v>0</v>
      </c>
      <c r="AF1467">
        <v>0</v>
      </c>
      <c r="AG1467">
        <v>0</v>
      </c>
      <c r="AH1467">
        <v>0</v>
      </c>
      <c r="AI1467">
        <v>1</v>
      </c>
      <c r="AJ1467">
        <v>0</v>
      </c>
      <c r="AK1467">
        <v>0</v>
      </c>
      <c r="AL1467">
        <v>0</v>
      </c>
      <c r="AM1467">
        <v>0</v>
      </c>
      <c r="AN1467">
        <v>0</v>
      </c>
      <c r="AO1467">
        <v>0</v>
      </c>
      <c r="AP1467">
        <v>0</v>
      </c>
      <c r="AQ1467">
        <v>0</v>
      </c>
      <c r="AR1467">
        <v>0</v>
      </c>
      <c r="AS1467">
        <v>0</v>
      </c>
      <c r="AT1467">
        <v>0</v>
      </c>
      <c r="AU1467">
        <v>0</v>
      </c>
      <c r="AV1467">
        <v>0</v>
      </c>
      <c r="AW1467">
        <v>2</v>
      </c>
      <c r="AX1467">
        <v>2</v>
      </c>
      <c r="AY1467">
        <v>0</v>
      </c>
      <c r="AZ1467">
        <v>0</v>
      </c>
      <c r="BA1467" t="s">
        <v>63</v>
      </c>
      <c r="BB1467" t="s">
        <v>63</v>
      </c>
      <c r="BC1467" t="s">
        <v>64</v>
      </c>
    </row>
    <row r="1468" spans="1:55" x14ac:dyDescent="0.3">
      <c r="A1468" t="s">
        <v>55</v>
      </c>
      <c r="B1468" t="s">
        <v>55</v>
      </c>
      <c r="C1468" t="s">
        <v>168</v>
      </c>
      <c r="D1468">
        <v>22110415702</v>
      </c>
      <c r="E1468" t="s">
        <v>1476</v>
      </c>
      <c r="F1468" t="s">
        <v>98</v>
      </c>
      <c r="G1468" t="s">
        <v>57</v>
      </c>
      <c r="H1468">
        <v>6</v>
      </c>
      <c r="I1468" t="s">
        <v>58</v>
      </c>
      <c r="J1468" t="s">
        <v>59</v>
      </c>
      <c r="L1468">
        <v>1</v>
      </c>
      <c r="M1468" t="s">
        <v>1479</v>
      </c>
      <c r="N1468">
        <v>2</v>
      </c>
      <c r="O1468" t="s">
        <v>65</v>
      </c>
      <c r="R1468">
        <v>0</v>
      </c>
      <c r="S1468">
        <v>0</v>
      </c>
      <c r="T1468" t="s">
        <v>61</v>
      </c>
      <c r="U1468" t="s">
        <v>1480</v>
      </c>
      <c r="V1468">
        <v>0</v>
      </c>
      <c r="W1468">
        <v>0</v>
      </c>
      <c r="X1468">
        <v>1</v>
      </c>
      <c r="Y1468" t="s">
        <v>62</v>
      </c>
      <c r="Z1468" t="s">
        <v>71</v>
      </c>
      <c r="AA1468" t="s">
        <v>90</v>
      </c>
      <c r="AB1468" t="s">
        <v>71</v>
      </c>
      <c r="AD1468">
        <v>1</v>
      </c>
      <c r="AE1468">
        <v>0</v>
      </c>
      <c r="AF1468">
        <v>0</v>
      </c>
      <c r="AG1468">
        <v>0</v>
      </c>
      <c r="AH1468">
        <v>1</v>
      </c>
      <c r="AI1468">
        <v>0</v>
      </c>
      <c r="AJ1468">
        <v>0</v>
      </c>
      <c r="AK1468">
        <v>0</v>
      </c>
      <c r="AL1468">
        <v>1</v>
      </c>
      <c r="AM1468">
        <v>1</v>
      </c>
      <c r="AN1468">
        <v>5</v>
      </c>
      <c r="AO1468">
        <v>0</v>
      </c>
      <c r="AP1468">
        <v>0</v>
      </c>
      <c r="AQ1468">
        <v>0</v>
      </c>
      <c r="AR1468">
        <v>0</v>
      </c>
      <c r="AS1468">
        <v>0</v>
      </c>
      <c r="AT1468">
        <v>0</v>
      </c>
      <c r="AU1468">
        <v>0</v>
      </c>
      <c r="AV1468">
        <v>0</v>
      </c>
      <c r="AW1468">
        <v>5</v>
      </c>
      <c r="AX1468">
        <v>4</v>
      </c>
      <c r="AY1468">
        <v>0</v>
      </c>
      <c r="AZ1468">
        <v>0</v>
      </c>
      <c r="BA1468" t="s">
        <v>63</v>
      </c>
      <c r="BB1468" t="s">
        <v>63</v>
      </c>
      <c r="BC1468" t="s">
        <v>64</v>
      </c>
    </row>
    <row r="1469" spans="1:55" x14ac:dyDescent="0.3">
      <c r="A1469" t="s">
        <v>55</v>
      </c>
      <c r="B1469" t="s">
        <v>55</v>
      </c>
      <c r="C1469" t="s">
        <v>168</v>
      </c>
      <c r="D1469">
        <v>22110415702</v>
      </c>
      <c r="E1469" t="s">
        <v>1476</v>
      </c>
      <c r="F1469" t="s">
        <v>98</v>
      </c>
      <c r="G1469" t="s">
        <v>57</v>
      </c>
      <c r="H1469">
        <v>6</v>
      </c>
      <c r="I1469" t="s">
        <v>58</v>
      </c>
      <c r="J1469" t="s">
        <v>59</v>
      </c>
      <c r="L1469">
        <v>1</v>
      </c>
      <c r="M1469" t="s">
        <v>1479</v>
      </c>
      <c r="N1469">
        <v>3</v>
      </c>
      <c r="O1469" t="s">
        <v>107</v>
      </c>
      <c r="R1469">
        <v>0</v>
      </c>
      <c r="S1469">
        <v>0</v>
      </c>
      <c r="T1469" t="s">
        <v>61</v>
      </c>
      <c r="V1469">
        <v>0</v>
      </c>
      <c r="W1469">
        <v>0</v>
      </c>
      <c r="X1469">
        <v>1</v>
      </c>
      <c r="Y1469" t="s">
        <v>71</v>
      </c>
      <c r="Z1469" t="s">
        <v>71</v>
      </c>
      <c r="AA1469" t="s">
        <v>71</v>
      </c>
      <c r="AB1469" t="s">
        <v>71</v>
      </c>
      <c r="AD1469">
        <v>0</v>
      </c>
      <c r="AE1469">
        <v>0</v>
      </c>
      <c r="AF1469">
        <v>0</v>
      </c>
      <c r="AG1469">
        <v>0</v>
      </c>
      <c r="AH1469">
        <v>0</v>
      </c>
      <c r="AI1469">
        <v>6</v>
      </c>
      <c r="AJ1469">
        <v>2</v>
      </c>
      <c r="AK1469">
        <v>0</v>
      </c>
      <c r="AL1469">
        <v>0</v>
      </c>
      <c r="AM1469">
        <v>0</v>
      </c>
      <c r="AN1469">
        <v>0</v>
      </c>
      <c r="AO1469">
        <v>0</v>
      </c>
      <c r="AP1469">
        <v>0</v>
      </c>
      <c r="AQ1469">
        <v>0</v>
      </c>
      <c r="AR1469">
        <v>0</v>
      </c>
      <c r="AS1469">
        <v>0</v>
      </c>
      <c r="AT1469">
        <v>0</v>
      </c>
      <c r="AU1469">
        <v>0</v>
      </c>
      <c r="AV1469">
        <v>0</v>
      </c>
      <c r="AW1469">
        <v>4</v>
      </c>
      <c r="AX1469">
        <v>2</v>
      </c>
      <c r="AY1469">
        <v>0</v>
      </c>
      <c r="AZ1469">
        <v>0</v>
      </c>
      <c r="BA1469" t="s">
        <v>63</v>
      </c>
      <c r="BB1469" t="s">
        <v>63</v>
      </c>
      <c r="BC1469" t="s">
        <v>64</v>
      </c>
    </row>
    <row r="1470" spans="1:55" ht="28.8" x14ac:dyDescent="0.3">
      <c r="A1470" t="s">
        <v>55</v>
      </c>
      <c r="B1470" t="s">
        <v>55</v>
      </c>
      <c r="C1470" t="s">
        <v>168</v>
      </c>
      <c r="D1470">
        <v>22110415702</v>
      </c>
      <c r="E1470" t="s">
        <v>1476</v>
      </c>
      <c r="F1470" t="s">
        <v>98</v>
      </c>
      <c r="G1470" t="s">
        <v>57</v>
      </c>
      <c r="H1470">
        <v>7</v>
      </c>
      <c r="I1470" t="s">
        <v>74</v>
      </c>
      <c r="J1470" t="s">
        <v>59</v>
      </c>
      <c r="L1470">
        <v>1</v>
      </c>
      <c r="M1470" s="40" t="s">
        <v>1481</v>
      </c>
      <c r="N1470">
        <v>2</v>
      </c>
      <c r="O1470" t="s">
        <v>66</v>
      </c>
      <c r="P1470">
        <v>7</v>
      </c>
      <c r="Q1470" t="s">
        <v>102</v>
      </c>
      <c r="R1470">
        <v>51</v>
      </c>
      <c r="S1470">
        <v>25</v>
      </c>
      <c r="T1470" t="s">
        <v>61</v>
      </c>
      <c r="V1470">
        <v>4</v>
      </c>
      <c r="W1470">
        <v>4</v>
      </c>
      <c r="X1470">
        <v>2</v>
      </c>
      <c r="Y1470" t="s">
        <v>62</v>
      </c>
      <c r="Z1470" t="s">
        <v>62</v>
      </c>
      <c r="AA1470" t="s">
        <v>62</v>
      </c>
      <c r="AB1470" t="s">
        <v>62</v>
      </c>
      <c r="AC1470" t="s">
        <v>68</v>
      </c>
      <c r="AD1470">
        <v>0</v>
      </c>
      <c r="AE1470">
        <v>1</v>
      </c>
      <c r="AF1470">
        <v>0</v>
      </c>
      <c r="AG1470">
        <v>0</v>
      </c>
      <c r="AH1470">
        <v>0</v>
      </c>
      <c r="AI1470">
        <v>0</v>
      </c>
      <c r="AJ1470">
        <v>0</v>
      </c>
      <c r="AK1470">
        <v>0</v>
      </c>
      <c r="AL1470">
        <v>0</v>
      </c>
      <c r="AM1470">
        <v>0</v>
      </c>
      <c r="AN1470">
        <v>0</v>
      </c>
      <c r="AO1470">
        <v>0</v>
      </c>
      <c r="AP1470">
        <v>0</v>
      </c>
      <c r="AQ1470">
        <v>0</v>
      </c>
      <c r="AR1470">
        <v>0</v>
      </c>
      <c r="AS1470">
        <v>0</v>
      </c>
      <c r="AT1470">
        <v>0</v>
      </c>
      <c r="AU1470">
        <v>0</v>
      </c>
      <c r="AV1470">
        <v>0</v>
      </c>
      <c r="AW1470">
        <v>5</v>
      </c>
      <c r="AX1470">
        <v>4</v>
      </c>
      <c r="AY1470">
        <v>0</v>
      </c>
      <c r="AZ1470">
        <v>0</v>
      </c>
      <c r="BA1470" t="s">
        <v>63</v>
      </c>
      <c r="BB1470" t="s">
        <v>63</v>
      </c>
      <c r="BC1470" t="s">
        <v>64</v>
      </c>
    </row>
    <row r="1471" spans="1:55" x14ac:dyDescent="0.3">
      <c r="A1471" t="s">
        <v>55</v>
      </c>
      <c r="B1471" t="s">
        <v>55</v>
      </c>
      <c r="C1471" t="s">
        <v>1125</v>
      </c>
      <c r="D1471">
        <v>22110428433</v>
      </c>
      <c r="E1471" t="s">
        <v>1140</v>
      </c>
      <c r="F1471" t="s">
        <v>56</v>
      </c>
      <c r="G1471" t="s">
        <v>57</v>
      </c>
      <c r="H1471">
        <v>6</v>
      </c>
      <c r="I1471" t="s">
        <v>58</v>
      </c>
      <c r="J1471" t="s">
        <v>59</v>
      </c>
      <c r="K1471" t="s">
        <v>1500</v>
      </c>
      <c r="L1471">
        <v>1</v>
      </c>
      <c r="N1471">
        <v>2</v>
      </c>
      <c r="O1471" t="s">
        <v>97</v>
      </c>
      <c r="R1471">
        <v>0</v>
      </c>
      <c r="S1471">
        <v>0</v>
      </c>
      <c r="T1471" t="s">
        <v>61</v>
      </c>
      <c r="V1471">
        <v>4</v>
      </c>
      <c r="W1471">
        <v>4</v>
      </c>
      <c r="X1471">
        <v>2</v>
      </c>
      <c r="Y1471" t="s">
        <v>62</v>
      </c>
      <c r="Z1471" t="s">
        <v>71</v>
      </c>
      <c r="AB1471" t="s">
        <v>62</v>
      </c>
      <c r="AD1471">
        <v>0</v>
      </c>
      <c r="AE1471">
        <v>0</v>
      </c>
      <c r="AF1471">
        <v>0</v>
      </c>
      <c r="AG1471">
        <v>0</v>
      </c>
      <c r="AH1471">
        <v>0</v>
      </c>
      <c r="AI1471">
        <v>0</v>
      </c>
      <c r="AJ1471">
        <v>1</v>
      </c>
      <c r="AK1471">
        <v>0</v>
      </c>
      <c r="AL1471">
        <v>0</v>
      </c>
      <c r="AM1471">
        <v>0</v>
      </c>
      <c r="AN1471">
        <v>0</v>
      </c>
      <c r="AO1471">
        <v>0</v>
      </c>
      <c r="AP1471">
        <v>0</v>
      </c>
      <c r="AQ1471">
        <v>0</v>
      </c>
      <c r="AR1471">
        <v>0</v>
      </c>
      <c r="AS1471">
        <v>0</v>
      </c>
      <c r="AT1471">
        <v>0</v>
      </c>
      <c r="AU1471">
        <v>0</v>
      </c>
      <c r="AV1471">
        <v>0</v>
      </c>
      <c r="AW1471">
        <v>1</v>
      </c>
      <c r="AX1471">
        <v>0</v>
      </c>
      <c r="AY1471">
        <v>0</v>
      </c>
      <c r="AZ1471">
        <v>0</v>
      </c>
      <c r="BA1471" t="s">
        <v>63</v>
      </c>
      <c r="BB1471" t="s">
        <v>63</v>
      </c>
      <c r="BC1471" t="s">
        <v>64</v>
      </c>
    </row>
    <row r="1472" spans="1:55" x14ac:dyDescent="0.3">
      <c r="A1472" t="s">
        <v>55</v>
      </c>
      <c r="B1472" t="s">
        <v>55</v>
      </c>
      <c r="C1472" t="s">
        <v>1125</v>
      </c>
      <c r="D1472">
        <v>22110428433</v>
      </c>
      <c r="E1472" t="s">
        <v>1140</v>
      </c>
      <c r="F1472" t="s">
        <v>56</v>
      </c>
      <c r="G1472" t="s">
        <v>57</v>
      </c>
      <c r="H1472">
        <v>6</v>
      </c>
      <c r="I1472" t="s">
        <v>58</v>
      </c>
      <c r="J1472" t="s">
        <v>59</v>
      </c>
      <c r="K1472" t="s">
        <v>1500</v>
      </c>
      <c r="L1472">
        <v>1</v>
      </c>
      <c r="N1472">
        <v>3</v>
      </c>
      <c r="O1472" t="s">
        <v>70</v>
      </c>
      <c r="R1472">
        <v>0</v>
      </c>
      <c r="S1472">
        <v>0</v>
      </c>
      <c r="T1472" t="s">
        <v>61</v>
      </c>
      <c r="V1472">
        <v>4</v>
      </c>
      <c r="W1472">
        <v>4</v>
      </c>
      <c r="X1472">
        <v>2</v>
      </c>
      <c r="Y1472" t="s">
        <v>62</v>
      </c>
      <c r="Z1472" t="s">
        <v>71</v>
      </c>
      <c r="AB1472" t="s">
        <v>62</v>
      </c>
      <c r="AD1472">
        <v>0</v>
      </c>
      <c r="AE1472">
        <v>0</v>
      </c>
      <c r="AF1472">
        <v>0</v>
      </c>
      <c r="AG1472">
        <v>0</v>
      </c>
      <c r="AH1472">
        <v>0</v>
      </c>
      <c r="AI1472">
        <v>0</v>
      </c>
      <c r="AJ1472">
        <v>0</v>
      </c>
      <c r="AK1472">
        <v>0</v>
      </c>
      <c r="AL1472">
        <v>0</v>
      </c>
      <c r="AM1472">
        <v>0</v>
      </c>
      <c r="AN1472">
        <v>0</v>
      </c>
      <c r="AO1472">
        <v>0</v>
      </c>
      <c r="AP1472">
        <v>0</v>
      </c>
      <c r="AQ1472">
        <v>0</v>
      </c>
      <c r="AR1472">
        <v>0</v>
      </c>
      <c r="AS1472">
        <v>0</v>
      </c>
      <c r="AT1472">
        <v>0</v>
      </c>
      <c r="AU1472">
        <v>0</v>
      </c>
      <c r="AV1472">
        <v>0</v>
      </c>
      <c r="AW1472">
        <v>1</v>
      </c>
      <c r="AX1472">
        <v>0</v>
      </c>
      <c r="AY1472">
        <v>0</v>
      </c>
      <c r="AZ1472">
        <v>0</v>
      </c>
      <c r="BA1472" t="s">
        <v>63</v>
      </c>
      <c r="BB1472" t="s">
        <v>63</v>
      </c>
      <c r="BC1472" t="s">
        <v>64</v>
      </c>
    </row>
    <row r="1473" spans="1:55" x14ac:dyDescent="0.3">
      <c r="A1473" t="s">
        <v>55</v>
      </c>
      <c r="B1473" t="s">
        <v>55</v>
      </c>
      <c r="C1473" t="s">
        <v>1125</v>
      </c>
      <c r="D1473">
        <v>22110428433</v>
      </c>
      <c r="E1473" t="s">
        <v>1140</v>
      </c>
      <c r="F1473" t="s">
        <v>56</v>
      </c>
      <c r="G1473" t="s">
        <v>57</v>
      </c>
      <c r="H1473">
        <v>6</v>
      </c>
      <c r="I1473" t="s">
        <v>58</v>
      </c>
      <c r="J1473" t="s">
        <v>59</v>
      </c>
      <c r="K1473" t="s">
        <v>1500</v>
      </c>
      <c r="L1473">
        <v>1</v>
      </c>
      <c r="N1473">
        <v>4</v>
      </c>
      <c r="O1473" t="s">
        <v>95</v>
      </c>
      <c r="R1473">
        <v>0</v>
      </c>
      <c r="S1473">
        <v>0</v>
      </c>
      <c r="T1473" t="s">
        <v>61</v>
      </c>
      <c r="V1473">
        <v>4</v>
      </c>
      <c r="W1473">
        <v>4</v>
      </c>
      <c r="X1473">
        <v>2</v>
      </c>
      <c r="Y1473" t="s">
        <v>62</v>
      </c>
      <c r="AA1473" t="s">
        <v>62</v>
      </c>
      <c r="AB1473" t="s">
        <v>62</v>
      </c>
      <c r="AD1473">
        <v>0</v>
      </c>
      <c r="AE1473">
        <v>0</v>
      </c>
      <c r="AF1473">
        <v>0</v>
      </c>
      <c r="AG1473">
        <v>0</v>
      </c>
      <c r="AH1473">
        <v>0</v>
      </c>
      <c r="AI1473">
        <v>0</v>
      </c>
      <c r="AJ1473">
        <v>0</v>
      </c>
      <c r="AK1473">
        <v>0</v>
      </c>
      <c r="AL1473">
        <v>0</v>
      </c>
      <c r="AM1473">
        <v>0</v>
      </c>
      <c r="AN1473">
        <v>0</v>
      </c>
      <c r="AO1473">
        <v>0</v>
      </c>
      <c r="AP1473">
        <v>0</v>
      </c>
      <c r="AQ1473">
        <v>0</v>
      </c>
      <c r="AR1473">
        <v>0</v>
      </c>
      <c r="AS1473">
        <v>0</v>
      </c>
      <c r="AT1473">
        <v>0</v>
      </c>
      <c r="AU1473">
        <v>0</v>
      </c>
      <c r="AV1473">
        <v>0</v>
      </c>
      <c r="AW1473">
        <v>0</v>
      </c>
      <c r="AX1473">
        <v>0</v>
      </c>
      <c r="AY1473">
        <v>0</v>
      </c>
      <c r="AZ1473">
        <v>0</v>
      </c>
      <c r="BA1473" t="s">
        <v>63</v>
      </c>
      <c r="BB1473" t="s">
        <v>63</v>
      </c>
    </row>
    <row r="1474" spans="1:55" x14ac:dyDescent="0.3">
      <c r="A1474" t="s">
        <v>55</v>
      </c>
      <c r="B1474" t="s">
        <v>55</v>
      </c>
      <c r="C1474" t="s">
        <v>625</v>
      </c>
      <c r="D1474">
        <v>22110409601</v>
      </c>
      <c r="E1474" t="s">
        <v>1449</v>
      </c>
      <c r="F1474" t="s">
        <v>56</v>
      </c>
      <c r="G1474" t="s">
        <v>57</v>
      </c>
      <c r="H1474">
        <v>1</v>
      </c>
      <c r="I1474" t="s">
        <v>58</v>
      </c>
      <c r="J1474" t="s">
        <v>59</v>
      </c>
      <c r="K1474" t="s">
        <v>1450</v>
      </c>
      <c r="L1474">
        <v>1</v>
      </c>
      <c r="M1474" t="s">
        <v>1451</v>
      </c>
      <c r="N1474">
        <v>3</v>
      </c>
      <c r="O1474" t="s">
        <v>70</v>
      </c>
      <c r="R1474">
        <v>0</v>
      </c>
      <c r="S1474">
        <v>0</v>
      </c>
      <c r="T1474" t="s">
        <v>61</v>
      </c>
      <c r="U1474" t="s">
        <v>1452</v>
      </c>
      <c r="V1474">
        <v>4</v>
      </c>
      <c r="W1474">
        <v>0</v>
      </c>
      <c r="X1474">
        <v>1</v>
      </c>
      <c r="Y1474" t="s">
        <v>62</v>
      </c>
      <c r="Z1474" t="s">
        <v>71</v>
      </c>
      <c r="AA1474" t="s">
        <v>83</v>
      </c>
      <c r="AB1474" t="s">
        <v>62</v>
      </c>
      <c r="AD1474">
        <v>1</v>
      </c>
      <c r="AE1474">
        <v>0</v>
      </c>
      <c r="AF1474">
        <v>0</v>
      </c>
      <c r="AG1474">
        <v>0</v>
      </c>
      <c r="AH1474">
        <v>0</v>
      </c>
      <c r="AI1474">
        <v>0</v>
      </c>
      <c r="AJ1474">
        <v>1</v>
      </c>
      <c r="AK1474">
        <v>0</v>
      </c>
      <c r="AL1474">
        <v>0</v>
      </c>
      <c r="AM1474">
        <v>0</v>
      </c>
      <c r="AN1474">
        <v>0</v>
      </c>
      <c r="AO1474">
        <v>0</v>
      </c>
      <c r="AP1474">
        <v>0</v>
      </c>
      <c r="AQ1474">
        <v>0</v>
      </c>
      <c r="AR1474">
        <v>0</v>
      </c>
      <c r="AS1474">
        <v>0</v>
      </c>
      <c r="AT1474">
        <v>0</v>
      </c>
      <c r="AU1474">
        <v>0</v>
      </c>
      <c r="AV1474">
        <v>0</v>
      </c>
      <c r="AW1474">
        <v>0</v>
      </c>
      <c r="AX1474">
        <v>0</v>
      </c>
      <c r="AY1474">
        <v>0</v>
      </c>
      <c r="AZ1474">
        <v>0</v>
      </c>
      <c r="BA1474" t="s">
        <v>63</v>
      </c>
      <c r="BB1474" t="s">
        <v>63</v>
      </c>
      <c r="BC1474" t="s">
        <v>64</v>
      </c>
    </row>
    <row r="1475" spans="1:55" x14ac:dyDescent="0.3">
      <c r="A1475" t="s">
        <v>55</v>
      </c>
      <c r="B1475" t="s">
        <v>55</v>
      </c>
      <c r="C1475" t="s">
        <v>625</v>
      </c>
      <c r="D1475">
        <v>22110409601</v>
      </c>
      <c r="E1475" t="s">
        <v>1449</v>
      </c>
      <c r="F1475" t="s">
        <v>56</v>
      </c>
      <c r="G1475" t="s">
        <v>57</v>
      </c>
      <c r="H1475">
        <v>3</v>
      </c>
      <c r="I1475" t="s">
        <v>74</v>
      </c>
      <c r="J1475" t="s">
        <v>59</v>
      </c>
      <c r="K1475" t="s">
        <v>1453</v>
      </c>
      <c r="L1475">
        <v>1</v>
      </c>
      <c r="M1475" t="s">
        <v>1454</v>
      </c>
      <c r="N1475">
        <v>1</v>
      </c>
      <c r="O1475" t="s">
        <v>66</v>
      </c>
      <c r="P1475">
        <v>4</v>
      </c>
      <c r="Q1475" t="s">
        <v>86</v>
      </c>
      <c r="R1475">
        <v>22</v>
      </c>
      <c r="S1475">
        <v>26</v>
      </c>
      <c r="T1475" t="s">
        <v>61</v>
      </c>
      <c r="U1475" t="s">
        <v>1455</v>
      </c>
      <c r="V1475">
        <v>0</v>
      </c>
      <c r="W1475">
        <v>0</v>
      </c>
      <c r="X1475">
        <v>1</v>
      </c>
      <c r="Y1475" t="s">
        <v>71</v>
      </c>
      <c r="Z1475" t="s">
        <v>62</v>
      </c>
      <c r="AA1475" t="s">
        <v>90</v>
      </c>
      <c r="AB1475" t="s">
        <v>62</v>
      </c>
      <c r="AC1475" t="s">
        <v>77</v>
      </c>
      <c r="AD1475">
        <v>1</v>
      </c>
      <c r="AE1475">
        <v>1</v>
      </c>
      <c r="AF1475">
        <v>0</v>
      </c>
      <c r="AG1475">
        <v>0</v>
      </c>
      <c r="AH1475">
        <v>0</v>
      </c>
      <c r="AI1475">
        <v>0</v>
      </c>
      <c r="AJ1475">
        <v>0</v>
      </c>
      <c r="AK1475">
        <v>0</v>
      </c>
      <c r="AL1475">
        <v>0</v>
      </c>
      <c r="AM1475">
        <v>0</v>
      </c>
      <c r="AN1475">
        <v>0</v>
      </c>
      <c r="AO1475">
        <v>0</v>
      </c>
      <c r="AP1475">
        <v>0</v>
      </c>
      <c r="AQ1475">
        <v>0</v>
      </c>
      <c r="AR1475">
        <v>0</v>
      </c>
      <c r="AS1475">
        <v>0</v>
      </c>
      <c r="AT1475">
        <v>0</v>
      </c>
      <c r="AU1475">
        <v>0</v>
      </c>
      <c r="AV1475">
        <v>0</v>
      </c>
      <c r="AW1475">
        <v>3</v>
      </c>
      <c r="AX1475">
        <v>3</v>
      </c>
      <c r="AY1475">
        <v>0</v>
      </c>
      <c r="AZ1475">
        <v>0</v>
      </c>
      <c r="BA1475" t="s">
        <v>63</v>
      </c>
      <c r="BB1475" t="s">
        <v>63</v>
      </c>
      <c r="BC1475" t="s">
        <v>64</v>
      </c>
    </row>
    <row r="1476" spans="1:55" x14ac:dyDescent="0.3">
      <c r="A1476" t="s">
        <v>55</v>
      </c>
      <c r="B1476" t="s">
        <v>55</v>
      </c>
      <c r="C1476" t="s">
        <v>625</v>
      </c>
      <c r="D1476">
        <v>22110409601</v>
      </c>
      <c r="E1476" t="s">
        <v>1449</v>
      </c>
      <c r="F1476" t="s">
        <v>56</v>
      </c>
      <c r="G1476" t="s">
        <v>57</v>
      </c>
      <c r="H1476">
        <v>4</v>
      </c>
      <c r="I1476" t="s">
        <v>58</v>
      </c>
      <c r="J1476" t="s">
        <v>59</v>
      </c>
      <c r="K1476" t="s">
        <v>1456</v>
      </c>
      <c r="L1476">
        <v>1</v>
      </c>
      <c r="M1476" t="s">
        <v>1457</v>
      </c>
      <c r="N1476">
        <v>3</v>
      </c>
      <c r="O1476" t="s">
        <v>95</v>
      </c>
      <c r="R1476">
        <v>0</v>
      </c>
      <c r="S1476">
        <v>0</v>
      </c>
      <c r="T1476" t="s">
        <v>61</v>
      </c>
      <c r="V1476">
        <v>1</v>
      </c>
      <c r="W1476">
        <v>0</v>
      </c>
      <c r="X1476">
        <v>1</v>
      </c>
      <c r="Y1476" t="s">
        <v>71</v>
      </c>
      <c r="AB1476" t="s">
        <v>71</v>
      </c>
      <c r="AD1476">
        <v>0</v>
      </c>
      <c r="AE1476">
        <v>0</v>
      </c>
      <c r="AF1476">
        <v>0</v>
      </c>
      <c r="AG1476">
        <v>0</v>
      </c>
      <c r="AH1476">
        <v>0</v>
      </c>
      <c r="AI1476">
        <v>0</v>
      </c>
      <c r="AJ1476">
        <v>0</v>
      </c>
      <c r="AK1476">
        <v>0</v>
      </c>
      <c r="AL1476">
        <v>0</v>
      </c>
      <c r="AM1476">
        <v>0</v>
      </c>
      <c r="AN1476">
        <v>0</v>
      </c>
      <c r="AO1476">
        <v>0</v>
      </c>
      <c r="AP1476">
        <v>0</v>
      </c>
      <c r="AQ1476">
        <v>0</v>
      </c>
      <c r="AR1476">
        <v>0</v>
      </c>
      <c r="AS1476">
        <v>0</v>
      </c>
      <c r="AT1476">
        <v>0</v>
      </c>
      <c r="AU1476">
        <v>0</v>
      </c>
      <c r="AV1476">
        <v>0</v>
      </c>
      <c r="AW1476">
        <v>0</v>
      </c>
      <c r="AX1476">
        <v>0</v>
      </c>
      <c r="AY1476">
        <v>0</v>
      </c>
      <c r="AZ1476">
        <v>0</v>
      </c>
      <c r="BA1476" t="s">
        <v>63</v>
      </c>
      <c r="BB1476" t="s">
        <v>63</v>
      </c>
      <c r="BC1476" t="s">
        <v>64</v>
      </c>
    </row>
    <row r="1477" spans="1:55" x14ac:dyDescent="0.3">
      <c r="A1477" t="s">
        <v>55</v>
      </c>
      <c r="B1477" t="s">
        <v>55</v>
      </c>
      <c r="C1477" t="s">
        <v>625</v>
      </c>
      <c r="D1477">
        <v>22110409601</v>
      </c>
      <c r="E1477" t="s">
        <v>1449</v>
      </c>
      <c r="F1477" t="s">
        <v>56</v>
      </c>
      <c r="G1477" t="s">
        <v>57</v>
      </c>
      <c r="H1477">
        <v>4</v>
      </c>
      <c r="I1477" t="s">
        <v>58</v>
      </c>
      <c r="J1477" t="s">
        <v>59</v>
      </c>
      <c r="K1477" t="s">
        <v>1456</v>
      </c>
      <c r="L1477">
        <v>1</v>
      </c>
      <c r="M1477" t="s">
        <v>1457</v>
      </c>
      <c r="N1477">
        <v>4</v>
      </c>
      <c r="O1477" t="s">
        <v>95</v>
      </c>
      <c r="R1477">
        <v>0</v>
      </c>
      <c r="S1477">
        <v>0</v>
      </c>
      <c r="T1477" t="s">
        <v>61</v>
      </c>
      <c r="V1477">
        <v>1</v>
      </c>
      <c r="W1477">
        <v>0</v>
      </c>
      <c r="X1477">
        <v>1</v>
      </c>
      <c r="Y1477" t="s">
        <v>71</v>
      </c>
      <c r="AB1477" t="s">
        <v>71</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0</v>
      </c>
      <c r="AW1477">
        <v>1</v>
      </c>
      <c r="AX1477">
        <v>0</v>
      </c>
      <c r="AY1477">
        <v>0</v>
      </c>
      <c r="AZ1477">
        <v>0</v>
      </c>
      <c r="BA1477" t="s">
        <v>63</v>
      </c>
      <c r="BB1477" t="s">
        <v>63</v>
      </c>
      <c r="BC1477" t="s">
        <v>64</v>
      </c>
    </row>
    <row r="1478" spans="1:55" x14ac:dyDescent="0.3">
      <c r="A1478" t="s">
        <v>55</v>
      </c>
      <c r="B1478" t="s">
        <v>55</v>
      </c>
      <c r="C1478" t="s">
        <v>625</v>
      </c>
      <c r="D1478">
        <v>22110409601</v>
      </c>
      <c r="E1478" t="s">
        <v>1449</v>
      </c>
      <c r="F1478" t="s">
        <v>56</v>
      </c>
      <c r="G1478" t="s">
        <v>57</v>
      </c>
      <c r="H1478">
        <v>6</v>
      </c>
      <c r="I1478" t="s">
        <v>58</v>
      </c>
      <c r="J1478" t="s">
        <v>59</v>
      </c>
      <c r="K1478" t="s">
        <v>1458</v>
      </c>
      <c r="L1478">
        <v>1</v>
      </c>
      <c r="M1478" t="s">
        <v>1459</v>
      </c>
      <c r="N1478">
        <v>1</v>
      </c>
      <c r="O1478" t="s">
        <v>66</v>
      </c>
      <c r="P1478">
        <v>3</v>
      </c>
      <c r="Q1478" t="s">
        <v>78</v>
      </c>
      <c r="R1478">
        <v>27</v>
      </c>
      <c r="S1478">
        <v>25</v>
      </c>
      <c r="T1478" t="s">
        <v>61</v>
      </c>
      <c r="U1478" t="s">
        <v>1460</v>
      </c>
      <c r="V1478">
        <v>0</v>
      </c>
      <c r="W1478">
        <v>0</v>
      </c>
      <c r="X1478">
        <v>1</v>
      </c>
      <c r="Y1478" t="s">
        <v>71</v>
      </c>
      <c r="Z1478" t="s">
        <v>71</v>
      </c>
      <c r="AA1478" t="s">
        <v>90</v>
      </c>
      <c r="AB1478" t="s">
        <v>62</v>
      </c>
      <c r="AC1478" t="s">
        <v>68</v>
      </c>
      <c r="AD1478">
        <v>0</v>
      </c>
      <c r="AE1478">
        <v>1</v>
      </c>
      <c r="AF1478">
        <v>0</v>
      </c>
      <c r="AG1478">
        <v>0</v>
      </c>
      <c r="AH1478">
        <v>0</v>
      </c>
      <c r="AI1478">
        <v>0</v>
      </c>
      <c r="AJ1478">
        <v>1</v>
      </c>
      <c r="AK1478">
        <v>0</v>
      </c>
      <c r="AL1478">
        <v>0</v>
      </c>
      <c r="AM1478">
        <v>0</v>
      </c>
      <c r="AN1478">
        <v>0</v>
      </c>
      <c r="AO1478">
        <v>0</v>
      </c>
      <c r="AP1478">
        <v>0</v>
      </c>
      <c r="AQ1478">
        <v>0</v>
      </c>
      <c r="AR1478">
        <v>0</v>
      </c>
      <c r="AS1478">
        <v>0</v>
      </c>
      <c r="AT1478">
        <v>0</v>
      </c>
      <c r="AU1478">
        <v>0</v>
      </c>
      <c r="AV1478">
        <v>0</v>
      </c>
      <c r="AW1478">
        <v>2</v>
      </c>
      <c r="AX1478">
        <v>2</v>
      </c>
      <c r="AY1478">
        <v>0</v>
      </c>
      <c r="AZ1478">
        <v>0</v>
      </c>
      <c r="BA1478" t="s">
        <v>63</v>
      </c>
      <c r="BB1478" t="s">
        <v>63</v>
      </c>
      <c r="BC1478" t="s">
        <v>64</v>
      </c>
    </row>
    <row r="1479" spans="1:55" x14ac:dyDescent="0.3">
      <c r="A1479" t="s">
        <v>55</v>
      </c>
      <c r="B1479" t="s">
        <v>55</v>
      </c>
      <c r="C1479" t="s">
        <v>625</v>
      </c>
      <c r="D1479">
        <v>22110409601</v>
      </c>
      <c r="E1479" t="s">
        <v>1449</v>
      </c>
      <c r="F1479" t="s">
        <v>56</v>
      </c>
      <c r="G1479" t="s">
        <v>57</v>
      </c>
      <c r="H1479">
        <v>6</v>
      </c>
      <c r="I1479" t="s">
        <v>58</v>
      </c>
      <c r="J1479" t="s">
        <v>59</v>
      </c>
      <c r="K1479" t="s">
        <v>1458</v>
      </c>
      <c r="L1479">
        <v>1</v>
      </c>
      <c r="M1479" t="s">
        <v>1459</v>
      </c>
      <c r="N1479">
        <v>2</v>
      </c>
      <c r="O1479" t="s">
        <v>66</v>
      </c>
      <c r="P1479">
        <v>4</v>
      </c>
      <c r="Q1479" t="s">
        <v>76</v>
      </c>
      <c r="R1479">
        <v>23</v>
      </c>
      <c r="S1479">
        <v>26</v>
      </c>
      <c r="T1479" t="s">
        <v>61</v>
      </c>
      <c r="V1479">
        <v>0</v>
      </c>
      <c r="W1479">
        <v>0</v>
      </c>
      <c r="X1479">
        <v>1</v>
      </c>
      <c r="Y1479" t="s">
        <v>71</v>
      </c>
      <c r="Z1479" t="s">
        <v>71</v>
      </c>
      <c r="AA1479" t="s">
        <v>90</v>
      </c>
      <c r="AB1479" t="s">
        <v>62</v>
      </c>
      <c r="AC1479" t="s">
        <v>68</v>
      </c>
      <c r="AD1479">
        <v>0</v>
      </c>
      <c r="AE1479">
        <v>1</v>
      </c>
      <c r="AF1479">
        <v>0</v>
      </c>
      <c r="AG1479">
        <v>0</v>
      </c>
      <c r="AH1479">
        <v>0</v>
      </c>
      <c r="AI1479">
        <v>0</v>
      </c>
      <c r="AJ1479">
        <v>3</v>
      </c>
      <c r="AK1479">
        <v>0</v>
      </c>
      <c r="AL1479">
        <v>0</v>
      </c>
      <c r="AM1479">
        <v>0</v>
      </c>
      <c r="AN1479">
        <v>0</v>
      </c>
      <c r="AO1479">
        <v>0</v>
      </c>
      <c r="AP1479">
        <v>0</v>
      </c>
      <c r="AQ1479">
        <v>0</v>
      </c>
      <c r="AR1479">
        <v>0</v>
      </c>
      <c r="AS1479">
        <v>0</v>
      </c>
      <c r="AT1479">
        <v>0</v>
      </c>
      <c r="AU1479">
        <v>0</v>
      </c>
      <c r="AV1479">
        <v>0</v>
      </c>
      <c r="AW1479">
        <v>2</v>
      </c>
      <c r="AX1479">
        <v>2</v>
      </c>
      <c r="AY1479">
        <v>0</v>
      </c>
      <c r="AZ1479">
        <v>0</v>
      </c>
      <c r="BA1479" t="s">
        <v>63</v>
      </c>
      <c r="BB1479" t="s">
        <v>63</v>
      </c>
      <c r="BC1479" t="s">
        <v>64</v>
      </c>
    </row>
    <row r="1480" spans="1:55" x14ac:dyDescent="0.3">
      <c r="A1480" t="s">
        <v>55</v>
      </c>
      <c r="B1480" t="s">
        <v>55</v>
      </c>
      <c r="C1480" t="s">
        <v>625</v>
      </c>
      <c r="D1480">
        <v>22110409601</v>
      </c>
      <c r="E1480" t="s">
        <v>1449</v>
      </c>
      <c r="F1480" t="s">
        <v>56</v>
      </c>
      <c r="G1480" t="s">
        <v>57</v>
      </c>
      <c r="H1480">
        <v>7</v>
      </c>
      <c r="I1480" t="s">
        <v>58</v>
      </c>
      <c r="J1480" t="s">
        <v>59</v>
      </c>
      <c r="K1480" t="s">
        <v>1461</v>
      </c>
      <c r="L1480">
        <v>1</v>
      </c>
      <c r="M1480" t="s">
        <v>1451</v>
      </c>
      <c r="N1480">
        <v>1</v>
      </c>
      <c r="O1480" t="s">
        <v>66</v>
      </c>
      <c r="P1480">
        <v>1</v>
      </c>
      <c r="Q1480" t="s">
        <v>67</v>
      </c>
      <c r="R1480">
        <v>15</v>
      </c>
      <c r="S1480">
        <v>14</v>
      </c>
      <c r="T1480" t="s">
        <v>61</v>
      </c>
      <c r="U1480" t="s">
        <v>1462</v>
      </c>
      <c r="V1480">
        <v>0</v>
      </c>
      <c r="W1480">
        <v>1</v>
      </c>
      <c r="X1480">
        <v>1</v>
      </c>
      <c r="Y1480" t="s">
        <v>71</v>
      </c>
      <c r="Z1480" t="s">
        <v>62</v>
      </c>
      <c r="AA1480" t="s">
        <v>71</v>
      </c>
      <c r="AB1480" t="s">
        <v>71</v>
      </c>
      <c r="AC1480" t="s">
        <v>77</v>
      </c>
      <c r="AD1480">
        <v>1</v>
      </c>
      <c r="AE1480">
        <v>1</v>
      </c>
      <c r="AF1480">
        <v>0</v>
      </c>
      <c r="AG1480">
        <v>0</v>
      </c>
      <c r="AH1480">
        <v>0</v>
      </c>
      <c r="AI1480">
        <v>0</v>
      </c>
      <c r="AJ1480">
        <v>1</v>
      </c>
      <c r="AK1480">
        <v>0</v>
      </c>
      <c r="AL1480">
        <v>0</v>
      </c>
      <c r="AM1480">
        <v>0</v>
      </c>
      <c r="AN1480">
        <v>0</v>
      </c>
      <c r="AO1480">
        <v>0</v>
      </c>
      <c r="AP1480">
        <v>0</v>
      </c>
      <c r="AQ1480">
        <v>0</v>
      </c>
      <c r="AR1480">
        <v>0</v>
      </c>
      <c r="AS1480">
        <v>0</v>
      </c>
      <c r="AT1480">
        <v>0</v>
      </c>
      <c r="AU1480">
        <v>0</v>
      </c>
      <c r="AV1480">
        <v>0</v>
      </c>
      <c r="AW1480">
        <v>4</v>
      </c>
      <c r="AX1480">
        <v>4</v>
      </c>
      <c r="AY1480">
        <v>0</v>
      </c>
      <c r="AZ1480">
        <v>0</v>
      </c>
      <c r="BA1480" t="s">
        <v>63</v>
      </c>
      <c r="BB1480" t="s">
        <v>63</v>
      </c>
      <c r="BC1480" t="s">
        <v>64</v>
      </c>
    </row>
    <row r="1481" spans="1:55" x14ac:dyDescent="0.3">
      <c r="A1481" t="s">
        <v>55</v>
      </c>
      <c r="B1481" t="s">
        <v>55</v>
      </c>
      <c r="C1481" t="s">
        <v>625</v>
      </c>
      <c r="D1481">
        <v>22110409601</v>
      </c>
      <c r="E1481" t="s">
        <v>1449</v>
      </c>
      <c r="F1481" t="s">
        <v>56</v>
      </c>
      <c r="G1481" t="s">
        <v>57</v>
      </c>
      <c r="H1481">
        <v>8</v>
      </c>
      <c r="I1481" t="s">
        <v>58</v>
      </c>
      <c r="J1481" t="s">
        <v>59</v>
      </c>
      <c r="K1481" t="s">
        <v>1463</v>
      </c>
      <c r="L1481">
        <v>1</v>
      </c>
      <c r="M1481" t="s">
        <v>1464</v>
      </c>
      <c r="N1481">
        <v>1</v>
      </c>
      <c r="O1481" t="s">
        <v>66</v>
      </c>
      <c r="P1481">
        <v>2</v>
      </c>
      <c r="Q1481" t="s">
        <v>69</v>
      </c>
      <c r="R1481">
        <v>15</v>
      </c>
      <c r="S1481">
        <v>16</v>
      </c>
      <c r="T1481" t="s">
        <v>61</v>
      </c>
      <c r="V1481">
        <v>2</v>
      </c>
      <c r="W1481">
        <v>0</v>
      </c>
      <c r="X1481">
        <v>1</v>
      </c>
      <c r="Y1481" t="s">
        <v>71</v>
      </c>
      <c r="Z1481" t="s">
        <v>71</v>
      </c>
      <c r="AA1481" t="s">
        <v>90</v>
      </c>
      <c r="AB1481" t="s">
        <v>62</v>
      </c>
      <c r="AC1481" t="s">
        <v>77</v>
      </c>
      <c r="AD1481">
        <v>0</v>
      </c>
      <c r="AE1481">
        <v>1</v>
      </c>
      <c r="AF1481">
        <v>0</v>
      </c>
      <c r="AG1481">
        <v>0</v>
      </c>
      <c r="AH1481">
        <v>0</v>
      </c>
      <c r="AI1481">
        <v>1</v>
      </c>
      <c r="AJ1481">
        <v>0</v>
      </c>
      <c r="AK1481">
        <v>0</v>
      </c>
      <c r="AL1481">
        <v>0</v>
      </c>
      <c r="AM1481">
        <v>0</v>
      </c>
      <c r="AN1481">
        <v>0</v>
      </c>
      <c r="AO1481">
        <v>0</v>
      </c>
      <c r="AP1481">
        <v>0</v>
      </c>
      <c r="AQ1481">
        <v>0</v>
      </c>
      <c r="AR1481">
        <v>0</v>
      </c>
      <c r="AS1481">
        <v>0</v>
      </c>
      <c r="AT1481">
        <v>0</v>
      </c>
      <c r="AU1481">
        <v>0</v>
      </c>
      <c r="AV1481">
        <v>0</v>
      </c>
      <c r="AW1481">
        <v>2</v>
      </c>
      <c r="AX1481">
        <v>2</v>
      </c>
      <c r="AY1481">
        <v>0</v>
      </c>
      <c r="AZ1481">
        <v>0</v>
      </c>
      <c r="BA1481" t="s">
        <v>63</v>
      </c>
      <c r="BB1481" t="s">
        <v>63</v>
      </c>
      <c r="BC1481" t="s">
        <v>64</v>
      </c>
    </row>
    <row r="1482" spans="1:55" x14ac:dyDescent="0.3">
      <c r="A1482" t="s">
        <v>55</v>
      </c>
      <c r="B1482" t="s">
        <v>55</v>
      </c>
      <c r="C1482" t="s">
        <v>625</v>
      </c>
      <c r="D1482">
        <v>22110409601</v>
      </c>
      <c r="E1482" t="s">
        <v>1449</v>
      </c>
      <c r="F1482" t="s">
        <v>56</v>
      </c>
      <c r="G1482" t="s">
        <v>57</v>
      </c>
      <c r="H1482">
        <v>8</v>
      </c>
      <c r="I1482" t="s">
        <v>58</v>
      </c>
      <c r="J1482" t="s">
        <v>59</v>
      </c>
      <c r="K1482" t="s">
        <v>1463</v>
      </c>
      <c r="L1482">
        <v>1</v>
      </c>
      <c r="M1482" t="s">
        <v>1464</v>
      </c>
      <c r="N1482">
        <v>2</v>
      </c>
      <c r="O1482" t="s">
        <v>66</v>
      </c>
      <c r="P1482">
        <v>2</v>
      </c>
      <c r="Q1482" t="s">
        <v>88</v>
      </c>
      <c r="R1482">
        <v>16</v>
      </c>
      <c r="S1482">
        <v>16</v>
      </c>
      <c r="T1482" t="s">
        <v>61</v>
      </c>
      <c r="U1482" t="s">
        <v>1465</v>
      </c>
      <c r="V1482">
        <v>2</v>
      </c>
      <c r="W1482">
        <v>0</v>
      </c>
      <c r="X1482">
        <v>1</v>
      </c>
      <c r="Y1482" t="s">
        <v>71</v>
      </c>
      <c r="Z1482" t="s">
        <v>71</v>
      </c>
      <c r="AA1482" t="s">
        <v>90</v>
      </c>
      <c r="AB1482" t="s">
        <v>71</v>
      </c>
      <c r="AC1482" t="s">
        <v>77</v>
      </c>
      <c r="AD1482">
        <v>0</v>
      </c>
      <c r="AE1482">
        <v>1</v>
      </c>
      <c r="AF1482">
        <v>0</v>
      </c>
      <c r="AG1482">
        <v>0</v>
      </c>
      <c r="AH1482">
        <v>0</v>
      </c>
      <c r="AI1482">
        <v>0</v>
      </c>
      <c r="AJ1482">
        <v>0</v>
      </c>
      <c r="AK1482">
        <v>0</v>
      </c>
      <c r="AL1482">
        <v>0</v>
      </c>
      <c r="AM1482">
        <v>0</v>
      </c>
      <c r="AN1482">
        <v>0</v>
      </c>
      <c r="AO1482">
        <v>0</v>
      </c>
      <c r="AP1482">
        <v>0</v>
      </c>
      <c r="AQ1482">
        <v>0</v>
      </c>
      <c r="AR1482">
        <v>0</v>
      </c>
      <c r="AS1482">
        <v>0</v>
      </c>
      <c r="AT1482">
        <v>0</v>
      </c>
      <c r="AU1482">
        <v>0</v>
      </c>
      <c r="AV1482">
        <v>0</v>
      </c>
      <c r="AW1482">
        <v>2</v>
      </c>
      <c r="AX1482">
        <v>2</v>
      </c>
      <c r="AY1482">
        <v>0</v>
      </c>
      <c r="AZ1482">
        <v>0</v>
      </c>
      <c r="BA1482" t="s">
        <v>63</v>
      </c>
      <c r="BB1482" t="s">
        <v>63</v>
      </c>
      <c r="BC1482" t="s">
        <v>64</v>
      </c>
    </row>
    <row r="1483" spans="1:55" x14ac:dyDescent="0.3">
      <c r="A1483" t="s">
        <v>55</v>
      </c>
      <c r="B1483" t="s">
        <v>55</v>
      </c>
      <c r="C1483" t="s">
        <v>625</v>
      </c>
      <c r="D1483">
        <v>22110409601</v>
      </c>
      <c r="E1483" t="s">
        <v>1449</v>
      </c>
      <c r="F1483" t="s">
        <v>56</v>
      </c>
      <c r="G1483" t="s">
        <v>57</v>
      </c>
      <c r="H1483">
        <v>8</v>
      </c>
      <c r="I1483" t="s">
        <v>58</v>
      </c>
      <c r="J1483" t="s">
        <v>59</v>
      </c>
      <c r="K1483" t="s">
        <v>1463</v>
      </c>
      <c r="L1483">
        <v>1</v>
      </c>
      <c r="M1483" t="s">
        <v>1464</v>
      </c>
      <c r="N1483">
        <v>5</v>
      </c>
      <c r="O1483" t="s">
        <v>70</v>
      </c>
      <c r="R1483">
        <v>0</v>
      </c>
      <c r="S1483">
        <v>0</v>
      </c>
      <c r="T1483" t="s">
        <v>61</v>
      </c>
      <c r="U1483" t="s">
        <v>1466</v>
      </c>
      <c r="V1483">
        <v>2</v>
      </c>
      <c r="W1483">
        <v>0</v>
      </c>
      <c r="X1483">
        <v>1</v>
      </c>
      <c r="Y1483" t="s">
        <v>71</v>
      </c>
      <c r="Z1483" t="s">
        <v>62</v>
      </c>
      <c r="AA1483" t="s">
        <v>90</v>
      </c>
      <c r="AB1483" t="s">
        <v>62</v>
      </c>
      <c r="AD1483">
        <v>0</v>
      </c>
      <c r="AE1483">
        <v>0</v>
      </c>
      <c r="AF1483">
        <v>0</v>
      </c>
      <c r="AG1483">
        <v>0</v>
      </c>
      <c r="AH1483">
        <v>0</v>
      </c>
      <c r="AI1483">
        <v>0</v>
      </c>
      <c r="AJ1483">
        <v>0</v>
      </c>
      <c r="AK1483">
        <v>0</v>
      </c>
      <c r="AL1483">
        <v>0</v>
      </c>
      <c r="AM1483">
        <v>0</v>
      </c>
      <c r="AN1483">
        <v>0</v>
      </c>
      <c r="AO1483">
        <v>0</v>
      </c>
      <c r="AP1483">
        <v>0</v>
      </c>
      <c r="AQ1483">
        <v>0</v>
      </c>
      <c r="AR1483">
        <v>0</v>
      </c>
      <c r="AS1483">
        <v>0</v>
      </c>
      <c r="AT1483">
        <v>0</v>
      </c>
      <c r="AU1483">
        <v>0</v>
      </c>
      <c r="AV1483">
        <v>0</v>
      </c>
      <c r="AW1483">
        <v>2</v>
      </c>
      <c r="AX1483">
        <v>2</v>
      </c>
      <c r="AY1483">
        <v>0</v>
      </c>
      <c r="AZ1483">
        <v>0</v>
      </c>
      <c r="BA1483" t="s">
        <v>63</v>
      </c>
      <c r="BB1483" t="s">
        <v>63</v>
      </c>
      <c r="BC1483" t="s">
        <v>64</v>
      </c>
    </row>
    <row r="1484" spans="1:55" x14ac:dyDescent="0.3">
      <c r="A1484" t="s">
        <v>55</v>
      </c>
      <c r="B1484" t="s">
        <v>55</v>
      </c>
      <c r="C1484" t="s">
        <v>157</v>
      </c>
      <c r="D1484">
        <v>22110406215</v>
      </c>
      <c r="E1484" t="s">
        <v>1433</v>
      </c>
      <c r="F1484" t="s">
        <v>98</v>
      </c>
      <c r="G1484" t="s">
        <v>57</v>
      </c>
      <c r="H1484">
        <v>1</v>
      </c>
      <c r="I1484" t="s">
        <v>74</v>
      </c>
      <c r="J1484" t="s">
        <v>59</v>
      </c>
      <c r="K1484" t="s">
        <v>1434</v>
      </c>
      <c r="L1484">
        <v>1</v>
      </c>
      <c r="N1484">
        <v>2</v>
      </c>
      <c r="O1484" t="s">
        <v>66</v>
      </c>
      <c r="P1484">
        <v>7</v>
      </c>
      <c r="Q1484" t="s">
        <v>102</v>
      </c>
      <c r="R1484">
        <v>25</v>
      </c>
      <c r="S1484">
        <v>21</v>
      </c>
      <c r="T1484" t="s">
        <v>61</v>
      </c>
      <c r="V1484">
        <v>0</v>
      </c>
      <c r="W1484">
        <v>1</v>
      </c>
      <c r="X1484">
        <v>1</v>
      </c>
      <c r="Y1484" t="s">
        <v>62</v>
      </c>
      <c r="Z1484" t="s">
        <v>62</v>
      </c>
      <c r="AA1484" t="s">
        <v>62</v>
      </c>
      <c r="AB1484" t="s">
        <v>62</v>
      </c>
      <c r="AC1484" t="s">
        <v>77</v>
      </c>
      <c r="AD1484">
        <v>0</v>
      </c>
      <c r="AE1484">
        <v>1</v>
      </c>
      <c r="AF1484">
        <v>0</v>
      </c>
      <c r="AG1484">
        <v>0</v>
      </c>
      <c r="AH1484">
        <v>0</v>
      </c>
      <c r="AI1484">
        <v>0</v>
      </c>
      <c r="AJ1484">
        <v>0</v>
      </c>
      <c r="AK1484">
        <v>0</v>
      </c>
      <c r="AL1484">
        <v>0</v>
      </c>
      <c r="AM1484">
        <v>0</v>
      </c>
      <c r="AN1484">
        <v>0</v>
      </c>
      <c r="AO1484">
        <v>0</v>
      </c>
      <c r="AP1484">
        <v>0</v>
      </c>
      <c r="AQ1484">
        <v>0</v>
      </c>
      <c r="AR1484">
        <v>0</v>
      </c>
      <c r="AS1484">
        <v>0</v>
      </c>
      <c r="AT1484">
        <v>0</v>
      </c>
      <c r="AU1484">
        <v>0</v>
      </c>
      <c r="AV1484">
        <v>0</v>
      </c>
      <c r="AW1484">
        <v>2</v>
      </c>
      <c r="AX1484">
        <v>2</v>
      </c>
      <c r="AY1484">
        <v>0</v>
      </c>
      <c r="AZ1484">
        <v>0</v>
      </c>
      <c r="BA1484" t="s">
        <v>63</v>
      </c>
      <c r="BB1484" t="s">
        <v>63</v>
      </c>
      <c r="BC1484" t="s">
        <v>64</v>
      </c>
    </row>
    <row r="1485" spans="1:55" x14ac:dyDescent="0.3">
      <c r="A1485" t="s">
        <v>55</v>
      </c>
      <c r="B1485" t="s">
        <v>55</v>
      </c>
      <c r="C1485" t="s">
        <v>157</v>
      </c>
      <c r="D1485">
        <v>22110406215</v>
      </c>
      <c r="E1485" t="s">
        <v>1433</v>
      </c>
      <c r="F1485" t="s">
        <v>98</v>
      </c>
      <c r="G1485" t="s">
        <v>57</v>
      </c>
      <c r="H1485">
        <v>1</v>
      </c>
      <c r="I1485" t="s">
        <v>74</v>
      </c>
      <c r="J1485" t="s">
        <v>59</v>
      </c>
      <c r="K1485" t="s">
        <v>1434</v>
      </c>
      <c r="L1485">
        <v>1</v>
      </c>
      <c r="N1485">
        <v>3</v>
      </c>
      <c r="O1485" t="s">
        <v>70</v>
      </c>
      <c r="R1485">
        <v>0</v>
      </c>
      <c r="S1485">
        <v>0</v>
      </c>
      <c r="T1485" t="s">
        <v>61</v>
      </c>
      <c r="V1485">
        <v>0</v>
      </c>
      <c r="W1485">
        <v>1</v>
      </c>
      <c r="X1485">
        <v>1</v>
      </c>
      <c r="Y1485" t="s">
        <v>71</v>
      </c>
      <c r="Z1485" t="s">
        <v>62</v>
      </c>
      <c r="AA1485" t="s">
        <v>62</v>
      </c>
      <c r="AB1485" t="s">
        <v>62</v>
      </c>
      <c r="AD1485">
        <v>1</v>
      </c>
      <c r="AE1485">
        <v>0</v>
      </c>
      <c r="AF1485">
        <v>0</v>
      </c>
      <c r="AG1485">
        <v>0</v>
      </c>
      <c r="AH1485">
        <v>0</v>
      </c>
      <c r="AI1485">
        <v>2</v>
      </c>
      <c r="AJ1485">
        <v>1</v>
      </c>
      <c r="AK1485">
        <v>0</v>
      </c>
      <c r="AL1485">
        <v>0</v>
      </c>
      <c r="AM1485">
        <v>0</v>
      </c>
      <c r="AN1485">
        <v>0</v>
      </c>
      <c r="AO1485">
        <v>0</v>
      </c>
      <c r="AP1485">
        <v>0</v>
      </c>
      <c r="AQ1485">
        <v>0</v>
      </c>
      <c r="AR1485">
        <v>0</v>
      </c>
      <c r="AS1485">
        <v>0</v>
      </c>
      <c r="AT1485">
        <v>0</v>
      </c>
      <c r="AU1485">
        <v>0</v>
      </c>
      <c r="AV1485">
        <v>0</v>
      </c>
      <c r="AW1485">
        <v>1</v>
      </c>
      <c r="AX1485">
        <v>1</v>
      </c>
      <c r="AY1485">
        <v>0</v>
      </c>
      <c r="AZ1485">
        <v>0</v>
      </c>
      <c r="BA1485" t="s">
        <v>63</v>
      </c>
      <c r="BB1485" t="s">
        <v>63</v>
      </c>
      <c r="BC1485" t="s">
        <v>64</v>
      </c>
    </row>
    <row r="1486" spans="1:55" x14ac:dyDescent="0.3">
      <c r="A1486" t="s">
        <v>55</v>
      </c>
      <c r="B1486" t="s">
        <v>55</v>
      </c>
      <c r="C1486" t="s">
        <v>157</v>
      </c>
      <c r="D1486">
        <v>22110406202</v>
      </c>
      <c r="E1486" t="s">
        <v>1429</v>
      </c>
      <c r="F1486" t="s">
        <v>56</v>
      </c>
      <c r="G1486" t="s">
        <v>57</v>
      </c>
      <c r="H1486">
        <v>1</v>
      </c>
      <c r="I1486" t="s">
        <v>58</v>
      </c>
      <c r="J1486" t="s">
        <v>59</v>
      </c>
      <c r="K1486" t="s">
        <v>1430</v>
      </c>
      <c r="L1486">
        <v>1</v>
      </c>
      <c r="M1486" t="s">
        <v>1431</v>
      </c>
      <c r="N1486">
        <v>1</v>
      </c>
      <c r="O1486" t="s">
        <v>66</v>
      </c>
      <c r="P1486">
        <v>3</v>
      </c>
      <c r="Q1486" t="s">
        <v>78</v>
      </c>
      <c r="R1486">
        <v>19</v>
      </c>
      <c r="S1486">
        <v>20</v>
      </c>
      <c r="T1486" t="s">
        <v>61</v>
      </c>
      <c r="V1486">
        <v>2</v>
      </c>
      <c r="W1486">
        <v>0</v>
      </c>
      <c r="X1486">
        <v>1</v>
      </c>
      <c r="Y1486" t="s">
        <v>62</v>
      </c>
      <c r="Z1486" t="s">
        <v>62</v>
      </c>
      <c r="AA1486" t="s">
        <v>62</v>
      </c>
      <c r="AB1486" t="s">
        <v>62</v>
      </c>
      <c r="AC1486" t="s">
        <v>77</v>
      </c>
      <c r="AD1486">
        <v>0</v>
      </c>
      <c r="AE1486">
        <v>1</v>
      </c>
      <c r="AF1486">
        <v>0</v>
      </c>
      <c r="AG1486">
        <v>0</v>
      </c>
      <c r="AH1486">
        <v>0</v>
      </c>
      <c r="AI1486">
        <v>0</v>
      </c>
      <c r="AJ1486">
        <v>0</v>
      </c>
      <c r="AK1486">
        <v>0</v>
      </c>
      <c r="AL1486">
        <v>0</v>
      </c>
      <c r="AM1486">
        <v>0</v>
      </c>
      <c r="AN1486">
        <v>0</v>
      </c>
      <c r="AO1486">
        <v>0</v>
      </c>
      <c r="AP1486">
        <v>0</v>
      </c>
      <c r="AQ1486">
        <v>0</v>
      </c>
      <c r="AR1486">
        <v>0</v>
      </c>
      <c r="AS1486">
        <v>0</v>
      </c>
      <c r="AT1486">
        <v>0</v>
      </c>
      <c r="AU1486">
        <v>0</v>
      </c>
      <c r="AV1486">
        <v>0</v>
      </c>
      <c r="AW1486">
        <v>1</v>
      </c>
      <c r="AX1486">
        <v>3</v>
      </c>
      <c r="AY1486">
        <v>0</v>
      </c>
      <c r="AZ1486">
        <v>0</v>
      </c>
      <c r="BA1486" t="s">
        <v>63</v>
      </c>
      <c r="BB1486" t="s">
        <v>63</v>
      </c>
      <c r="BC1486" t="s">
        <v>64</v>
      </c>
    </row>
    <row r="1487" spans="1:55" x14ac:dyDescent="0.3">
      <c r="A1487" t="s">
        <v>55</v>
      </c>
      <c r="B1487" t="s">
        <v>55</v>
      </c>
      <c r="C1487" t="s">
        <v>157</v>
      </c>
      <c r="D1487">
        <v>22110406202</v>
      </c>
      <c r="E1487" t="s">
        <v>1429</v>
      </c>
      <c r="F1487" t="s">
        <v>56</v>
      </c>
      <c r="G1487" t="s">
        <v>57</v>
      </c>
      <c r="H1487">
        <v>1</v>
      </c>
      <c r="I1487" t="s">
        <v>58</v>
      </c>
      <c r="J1487" t="s">
        <v>59</v>
      </c>
      <c r="K1487" t="s">
        <v>1430</v>
      </c>
      <c r="L1487">
        <v>1</v>
      </c>
      <c r="M1487" t="s">
        <v>1431</v>
      </c>
      <c r="N1487">
        <v>2</v>
      </c>
      <c r="O1487" t="s">
        <v>167</v>
      </c>
      <c r="R1487">
        <v>0</v>
      </c>
      <c r="S1487">
        <v>0</v>
      </c>
      <c r="T1487" t="s">
        <v>61</v>
      </c>
      <c r="U1487" t="s">
        <v>1432</v>
      </c>
      <c r="V1487">
        <v>2</v>
      </c>
      <c r="W1487">
        <v>0</v>
      </c>
      <c r="X1487">
        <v>1</v>
      </c>
      <c r="Y1487" t="s">
        <v>62</v>
      </c>
      <c r="Z1487" t="s">
        <v>62</v>
      </c>
      <c r="AA1487" t="s">
        <v>62</v>
      </c>
      <c r="AB1487" t="s">
        <v>62</v>
      </c>
      <c r="AD1487">
        <v>1</v>
      </c>
      <c r="AE1487">
        <v>0</v>
      </c>
      <c r="AF1487">
        <v>0</v>
      </c>
      <c r="AG1487">
        <v>0</v>
      </c>
      <c r="AH1487">
        <v>0</v>
      </c>
      <c r="AI1487">
        <v>2</v>
      </c>
      <c r="AJ1487">
        <v>0</v>
      </c>
      <c r="AK1487">
        <v>0</v>
      </c>
      <c r="AL1487">
        <v>0</v>
      </c>
      <c r="AM1487">
        <v>0</v>
      </c>
      <c r="AN1487">
        <v>0</v>
      </c>
      <c r="AO1487">
        <v>0</v>
      </c>
      <c r="AP1487">
        <v>0</v>
      </c>
      <c r="AQ1487">
        <v>0</v>
      </c>
      <c r="AR1487">
        <v>0</v>
      </c>
      <c r="AS1487">
        <v>0</v>
      </c>
      <c r="AT1487">
        <v>0</v>
      </c>
      <c r="AU1487">
        <v>0</v>
      </c>
      <c r="AV1487">
        <v>0</v>
      </c>
      <c r="AW1487">
        <v>2</v>
      </c>
      <c r="AX1487">
        <v>2</v>
      </c>
      <c r="AY1487">
        <v>0</v>
      </c>
      <c r="AZ1487">
        <v>0</v>
      </c>
      <c r="BA1487" t="s">
        <v>85</v>
      </c>
      <c r="BB1487" t="s">
        <v>63</v>
      </c>
    </row>
    <row r="1488" spans="1:55" x14ac:dyDescent="0.3">
      <c r="A1488" t="s">
        <v>55</v>
      </c>
      <c r="B1488" t="s">
        <v>55</v>
      </c>
      <c r="C1488" t="s">
        <v>1440</v>
      </c>
      <c r="D1488">
        <v>22110408404</v>
      </c>
      <c r="E1488" t="s">
        <v>1441</v>
      </c>
      <c r="F1488" t="s">
        <v>98</v>
      </c>
      <c r="G1488" t="s">
        <v>57</v>
      </c>
      <c r="H1488">
        <v>1</v>
      </c>
      <c r="I1488" t="s">
        <v>74</v>
      </c>
      <c r="J1488" t="s">
        <v>59</v>
      </c>
      <c r="L1488">
        <v>1</v>
      </c>
      <c r="M1488" t="s">
        <v>1442</v>
      </c>
      <c r="N1488">
        <v>1</v>
      </c>
      <c r="O1488" t="s">
        <v>66</v>
      </c>
      <c r="P1488">
        <v>8</v>
      </c>
      <c r="Q1488" t="s">
        <v>82</v>
      </c>
      <c r="R1488">
        <v>0</v>
      </c>
      <c r="S1488">
        <v>73</v>
      </c>
      <c r="T1488" t="s">
        <v>61</v>
      </c>
      <c r="U1488" t="s">
        <v>1443</v>
      </c>
      <c r="V1488">
        <v>4</v>
      </c>
      <c r="W1488">
        <v>2</v>
      </c>
      <c r="X1488">
        <v>1</v>
      </c>
      <c r="Y1488" t="s">
        <v>62</v>
      </c>
      <c r="Z1488" t="s">
        <v>62</v>
      </c>
      <c r="AA1488" t="s">
        <v>90</v>
      </c>
      <c r="AB1488" t="s">
        <v>71</v>
      </c>
      <c r="AC1488" t="s">
        <v>77</v>
      </c>
      <c r="AD1488">
        <v>0</v>
      </c>
      <c r="AE1488">
        <v>1</v>
      </c>
      <c r="AF1488">
        <v>0</v>
      </c>
      <c r="AG1488">
        <v>0</v>
      </c>
      <c r="AH1488">
        <v>0</v>
      </c>
      <c r="AI1488">
        <v>0</v>
      </c>
      <c r="AJ1488">
        <v>0</v>
      </c>
      <c r="AK1488">
        <v>0</v>
      </c>
      <c r="AL1488">
        <v>0</v>
      </c>
      <c r="AM1488">
        <v>0</v>
      </c>
      <c r="AN1488">
        <v>0</v>
      </c>
      <c r="AO1488">
        <v>0</v>
      </c>
      <c r="AP1488">
        <v>0</v>
      </c>
      <c r="AQ1488">
        <v>0</v>
      </c>
      <c r="AR1488">
        <v>0</v>
      </c>
      <c r="AS1488">
        <v>0</v>
      </c>
      <c r="AT1488">
        <v>0</v>
      </c>
      <c r="AU1488">
        <v>0</v>
      </c>
      <c r="AV1488">
        <v>0</v>
      </c>
      <c r="AW1488">
        <v>6</v>
      </c>
      <c r="AX1488">
        <v>6</v>
      </c>
      <c r="AY1488">
        <v>0</v>
      </c>
      <c r="AZ1488">
        <v>0</v>
      </c>
      <c r="BA1488" t="s">
        <v>63</v>
      </c>
      <c r="BB1488" t="s">
        <v>63</v>
      </c>
      <c r="BC1488" t="s">
        <v>64</v>
      </c>
    </row>
    <row r="1489" spans="1:55" x14ac:dyDescent="0.3">
      <c r="A1489" t="s">
        <v>55</v>
      </c>
      <c r="B1489" t="s">
        <v>55</v>
      </c>
      <c r="C1489" t="s">
        <v>1440</v>
      </c>
      <c r="D1489">
        <v>22110408404</v>
      </c>
      <c r="E1489" t="s">
        <v>1441</v>
      </c>
      <c r="F1489" t="s">
        <v>98</v>
      </c>
      <c r="G1489" t="s">
        <v>57</v>
      </c>
      <c r="H1489">
        <v>1</v>
      </c>
      <c r="I1489" t="s">
        <v>74</v>
      </c>
      <c r="J1489" t="s">
        <v>59</v>
      </c>
      <c r="L1489">
        <v>1</v>
      </c>
      <c r="M1489" t="s">
        <v>1442</v>
      </c>
      <c r="N1489">
        <v>2</v>
      </c>
      <c r="O1489" t="s">
        <v>66</v>
      </c>
      <c r="P1489">
        <v>7</v>
      </c>
      <c r="Q1489" t="s">
        <v>102</v>
      </c>
      <c r="R1489">
        <v>0</v>
      </c>
      <c r="S1489">
        <v>36</v>
      </c>
      <c r="T1489" t="s">
        <v>61</v>
      </c>
      <c r="U1489" t="s">
        <v>1444</v>
      </c>
      <c r="V1489">
        <v>4</v>
      </c>
      <c r="W1489">
        <v>2</v>
      </c>
      <c r="X1489">
        <v>1</v>
      </c>
      <c r="Y1489" t="s">
        <v>62</v>
      </c>
      <c r="Z1489" t="s">
        <v>62</v>
      </c>
      <c r="AA1489" t="s">
        <v>90</v>
      </c>
      <c r="AB1489" t="s">
        <v>71</v>
      </c>
      <c r="AC1489" t="s">
        <v>77</v>
      </c>
      <c r="AD1489">
        <v>0</v>
      </c>
      <c r="AE1489">
        <v>1</v>
      </c>
      <c r="AF1489">
        <v>0</v>
      </c>
      <c r="AG1489">
        <v>0</v>
      </c>
      <c r="AH1489">
        <v>0</v>
      </c>
      <c r="AI1489">
        <v>0</v>
      </c>
      <c r="AJ1489">
        <v>0</v>
      </c>
      <c r="AK1489">
        <v>0</v>
      </c>
      <c r="AL1489">
        <v>0</v>
      </c>
      <c r="AM1489">
        <v>0</v>
      </c>
      <c r="AN1489">
        <v>0</v>
      </c>
      <c r="AO1489">
        <v>0</v>
      </c>
      <c r="AP1489">
        <v>0</v>
      </c>
      <c r="AQ1489">
        <v>0</v>
      </c>
      <c r="AR1489">
        <v>0</v>
      </c>
      <c r="AS1489">
        <v>0</v>
      </c>
      <c r="AT1489">
        <v>0</v>
      </c>
      <c r="AU1489">
        <v>0</v>
      </c>
      <c r="AV1489">
        <v>0</v>
      </c>
      <c r="AW1489">
        <v>6</v>
      </c>
      <c r="AX1489">
        <v>6</v>
      </c>
      <c r="AY1489">
        <v>0</v>
      </c>
      <c r="AZ1489">
        <v>0</v>
      </c>
      <c r="BA1489" t="s">
        <v>63</v>
      </c>
      <c r="BB1489" t="s">
        <v>63</v>
      </c>
      <c r="BC1489" t="s">
        <v>64</v>
      </c>
    </row>
    <row r="1490" spans="1:55" x14ac:dyDescent="0.3">
      <c r="A1490" t="s">
        <v>55</v>
      </c>
      <c r="B1490" t="s">
        <v>55</v>
      </c>
      <c r="C1490" t="s">
        <v>1440</v>
      </c>
      <c r="D1490">
        <v>22110408404</v>
      </c>
      <c r="E1490" t="s">
        <v>1441</v>
      </c>
      <c r="F1490" t="s">
        <v>98</v>
      </c>
      <c r="G1490" t="s">
        <v>57</v>
      </c>
      <c r="H1490">
        <v>1</v>
      </c>
      <c r="I1490" t="s">
        <v>74</v>
      </c>
      <c r="J1490" t="s">
        <v>59</v>
      </c>
      <c r="L1490">
        <v>1</v>
      </c>
      <c r="M1490" t="s">
        <v>1442</v>
      </c>
      <c r="N1490">
        <v>3</v>
      </c>
      <c r="O1490" t="s">
        <v>66</v>
      </c>
      <c r="P1490">
        <v>6</v>
      </c>
      <c r="Q1490" t="s">
        <v>100</v>
      </c>
      <c r="R1490">
        <v>0</v>
      </c>
      <c r="S1490">
        <v>19</v>
      </c>
      <c r="T1490" t="s">
        <v>61</v>
      </c>
      <c r="V1490">
        <v>4</v>
      </c>
      <c r="W1490">
        <v>2</v>
      </c>
      <c r="X1490">
        <v>1</v>
      </c>
      <c r="Y1490" t="s">
        <v>62</v>
      </c>
      <c r="Z1490" t="s">
        <v>62</v>
      </c>
      <c r="AA1490" t="s">
        <v>90</v>
      </c>
      <c r="AB1490" t="s">
        <v>62</v>
      </c>
      <c r="AC1490" t="s">
        <v>77</v>
      </c>
      <c r="AD1490">
        <v>0</v>
      </c>
      <c r="AE1490">
        <v>1</v>
      </c>
      <c r="AF1490">
        <v>0</v>
      </c>
      <c r="AG1490">
        <v>0</v>
      </c>
      <c r="AH1490">
        <v>0</v>
      </c>
      <c r="AI1490">
        <v>0</v>
      </c>
      <c r="AJ1490">
        <v>0</v>
      </c>
      <c r="AK1490">
        <v>0</v>
      </c>
      <c r="AL1490">
        <v>0</v>
      </c>
      <c r="AM1490">
        <v>0</v>
      </c>
      <c r="AN1490">
        <v>0</v>
      </c>
      <c r="AO1490">
        <v>0</v>
      </c>
      <c r="AP1490">
        <v>0</v>
      </c>
      <c r="AQ1490">
        <v>0</v>
      </c>
      <c r="AR1490">
        <v>0</v>
      </c>
      <c r="AS1490">
        <v>0</v>
      </c>
      <c r="AT1490">
        <v>0</v>
      </c>
      <c r="AU1490">
        <v>0</v>
      </c>
      <c r="AV1490">
        <v>0</v>
      </c>
      <c r="AW1490">
        <v>4</v>
      </c>
      <c r="AX1490">
        <v>6</v>
      </c>
      <c r="AY1490">
        <v>0</v>
      </c>
      <c r="AZ1490">
        <v>0</v>
      </c>
      <c r="BA1490" t="s">
        <v>63</v>
      </c>
      <c r="BB1490" t="s">
        <v>63</v>
      </c>
      <c r="BC1490" t="s">
        <v>64</v>
      </c>
    </row>
    <row r="1491" spans="1:55" x14ac:dyDescent="0.3">
      <c r="A1491" t="s">
        <v>55</v>
      </c>
      <c r="B1491" t="s">
        <v>55</v>
      </c>
      <c r="C1491" t="s">
        <v>1440</v>
      </c>
      <c r="D1491">
        <v>22110408404</v>
      </c>
      <c r="E1491" t="s">
        <v>1441</v>
      </c>
      <c r="F1491" t="s">
        <v>98</v>
      </c>
      <c r="G1491" t="s">
        <v>57</v>
      </c>
      <c r="H1491">
        <v>1</v>
      </c>
      <c r="I1491" t="s">
        <v>74</v>
      </c>
      <c r="J1491" t="s">
        <v>59</v>
      </c>
      <c r="L1491">
        <v>2</v>
      </c>
      <c r="M1491" t="s">
        <v>1445</v>
      </c>
      <c r="N1491">
        <v>2</v>
      </c>
      <c r="O1491" t="s">
        <v>66</v>
      </c>
      <c r="R1491">
        <v>0</v>
      </c>
      <c r="S1491">
        <v>0</v>
      </c>
      <c r="U1491" t="s">
        <v>1446</v>
      </c>
      <c r="V1491">
        <v>0</v>
      </c>
      <c r="W1491">
        <v>2</v>
      </c>
      <c r="X1491">
        <v>1</v>
      </c>
      <c r="AD1491">
        <v>0</v>
      </c>
      <c r="AE1491">
        <v>0</v>
      </c>
      <c r="AF1491">
        <v>0</v>
      </c>
      <c r="AG1491">
        <v>0</v>
      </c>
      <c r="AH1491">
        <v>0</v>
      </c>
      <c r="AI1491">
        <v>0</v>
      </c>
      <c r="AJ1491">
        <v>0</v>
      </c>
      <c r="AK1491">
        <v>0</v>
      </c>
      <c r="AL1491">
        <v>0</v>
      </c>
      <c r="AM1491">
        <v>0</v>
      </c>
      <c r="AN1491">
        <v>0</v>
      </c>
      <c r="AO1491">
        <v>0</v>
      </c>
      <c r="AP1491">
        <v>0</v>
      </c>
      <c r="AQ1491">
        <v>0</v>
      </c>
      <c r="AR1491">
        <v>0</v>
      </c>
      <c r="AS1491">
        <v>0</v>
      </c>
      <c r="AT1491">
        <v>0</v>
      </c>
      <c r="AU1491">
        <v>0</v>
      </c>
      <c r="AV1491">
        <v>0</v>
      </c>
      <c r="AW1491">
        <v>0</v>
      </c>
      <c r="AX1491">
        <v>0</v>
      </c>
      <c r="AY1491">
        <v>0</v>
      </c>
      <c r="AZ1491">
        <v>0</v>
      </c>
      <c r="BC1491" t="s">
        <v>64</v>
      </c>
    </row>
    <row r="1492" spans="1:55" x14ac:dyDescent="0.3">
      <c r="A1492" t="s">
        <v>55</v>
      </c>
      <c r="B1492" t="s">
        <v>55</v>
      </c>
      <c r="C1492" t="s">
        <v>1440</v>
      </c>
      <c r="D1492">
        <v>22110408404</v>
      </c>
      <c r="E1492" t="s">
        <v>1441</v>
      </c>
      <c r="F1492" t="s">
        <v>98</v>
      </c>
      <c r="G1492" t="s">
        <v>57</v>
      </c>
      <c r="H1492">
        <v>2</v>
      </c>
      <c r="I1492" t="s">
        <v>58</v>
      </c>
      <c r="J1492" t="s">
        <v>59</v>
      </c>
      <c r="K1492" t="s">
        <v>1447</v>
      </c>
      <c r="L1492">
        <v>1</v>
      </c>
      <c r="N1492">
        <v>4</v>
      </c>
      <c r="O1492" t="s">
        <v>95</v>
      </c>
      <c r="R1492">
        <v>0</v>
      </c>
      <c r="S1492">
        <v>0</v>
      </c>
      <c r="T1492" t="s">
        <v>93</v>
      </c>
      <c r="V1492">
        <v>2</v>
      </c>
      <c r="W1492">
        <v>0</v>
      </c>
      <c r="X1492">
        <v>1</v>
      </c>
      <c r="AD1492">
        <v>0</v>
      </c>
      <c r="AE1492">
        <v>0</v>
      </c>
      <c r="AF1492">
        <v>0</v>
      </c>
      <c r="AG1492">
        <v>0</v>
      </c>
      <c r="AH1492">
        <v>0</v>
      </c>
      <c r="AI1492">
        <v>0</v>
      </c>
      <c r="AJ1492">
        <v>0</v>
      </c>
      <c r="AK1492">
        <v>0</v>
      </c>
      <c r="AL1492">
        <v>0</v>
      </c>
      <c r="AM1492">
        <v>0</v>
      </c>
      <c r="AN1492">
        <v>0</v>
      </c>
      <c r="AO1492">
        <v>0</v>
      </c>
      <c r="AP1492">
        <v>0</v>
      </c>
      <c r="AQ1492">
        <v>0</v>
      </c>
      <c r="AR1492">
        <v>0</v>
      </c>
      <c r="AS1492">
        <v>0</v>
      </c>
      <c r="AT1492">
        <v>0</v>
      </c>
      <c r="AU1492">
        <v>0</v>
      </c>
      <c r="AV1492">
        <v>0</v>
      </c>
      <c r="AW1492">
        <v>0</v>
      </c>
      <c r="AX1492">
        <v>0</v>
      </c>
      <c r="AY1492">
        <v>0</v>
      </c>
      <c r="AZ1492">
        <v>0</v>
      </c>
      <c r="BC1492" t="s">
        <v>64</v>
      </c>
    </row>
    <row r="1493" spans="1:55" x14ac:dyDescent="0.3">
      <c r="A1493" t="s">
        <v>55</v>
      </c>
      <c r="B1493" t="s">
        <v>55</v>
      </c>
      <c r="C1493" t="s">
        <v>1440</v>
      </c>
      <c r="D1493">
        <v>22110408404</v>
      </c>
      <c r="E1493" t="s">
        <v>1441</v>
      </c>
      <c r="F1493" t="s">
        <v>98</v>
      </c>
      <c r="G1493" t="s">
        <v>57</v>
      </c>
      <c r="H1493">
        <v>2</v>
      </c>
      <c r="I1493" t="s">
        <v>58</v>
      </c>
      <c r="J1493" t="s">
        <v>59</v>
      </c>
      <c r="K1493" t="s">
        <v>1447</v>
      </c>
      <c r="L1493">
        <v>2</v>
      </c>
      <c r="N1493">
        <v>1</v>
      </c>
      <c r="O1493" t="s">
        <v>95</v>
      </c>
      <c r="R1493">
        <v>0</v>
      </c>
      <c r="S1493">
        <v>0</v>
      </c>
      <c r="T1493" t="s">
        <v>61</v>
      </c>
      <c r="V1493">
        <v>6</v>
      </c>
      <c r="W1493">
        <v>8</v>
      </c>
      <c r="X1493">
        <v>2</v>
      </c>
      <c r="Y1493" t="s">
        <v>62</v>
      </c>
      <c r="AA1493" t="s">
        <v>62</v>
      </c>
      <c r="AB1493" t="s">
        <v>62</v>
      </c>
      <c r="AD1493">
        <v>0</v>
      </c>
      <c r="AE1493">
        <v>0</v>
      </c>
      <c r="AF1493">
        <v>0</v>
      </c>
      <c r="AG1493">
        <v>0</v>
      </c>
      <c r="AH1493">
        <v>0</v>
      </c>
      <c r="AI1493">
        <v>0</v>
      </c>
      <c r="AJ1493">
        <v>0</v>
      </c>
      <c r="AK1493">
        <v>0</v>
      </c>
      <c r="AL1493">
        <v>0</v>
      </c>
      <c r="AM1493">
        <v>0</v>
      </c>
      <c r="AN1493">
        <v>0</v>
      </c>
      <c r="AO1493">
        <v>0</v>
      </c>
      <c r="AP1493">
        <v>0</v>
      </c>
      <c r="AQ1493">
        <v>0</v>
      </c>
      <c r="AR1493">
        <v>0</v>
      </c>
      <c r="AS1493">
        <v>0</v>
      </c>
      <c r="AT1493">
        <v>0</v>
      </c>
      <c r="AU1493">
        <v>0</v>
      </c>
      <c r="AV1493">
        <v>0</v>
      </c>
      <c r="AW1493">
        <v>3</v>
      </c>
      <c r="AX1493">
        <v>0</v>
      </c>
      <c r="AY1493">
        <v>0</v>
      </c>
      <c r="AZ1493">
        <v>0</v>
      </c>
      <c r="BA1493" t="s">
        <v>63</v>
      </c>
      <c r="BB1493" t="s">
        <v>63</v>
      </c>
      <c r="BC1493" t="s">
        <v>64</v>
      </c>
    </row>
    <row r="1494" spans="1:55" x14ac:dyDescent="0.3">
      <c r="A1494" t="s">
        <v>55</v>
      </c>
      <c r="B1494" t="s">
        <v>55</v>
      </c>
      <c r="C1494" t="s">
        <v>1440</v>
      </c>
      <c r="D1494">
        <v>22110408404</v>
      </c>
      <c r="E1494" t="s">
        <v>1441</v>
      </c>
      <c r="F1494" t="s">
        <v>98</v>
      </c>
      <c r="G1494" t="s">
        <v>57</v>
      </c>
      <c r="H1494">
        <v>2</v>
      </c>
      <c r="I1494" t="s">
        <v>58</v>
      </c>
      <c r="J1494" t="s">
        <v>59</v>
      </c>
      <c r="K1494" t="s">
        <v>1447</v>
      </c>
      <c r="L1494">
        <v>2</v>
      </c>
      <c r="N1494">
        <v>4</v>
      </c>
      <c r="R1494">
        <v>0</v>
      </c>
      <c r="S1494">
        <v>0</v>
      </c>
      <c r="U1494" t="s">
        <v>1448</v>
      </c>
      <c r="V1494">
        <v>6</v>
      </c>
      <c r="W1494">
        <v>8</v>
      </c>
      <c r="X1494">
        <v>2</v>
      </c>
      <c r="AD1494">
        <v>0</v>
      </c>
      <c r="AE1494">
        <v>0</v>
      </c>
      <c r="AF1494">
        <v>0</v>
      </c>
      <c r="AG1494">
        <v>0</v>
      </c>
      <c r="AH1494">
        <v>0</v>
      </c>
      <c r="AI1494">
        <v>0</v>
      </c>
      <c r="AJ1494">
        <v>0</v>
      </c>
      <c r="AK1494">
        <v>0</v>
      </c>
      <c r="AL1494">
        <v>0</v>
      </c>
      <c r="AM1494">
        <v>0</v>
      </c>
      <c r="AN1494">
        <v>0</v>
      </c>
      <c r="AO1494">
        <v>0</v>
      </c>
      <c r="AP1494">
        <v>0</v>
      </c>
      <c r="AQ1494">
        <v>0</v>
      </c>
      <c r="AR1494">
        <v>0</v>
      </c>
      <c r="AS1494">
        <v>0</v>
      </c>
      <c r="AT1494">
        <v>0</v>
      </c>
      <c r="AU1494">
        <v>0</v>
      </c>
      <c r="AV1494">
        <v>0</v>
      </c>
      <c r="AW1494">
        <v>0</v>
      </c>
      <c r="AX1494">
        <v>0</v>
      </c>
      <c r="AY1494">
        <v>0</v>
      </c>
      <c r="AZ1494">
        <v>0</v>
      </c>
      <c r="BC1494" t="s">
        <v>64</v>
      </c>
    </row>
    <row r="1495" spans="1:55" x14ac:dyDescent="0.3">
      <c r="A1495" t="s">
        <v>55</v>
      </c>
      <c r="B1495" t="s">
        <v>55</v>
      </c>
      <c r="C1495" t="s">
        <v>157</v>
      </c>
      <c r="D1495">
        <v>22110406202</v>
      </c>
      <c r="E1495" t="s">
        <v>1429</v>
      </c>
      <c r="F1495" t="s">
        <v>56</v>
      </c>
      <c r="G1495" t="s">
        <v>57</v>
      </c>
      <c r="H1495">
        <v>2</v>
      </c>
      <c r="J1495" t="s">
        <v>59</v>
      </c>
      <c r="L1495">
        <v>1</v>
      </c>
      <c r="M1495" t="s">
        <v>591</v>
      </c>
      <c r="N1495">
        <v>3</v>
      </c>
      <c r="O1495" t="s">
        <v>66</v>
      </c>
      <c r="P1495">
        <v>5</v>
      </c>
      <c r="Q1495" t="s">
        <v>75</v>
      </c>
      <c r="R1495">
        <v>30</v>
      </c>
      <c r="S1495">
        <v>25</v>
      </c>
      <c r="T1495" t="s">
        <v>1773</v>
      </c>
      <c r="V1495">
        <v>2</v>
      </c>
      <c r="W1495">
        <v>0</v>
      </c>
      <c r="X1495">
        <v>1</v>
      </c>
      <c r="Y1495" t="s">
        <v>71</v>
      </c>
      <c r="Z1495" t="s">
        <v>71</v>
      </c>
      <c r="AA1495" t="s">
        <v>71</v>
      </c>
      <c r="AB1495" t="s">
        <v>71</v>
      </c>
      <c r="AC1495" t="s">
        <v>77</v>
      </c>
      <c r="AD1495">
        <v>0</v>
      </c>
      <c r="AE1495">
        <v>1</v>
      </c>
      <c r="AF1495">
        <v>0</v>
      </c>
      <c r="AG1495">
        <v>0</v>
      </c>
      <c r="AH1495">
        <v>0</v>
      </c>
      <c r="AI1495">
        <v>0</v>
      </c>
      <c r="AJ1495">
        <v>0</v>
      </c>
      <c r="AK1495">
        <v>0</v>
      </c>
      <c r="AL1495">
        <v>0</v>
      </c>
      <c r="AM1495">
        <v>0</v>
      </c>
      <c r="AN1495">
        <v>0</v>
      </c>
      <c r="AO1495">
        <v>0</v>
      </c>
      <c r="AP1495">
        <v>0</v>
      </c>
      <c r="AQ1495">
        <v>0</v>
      </c>
      <c r="AR1495">
        <v>0</v>
      </c>
      <c r="AS1495">
        <v>0</v>
      </c>
      <c r="AT1495">
        <v>0</v>
      </c>
      <c r="AU1495">
        <v>0</v>
      </c>
      <c r="AV1495">
        <v>0</v>
      </c>
      <c r="AW1495">
        <v>3</v>
      </c>
      <c r="AX1495">
        <v>3</v>
      </c>
      <c r="AY1495">
        <v>0</v>
      </c>
      <c r="AZ1495">
        <v>0</v>
      </c>
      <c r="BA1495" t="s">
        <v>63</v>
      </c>
      <c r="BB1495" t="s">
        <v>63</v>
      </c>
      <c r="BC1495" t="s">
        <v>64</v>
      </c>
    </row>
    <row r="1496" spans="1:55" x14ac:dyDescent="0.3">
      <c r="A1496" t="s">
        <v>55</v>
      </c>
      <c r="B1496" t="s">
        <v>55</v>
      </c>
      <c r="C1496" t="s">
        <v>157</v>
      </c>
      <c r="D1496">
        <v>22110406202</v>
      </c>
      <c r="E1496" t="s">
        <v>1429</v>
      </c>
      <c r="F1496" t="s">
        <v>56</v>
      </c>
      <c r="G1496" t="s">
        <v>57</v>
      </c>
      <c r="H1496">
        <v>2</v>
      </c>
      <c r="J1496" t="s">
        <v>59</v>
      </c>
      <c r="L1496">
        <v>1</v>
      </c>
      <c r="M1496" t="s">
        <v>591</v>
      </c>
      <c r="N1496">
        <v>4</v>
      </c>
      <c r="O1496" t="s">
        <v>70</v>
      </c>
      <c r="R1496">
        <v>0</v>
      </c>
      <c r="S1496">
        <v>0</v>
      </c>
      <c r="T1496" t="s">
        <v>93</v>
      </c>
      <c r="V1496">
        <v>2</v>
      </c>
      <c r="W1496">
        <v>0</v>
      </c>
      <c r="X1496">
        <v>1</v>
      </c>
      <c r="AD1496">
        <v>0</v>
      </c>
      <c r="AE1496">
        <v>0</v>
      </c>
      <c r="AF1496">
        <v>0</v>
      </c>
      <c r="AG1496">
        <v>0</v>
      </c>
      <c r="AH1496">
        <v>0</v>
      </c>
      <c r="AI1496">
        <v>0</v>
      </c>
      <c r="AJ1496">
        <v>0</v>
      </c>
      <c r="AK1496">
        <v>0</v>
      </c>
      <c r="AL1496">
        <v>0</v>
      </c>
      <c r="AM1496">
        <v>0</v>
      </c>
      <c r="AN1496">
        <v>0</v>
      </c>
      <c r="AO1496">
        <v>0</v>
      </c>
      <c r="AP1496">
        <v>0</v>
      </c>
      <c r="AQ1496">
        <v>0</v>
      </c>
      <c r="AR1496">
        <v>0</v>
      </c>
      <c r="AS1496">
        <v>0</v>
      </c>
      <c r="AT1496">
        <v>0</v>
      </c>
      <c r="AU1496">
        <v>0</v>
      </c>
      <c r="AV1496">
        <v>0</v>
      </c>
      <c r="AW1496">
        <v>0</v>
      </c>
      <c r="AX1496">
        <v>0</v>
      </c>
      <c r="AY1496">
        <v>0</v>
      </c>
      <c r="AZ1496">
        <v>0</v>
      </c>
      <c r="BC1496" t="s">
        <v>64</v>
      </c>
    </row>
    <row r="1497" spans="1:55" x14ac:dyDescent="0.3">
      <c r="A1497" t="s">
        <v>55</v>
      </c>
      <c r="B1497" t="s">
        <v>55</v>
      </c>
      <c r="C1497" t="s">
        <v>157</v>
      </c>
      <c r="D1497">
        <v>22110406215</v>
      </c>
      <c r="E1497" t="s">
        <v>1433</v>
      </c>
      <c r="F1497" t="s">
        <v>98</v>
      </c>
      <c r="G1497" t="s">
        <v>57</v>
      </c>
      <c r="H1497">
        <v>2</v>
      </c>
      <c r="I1497" t="s">
        <v>74</v>
      </c>
      <c r="J1497" t="s">
        <v>59</v>
      </c>
      <c r="L1497">
        <v>1</v>
      </c>
      <c r="N1497">
        <v>1</v>
      </c>
      <c r="O1497" t="s">
        <v>66</v>
      </c>
      <c r="P1497">
        <v>6</v>
      </c>
      <c r="Q1497" t="s">
        <v>100</v>
      </c>
      <c r="R1497">
        <v>28</v>
      </c>
      <c r="S1497">
        <v>26</v>
      </c>
      <c r="T1497" t="s">
        <v>61</v>
      </c>
      <c r="V1497">
        <v>0</v>
      </c>
      <c r="W1497">
        <v>1</v>
      </c>
      <c r="X1497">
        <v>0</v>
      </c>
      <c r="Y1497" t="s">
        <v>71</v>
      </c>
      <c r="Z1497" t="s">
        <v>62</v>
      </c>
      <c r="AA1497" t="s">
        <v>71</v>
      </c>
      <c r="AB1497" t="s">
        <v>62</v>
      </c>
      <c r="AC1497" t="s">
        <v>77</v>
      </c>
      <c r="AD1497">
        <v>0</v>
      </c>
      <c r="AE1497">
        <v>1</v>
      </c>
      <c r="AF1497">
        <v>0</v>
      </c>
      <c r="AG1497">
        <v>0</v>
      </c>
      <c r="AH1497">
        <v>0</v>
      </c>
      <c r="AI1497">
        <v>0</v>
      </c>
      <c r="AJ1497">
        <v>1</v>
      </c>
      <c r="AK1497">
        <v>0</v>
      </c>
      <c r="AL1497">
        <v>0</v>
      </c>
      <c r="AM1497">
        <v>0</v>
      </c>
      <c r="AN1497">
        <v>0</v>
      </c>
      <c r="AO1497">
        <v>0</v>
      </c>
      <c r="AP1497">
        <v>0</v>
      </c>
      <c r="AQ1497">
        <v>0</v>
      </c>
      <c r="AR1497">
        <v>0</v>
      </c>
      <c r="AS1497">
        <v>0</v>
      </c>
      <c r="AT1497">
        <v>0</v>
      </c>
      <c r="AU1497">
        <v>0</v>
      </c>
      <c r="AV1497">
        <v>0</v>
      </c>
      <c r="AW1497">
        <v>0</v>
      </c>
      <c r="AX1497">
        <v>1</v>
      </c>
      <c r="AY1497">
        <v>0</v>
      </c>
      <c r="AZ1497">
        <v>0</v>
      </c>
      <c r="BA1497" t="s">
        <v>63</v>
      </c>
      <c r="BB1497" t="s">
        <v>63</v>
      </c>
      <c r="BC1497" t="s">
        <v>64</v>
      </c>
    </row>
    <row r="1498" spans="1:55" x14ac:dyDescent="0.3">
      <c r="A1498" t="s">
        <v>55</v>
      </c>
      <c r="B1498" t="s">
        <v>55</v>
      </c>
      <c r="C1498" t="s">
        <v>157</v>
      </c>
      <c r="D1498">
        <v>22110406215</v>
      </c>
      <c r="E1498" t="s">
        <v>1433</v>
      </c>
      <c r="F1498" t="s">
        <v>98</v>
      </c>
      <c r="G1498" t="s">
        <v>57</v>
      </c>
      <c r="H1498">
        <v>2</v>
      </c>
      <c r="I1498" t="s">
        <v>74</v>
      </c>
      <c r="J1498" t="s">
        <v>59</v>
      </c>
      <c r="L1498">
        <v>1</v>
      </c>
      <c r="N1498">
        <v>2</v>
      </c>
      <c r="O1498" t="s">
        <v>66</v>
      </c>
      <c r="R1498">
        <v>0</v>
      </c>
      <c r="S1498">
        <v>0</v>
      </c>
      <c r="T1498" t="s">
        <v>61</v>
      </c>
      <c r="V1498">
        <v>0</v>
      </c>
      <c r="W1498">
        <v>1</v>
      </c>
      <c r="X1498">
        <v>0</v>
      </c>
      <c r="Y1498" t="s">
        <v>62</v>
      </c>
      <c r="Z1498" t="s">
        <v>62</v>
      </c>
      <c r="AB1498" t="s">
        <v>62</v>
      </c>
      <c r="AC1498" t="s">
        <v>77</v>
      </c>
      <c r="AD1498">
        <v>0</v>
      </c>
      <c r="AE1498">
        <v>1</v>
      </c>
      <c r="AF1498">
        <v>0</v>
      </c>
      <c r="AG1498">
        <v>0</v>
      </c>
      <c r="AH1498">
        <v>0</v>
      </c>
      <c r="AI1498">
        <v>0</v>
      </c>
      <c r="AJ1498">
        <v>1</v>
      </c>
      <c r="AK1498">
        <v>0</v>
      </c>
      <c r="AL1498">
        <v>0</v>
      </c>
      <c r="AM1498">
        <v>0</v>
      </c>
      <c r="AN1498">
        <v>0</v>
      </c>
      <c r="AO1498">
        <v>0</v>
      </c>
      <c r="AP1498">
        <v>0</v>
      </c>
      <c r="AQ1498">
        <v>0</v>
      </c>
      <c r="AR1498">
        <v>0</v>
      </c>
      <c r="AS1498">
        <v>0</v>
      </c>
      <c r="AT1498">
        <v>0</v>
      </c>
      <c r="AU1498">
        <v>0</v>
      </c>
      <c r="AV1498">
        <v>0</v>
      </c>
      <c r="AW1498">
        <v>3</v>
      </c>
      <c r="AX1498">
        <v>3</v>
      </c>
      <c r="AY1498">
        <v>0</v>
      </c>
      <c r="AZ1498">
        <v>0</v>
      </c>
      <c r="BA1498" t="s">
        <v>63</v>
      </c>
      <c r="BB1498" t="s">
        <v>63</v>
      </c>
      <c r="BC1498" t="s">
        <v>84</v>
      </c>
    </row>
    <row r="1499" spans="1:55" x14ac:dyDescent="0.3">
      <c r="A1499" t="s">
        <v>55</v>
      </c>
      <c r="B1499" t="s">
        <v>55</v>
      </c>
      <c r="C1499" t="s">
        <v>157</v>
      </c>
      <c r="D1499">
        <v>22110406215</v>
      </c>
      <c r="E1499" t="s">
        <v>1433</v>
      </c>
      <c r="F1499" t="s">
        <v>98</v>
      </c>
      <c r="G1499" t="s">
        <v>57</v>
      </c>
      <c r="H1499">
        <v>2</v>
      </c>
      <c r="I1499" t="s">
        <v>74</v>
      </c>
      <c r="J1499" t="s">
        <v>59</v>
      </c>
      <c r="L1499">
        <v>1</v>
      </c>
      <c r="N1499">
        <v>3</v>
      </c>
      <c r="O1499" t="s">
        <v>66</v>
      </c>
      <c r="R1499">
        <v>0</v>
      </c>
      <c r="S1499">
        <v>0</v>
      </c>
      <c r="T1499" t="s">
        <v>61</v>
      </c>
      <c r="V1499">
        <v>0</v>
      </c>
      <c r="W1499">
        <v>1</v>
      </c>
      <c r="X1499">
        <v>0</v>
      </c>
      <c r="Y1499" t="s">
        <v>62</v>
      </c>
      <c r="Z1499" t="s">
        <v>62</v>
      </c>
      <c r="AB1499" t="s">
        <v>62</v>
      </c>
      <c r="AC1499" t="s">
        <v>77</v>
      </c>
      <c r="AD1499">
        <v>0</v>
      </c>
      <c r="AE1499">
        <v>1</v>
      </c>
      <c r="AF1499">
        <v>0</v>
      </c>
      <c r="AG1499">
        <v>0</v>
      </c>
      <c r="AH1499">
        <v>0</v>
      </c>
      <c r="AI1499">
        <v>0</v>
      </c>
      <c r="AJ1499">
        <v>0</v>
      </c>
      <c r="AK1499">
        <v>0</v>
      </c>
      <c r="AL1499">
        <v>0</v>
      </c>
      <c r="AM1499">
        <v>0</v>
      </c>
      <c r="AN1499">
        <v>0</v>
      </c>
      <c r="AO1499">
        <v>0</v>
      </c>
      <c r="AP1499">
        <v>0</v>
      </c>
      <c r="AQ1499">
        <v>0</v>
      </c>
      <c r="AR1499">
        <v>0</v>
      </c>
      <c r="AS1499">
        <v>0</v>
      </c>
      <c r="AT1499">
        <v>0</v>
      </c>
      <c r="AU1499">
        <v>0</v>
      </c>
      <c r="AV1499">
        <v>0</v>
      </c>
      <c r="AW1499">
        <v>3</v>
      </c>
      <c r="AX1499">
        <v>3</v>
      </c>
      <c r="AY1499">
        <v>0</v>
      </c>
      <c r="AZ1499">
        <v>0</v>
      </c>
      <c r="BA1499" t="s">
        <v>63</v>
      </c>
      <c r="BB1499" t="s">
        <v>63</v>
      </c>
      <c r="BC1499" t="s">
        <v>64</v>
      </c>
    </row>
    <row r="1500" spans="1:55" x14ac:dyDescent="0.3">
      <c r="A1500" t="s">
        <v>55</v>
      </c>
      <c r="B1500" t="s">
        <v>55</v>
      </c>
      <c r="C1500" t="s">
        <v>152</v>
      </c>
      <c r="D1500">
        <v>22110402201</v>
      </c>
      <c r="E1500" t="s">
        <v>153</v>
      </c>
      <c r="F1500" t="s">
        <v>56</v>
      </c>
      <c r="G1500" t="s">
        <v>57</v>
      </c>
      <c r="H1500">
        <v>2</v>
      </c>
      <c r="I1500" t="s">
        <v>74</v>
      </c>
      <c r="J1500" t="s">
        <v>59</v>
      </c>
      <c r="L1500">
        <v>1</v>
      </c>
      <c r="M1500" t="s">
        <v>154</v>
      </c>
      <c r="N1500">
        <v>1</v>
      </c>
      <c r="O1500" t="s">
        <v>66</v>
      </c>
      <c r="P1500">
        <v>2</v>
      </c>
      <c r="Q1500" t="s">
        <v>69</v>
      </c>
      <c r="R1500">
        <v>0</v>
      </c>
      <c r="S1500">
        <v>0</v>
      </c>
      <c r="T1500" t="s">
        <v>61</v>
      </c>
      <c r="V1500">
        <v>0</v>
      </c>
      <c r="W1500">
        <v>4</v>
      </c>
      <c r="X1500">
        <v>0</v>
      </c>
      <c r="Y1500" t="s">
        <v>71</v>
      </c>
      <c r="Z1500" t="s">
        <v>62</v>
      </c>
      <c r="AA1500" t="s">
        <v>62</v>
      </c>
      <c r="AB1500" t="s">
        <v>62</v>
      </c>
      <c r="AC1500" t="s">
        <v>68</v>
      </c>
      <c r="AD1500">
        <v>0</v>
      </c>
      <c r="AE1500">
        <v>1</v>
      </c>
      <c r="AF1500">
        <v>0</v>
      </c>
      <c r="AG1500">
        <v>0</v>
      </c>
      <c r="AH1500">
        <v>0</v>
      </c>
      <c r="AI1500">
        <v>0</v>
      </c>
      <c r="AJ1500">
        <v>0</v>
      </c>
      <c r="AK1500">
        <v>0</v>
      </c>
      <c r="AL1500">
        <v>0</v>
      </c>
      <c r="AM1500">
        <v>0</v>
      </c>
      <c r="AN1500">
        <v>0</v>
      </c>
      <c r="AO1500">
        <v>0</v>
      </c>
      <c r="AP1500">
        <v>0</v>
      </c>
      <c r="AQ1500">
        <v>0</v>
      </c>
      <c r="AR1500">
        <v>0</v>
      </c>
      <c r="AS1500">
        <v>0</v>
      </c>
      <c r="AT1500">
        <v>0</v>
      </c>
      <c r="AU1500">
        <v>0</v>
      </c>
      <c r="AV1500">
        <v>0</v>
      </c>
      <c r="AW1500">
        <v>0</v>
      </c>
      <c r="AX1500">
        <v>2</v>
      </c>
      <c r="AY1500">
        <v>0</v>
      </c>
      <c r="AZ1500">
        <v>0</v>
      </c>
      <c r="BA1500" t="s">
        <v>63</v>
      </c>
      <c r="BB1500" t="s">
        <v>63</v>
      </c>
      <c r="BC1500" t="s">
        <v>64</v>
      </c>
    </row>
    <row r="1501" spans="1:55" x14ac:dyDescent="0.3">
      <c r="A1501" t="s">
        <v>55</v>
      </c>
      <c r="B1501" t="s">
        <v>55</v>
      </c>
      <c r="C1501" t="s">
        <v>152</v>
      </c>
      <c r="D1501">
        <v>22110402201</v>
      </c>
      <c r="E1501" t="s">
        <v>153</v>
      </c>
      <c r="F1501" t="s">
        <v>56</v>
      </c>
      <c r="G1501" t="s">
        <v>57</v>
      </c>
      <c r="H1501">
        <v>3</v>
      </c>
      <c r="I1501" t="s">
        <v>58</v>
      </c>
      <c r="J1501" t="s">
        <v>59</v>
      </c>
      <c r="L1501">
        <v>1</v>
      </c>
      <c r="N1501">
        <v>1</v>
      </c>
      <c r="O1501" t="s">
        <v>167</v>
      </c>
      <c r="R1501">
        <v>0</v>
      </c>
      <c r="S1501">
        <v>0</v>
      </c>
      <c r="T1501" t="s">
        <v>61</v>
      </c>
      <c r="V1501">
        <v>4</v>
      </c>
      <c r="W1501">
        <v>0</v>
      </c>
      <c r="X1501">
        <v>1</v>
      </c>
      <c r="Y1501" t="s">
        <v>62</v>
      </c>
      <c r="Z1501" t="s">
        <v>62</v>
      </c>
      <c r="AA1501" t="s">
        <v>62</v>
      </c>
      <c r="AB1501" t="s">
        <v>62</v>
      </c>
      <c r="AD1501">
        <v>1</v>
      </c>
      <c r="AE1501">
        <v>0</v>
      </c>
      <c r="AF1501">
        <v>0</v>
      </c>
      <c r="AG1501">
        <v>0</v>
      </c>
      <c r="AH1501">
        <v>0</v>
      </c>
      <c r="AI1501">
        <v>3</v>
      </c>
      <c r="AJ1501">
        <v>0</v>
      </c>
      <c r="AK1501">
        <v>1</v>
      </c>
      <c r="AL1501">
        <v>1</v>
      </c>
      <c r="AM1501">
        <v>1</v>
      </c>
      <c r="AN1501">
        <v>9</v>
      </c>
      <c r="AO1501">
        <v>0</v>
      </c>
      <c r="AP1501">
        <v>0</v>
      </c>
      <c r="AQ1501">
        <v>0</v>
      </c>
      <c r="AR1501">
        <v>0</v>
      </c>
      <c r="AS1501">
        <v>0</v>
      </c>
      <c r="AT1501">
        <v>0</v>
      </c>
      <c r="AU1501">
        <v>0</v>
      </c>
      <c r="AV1501">
        <v>1</v>
      </c>
      <c r="AW1501">
        <v>3</v>
      </c>
      <c r="AX1501">
        <v>2</v>
      </c>
      <c r="AY1501">
        <v>0</v>
      </c>
      <c r="AZ1501">
        <v>0</v>
      </c>
      <c r="BA1501" t="s">
        <v>63</v>
      </c>
      <c r="BB1501" t="s">
        <v>63</v>
      </c>
      <c r="BC1501" t="s">
        <v>64</v>
      </c>
    </row>
    <row r="1502" spans="1:55" x14ac:dyDescent="0.3">
      <c r="A1502" t="s">
        <v>55</v>
      </c>
      <c r="B1502" t="s">
        <v>55</v>
      </c>
      <c r="C1502" t="s">
        <v>152</v>
      </c>
      <c r="D1502">
        <v>22110402201</v>
      </c>
      <c r="E1502" t="s">
        <v>153</v>
      </c>
      <c r="F1502" t="s">
        <v>56</v>
      </c>
      <c r="G1502" t="s">
        <v>57</v>
      </c>
      <c r="H1502">
        <v>5</v>
      </c>
      <c r="I1502" t="s">
        <v>58</v>
      </c>
      <c r="J1502" t="s">
        <v>73</v>
      </c>
      <c r="L1502">
        <v>1</v>
      </c>
      <c r="N1502">
        <v>1</v>
      </c>
      <c r="O1502" t="s">
        <v>95</v>
      </c>
      <c r="R1502">
        <v>0</v>
      </c>
      <c r="S1502">
        <v>0</v>
      </c>
      <c r="T1502" t="s">
        <v>1772</v>
      </c>
      <c r="V1502">
        <v>1</v>
      </c>
      <c r="W1502">
        <v>1</v>
      </c>
      <c r="X1502">
        <v>1</v>
      </c>
      <c r="Y1502" t="s">
        <v>71</v>
      </c>
      <c r="AA1502" t="s">
        <v>71</v>
      </c>
      <c r="AB1502" t="s">
        <v>71</v>
      </c>
      <c r="AD1502">
        <v>0</v>
      </c>
      <c r="AE1502">
        <v>0</v>
      </c>
      <c r="AF1502">
        <v>0</v>
      </c>
      <c r="AG1502">
        <v>0</v>
      </c>
      <c r="AH1502">
        <v>0</v>
      </c>
      <c r="AI1502">
        <v>0</v>
      </c>
      <c r="AJ1502">
        <v>0</v>
      </c>
      <c r="AK1502">
        <v>0</v>
      </c>
      <c r="AL1502">
        <v>0</v>
      </c>
      <c r="AM1502">
        <v>0</v>
      </c>
      <c r="AN1502">
        <v>0</v>
      </c>
      <c r="AO1502">
        <v>0</v>
      </c>
      <c r="AP1502">
        <v>0</v>
      </c>
      <c r="AQ1502">
        <v>0</v>
      </c>
      <c r="AR1502">
        <v>0</v>
      </c>
      <c r="AS1502">
        <v>0</v>
      </c>
      <c r="AT1502">
        <v>0</v>
      </c>
      <c r="AU1502">
        <v>0</v>
      </c>
      <c r="AV1502">
        <v>0</v>
      </c>
      <c r="AW1502">
        <v>0</v>
      </c>
      <c r="AX1502">
        <v>0</v>
      </c>
      <c r="AY1502">
        <v>0</v>
      </c>
      <c r="AZ1502">
        <v>0</v>
      </c>
      <c r="BA1502" t="s">
        <v>63</v>
      </c>
      <c r="BB1502" t="s">
        <v>63</v>
      </c>
      <c r="BC1502" t="s">
        <v>64</v>
      </c>
    </row>
    <row r="1503" spans="1:55" x14ac:dyDescent="0.3">
      <c r="A1503" t="s">
        <v>55</v>
      </c>
      <c r="B1503" t="s">
        <v>55</v>
      </c>
      <c r="C1503" t="s">
        <v>152</v>
      </c>
      <c r="D1503">
        <v>22110402201</v>
      </c>
      <c r="E1503" t="s">
        <v>153</v>
      </c>
      <c r="F1503" t="s">
        <v>56</v>
      </c>
      <c r="G1503" t="s">
        <v>57</v>
      </c>
      <c r="H1503">
        <v>5</v>
      </c>
      <c r="I1503" t="s">
        <v>58</v>
      </c>
      <c r="J1503" t="s">
        <v>73</v>
      </c>
      <c r="L1503">
        <v>1</v>
      </c>
      <c r="N1503">
        <v>2</v>
      </c>
      <c r="O1503" t="s">
        <v>70</v>
      </c>
      <c r="R1503">
        <v>0</v>
      </c>
      <c r="S1503">
        <v>0</v>
      </c>
      <c r="V1503">
        <v>1</v>
      </c>
      <c r="W1503">
        <v>1</v>
      </c>
      <c r="X1503">
        <v>1</v>
      </c>
      <c r="Y1503" t="s">
        <v>71</v>
      </c>
      <c r="Z1503" t="s">
        <v>71</v>
      </c>
      <c r="AA1503" t="s">
        <v>71</v>
      </c>
      <c r="AB1503" t="s">
        <v>71</v>
      </c>
      <c r="AD1503">
        <v>0</v>
      </c>
      <c r="AE1503">
        <v>0</v>
      </c>
      <c r="AF1503">
        <v>0</v>
      </c>
      <c r="AG1503">
        <v>0</v>
      </c>
      <c r="AH1503">
        <v>0</v>
      </c>
      <c r="AI1503">
        <v>0</v>
      </c>
      <c r="AJ1503">
        <v>0</v>
      </c>
      <c r="AK1503">
        <v>0</v>
      </c>
      <c r="AL1503">
        <v>0</v>
      </c>
      <c r="AM1503">
        <v>0</v>
      </c>
      <c r="AN1503">
        <v>0</v>
      </c>
      <c r="AO1503">
        <v>0</v>
      </c>
      <c r="AP1503">
        <v>0</v>
      </c>
      <c r="AQ1503">
        <v>0</v>
      </c>
      <c r="AR1503">
        <v>0</v>
      </c>
      <c r="AS1503">
        <v>0</v>
      </c>
      <c r="AT1503">
        <v>0</v>
      </c>
      <c r="AU1503">
        <v>0</v>
      </c>
      <c r="AV1503">
        <v>0</v>
      </c>
      <c r="AW1503">
        <v>0</v>
      </c>
      <c r="AX1503">
        <v>0</v>
      </c>
      <c r="AY1503">
        <v>0</v>
      </c>
      <c r="AZ1503">
        <v>0</v>
      </c>
      <c r="BA1503" t="s">
        <v>63</v>
      </c>
      <c r="BB1503" t="s">
        <v>63</v>
      </c>
      <c r="BC1503" t="s">
        <v>64</v>
      </c>
    </row>
    <row r="1504" spans="1:55" x14ac:dyDescent="0.3">
      <c r="A1504" t="s">
        <v>55</v>
      </c>
      <c r="B1504" t="s">
        <v>55</v>
      </c>
      <c r="C1504" t="s">
        <v>152</v>
      </c>
      <c r="D1504">
        <v>22110402210</v>
      </c>
      <c r="E1504" t="s">
        <v>1412</v>
      </c>
      <c r="F1504" t="s">
        <v>106</v>
      </c>
      <c r="G1504" t="s">
        <v>57</v>
      </c>
      <c r="H1504">
        <v>1</v>
      </c>
      <c r="I1504" t="s">
        <v>58</v>
      </c>
      <c r="J1504" t="s">
        <v>59</v>
      </c>
      <c r="L1504">
        <v>1</v>
      </c>
      <c r="M1504" t="s">
        <v>1413</v>
      </c>
      <c r="N1504">
        <v>2</v>
      </c>
      <c r="O1504" t="s">
        <v>65</v>
      </c>
      <c r="R1504">
        <v>0</v>
      </c>
      <c r="S1504">
        <v>0</v>
      </c>
      <c r="T1504" t="s">
        <v>61</v>
      </c>
      <c r="V1504">
        <v>3</v>
      </c>
      <c r="W1504">
        <v>3</v>
      </c>
      <c r="X1504">
        <v>2</v>
      </c>
      <c r="Y1504" t="s">
        <v>71</v>
      </c>
      <c r="Z1504" t="s">
        <v>62</v>
      </c>
      <c r="AB1504" t="s">
        <v>62</v>
      </c>
      <c r="AD1504">
        <v>0</v>
      </c>
      <c r="AE1504">
        <v>0</v>
      </c>
      <c r="AF1504">
        <v>0</v>
      </c>
      <c r="AG1504">
        <v>0</v>
      </c>
      <c r="AH1504">
        <v>0</v>
      </c>
      <c r="AI1504">
        <v>11</v>
      </c>
      <c r="AJ1504">
        <v>0</v>
      </c>
      <c r="AK1504">
        <v>1</v>
      </c>
      <c r="AL1504">
        <v>0</v>
      </c>
      <c r="AM1504">
        <v>0</v>
      </c>
      <c r="AN1504">
        <v>0</v>
      </c>
      <c r="AO1504">
        <v>0</v>
      </c>
      <c r="AP1504">
        <v>0</v>
      </c>
      <c r="AQ1504">
        <v>0</v>
      </c>
      <c r="AR1504">
        <v>0</v>
      </c>
      <c r="AS1504">
        <v>0</v>
      </c>
      <c r="AT1504">
        <v>0</v>
      </c>
      <c r="AU1504">
        <v>0</v>
      </c>
      <c r="AV1504">
        <v>0</v>
      </c>
      <c r="AW1504">
        <v>5</v>
      </c>
      <c r="AX1504">
        <v>4</v>
      </c>
      <c r="AY1504">
        <v>0</v>
      </c>
      <c r="AZ1504">
        <v>0</v>
      </c>
      <c r="BA1504" t="s">
        <v>63</v>
      </c>
      <c r="BB1504" t="s">
        <v>63</v>
      </c>
      <c r="BC1504" t="s">
        <v>64</v>
      </c>
    </row>
    <row r="1505" spans="1:55" x14ac:dyDescent="0.3">
      <c r="A1505" t="s">
        <v>55</v>
      </c>
      <c r="B1505" t="s">
        <v>55</v>
      </c>
      <c r="C1505" t="s">
        <v>152</v>
      </c>
      <c r="D1505">
        <v>22110402210</v>
      </c>
      <c r="E1505" t="s">
        <v>1412</v>
      </c>
      <c r="F1505" t="s">
        <v>106</v>
      </c>
      <c r="G1505" t="s">
        <v>57</v>
      </c>
      <c r="H1505">
        <v>1</v>
      </c>
      <c r="I1505" t="s">
        <v>58</v>
      </c>
      <c r="J1505" t="s">
        <v>59</v>
      </c>
      <c r="L1505">
        <v>1</v>
      </c>
      <c r="M1505" t="s">
        <v>1413</v>
      </c>
      <c r="N1505">
        <v>4</v>
      </c>
      <c r="O1505" t="s">
        <v>95</v>
      </c>
      <c r="R1505">
        <v>0</v>
      </c>
      <c r="S1505">
        <v>0</v>
      </c>
      <c r="T1505" t="s">
        <v>61</v>
      </c>
      <c r="V1505">
        <v>3</v>
      </c>
      <c r="W1505">
        <v>3</v>
      </c>
      <c r="X1505">
        <v>2</v>
      </c>
      <c r="Y1505" t="s">
        <v>62</v>
      </c>
      <c r="AA1505" t="s">
        <v>83</v>
      </c>
      <c r="AB1505" t="s">
        <v>62</v>
      </c>
      <c r="AD1505">
        <v>1</v>
      </c>
      <c r="AE1505">
        <v>0</v>
      </c>
      <c r="AF1505">
        <v>0</v>
      </c>
      <c r="AG1505">
        <v>0</v>
      </c>
      <c r="AH1505">
        <v>0</v>
      </c>
      <c r="AI1505">
        <v>0</v>
      </c>
      <c r="AJ1505">
        <v>0</v>
      </c>
      <c r="AK1505">
        <v>0</v>
      </c>
      <c r="AL1505">
        <v>0</v>
      </c>
      <c r="AM1505">
        <v>0</v>
      </c>
      <c r="AN1505">
        <v>0</v>
      </c>
      <c r="AO1505">
        <v>0</v>
      </c>
      <c r="AP1505">
        <v>0</v>
      </c>
      <c r="AQ1505">
        <v>0</v>
      </c>
      <c r="AR1505">
        <v>0</v>
      </c>
      <c r="AS1505">
        <v>0</v>
      </c>
      <c r="AT1505">
        <v>0</v>
      </c>
      <c r="AU1505">
        <v>0</v>
      </c>
      <c r="AV1505">
        <v>0</v>
      </c>
      <c r="AW1505">
        <v>1</v>
      </c>
      <c r="AX1505">
        <v>0</v>
      </c>
      <c r="AY1505">
        <v>0</v>
      </c>
      <c r="AZ1505">
        <v>0</v>
      </c>
      <c r="BA1505" t="s">
        <v>63</v>
      </c>
      <c r="BB1505" t="s">
        <v>63</v>
      </c>
      <c r="BC1505" t="s">
        <v>64</v>
      </c>
    </row>
    <row r="1506" spans="1:55" x14ac:dyDescent="0.3">
      <c r="A1506" t="s">
        <v>55</v>
      </c>
      <c r="B1506" t="s">
        <v>55</v>
      </c>
      <c r="C1506" t="s">
        <v>152</v>
      </c>
      <c r="D1506">
        <v>22110402210</v>
      </c>
      <c r="E1506" t="s">
        <v>1412</v>
      </c>
      <c r="F1506" t="s">
        <v>106</v>
      </c>
      <c r="G1506" t="s">
        <v>57</v>
      </c>
      <c r="H1506">
        <v>1</v>
      </c>
      <c r="I1506" t="s">
        <v>58</v>
      </c>
      <c r="J1506" t="s">
        <v>59</v>
      </c>
      <c r="L1506">
        <v>1</v>
      </c>
      <c r="M1506" t="s">
        <v>1413</v>
      </c>
      <c r="N1506">
        <v>5</v>
      </c>
      <c r="O1506" t="s">
        <v>66</v>
      </c>
      <c r="P1506">
        <v>10</v>
      </c>
      <c r="Q1506" t="s">
        <v>112</v>
      </c>
      <c r="R1506">
        <v>27</v>
      </c>
      <c r="S1506">
        <v>21</v>
      </c>
      <c r="T1506" t="s">
        <v>61</v>
      </c>
      <c r="V1506">
        <v>3</v>
      </c>
      <c r="W1506">
        <v>3</v>
      </c>
      <c r="X1506">
        <v>2</v>
      </c>
      <c r="Y1506" t="s">
        <v>71</v>
      </c>
      <c r="Z1506" t="s">
        <v>71</v>
      </c>
      <c r="AB1506" t="s">
        <v>71</v>
      </c>
      <c r="AC1506" t="s">
        <v>77</v>
      </c>
      <c r="AD1506">
        <v>0</v>
      </c>
      <c r="AE1506">
        <v>1</v>
      </c>
      <c r="AF1506">
        <v>0</v>
      </c>
      <c r="AG1506">
        <v>0</v>
      </c>
      <c r="AH1506">
        <v>0</v>
      </c>
      <c r="AI1506">
        <v>0</v>
      </c>
      <c r="AJ1506">
        <v>1</v>
      </c>
      <c r="AK1506">
        <v>0</v>
      </c>
      <c r="AL1506">
        <v>0</v>
      </c>
      <c r="AM1506">
        <v>0</v>
      </c>
      <c r="AN1506">
        <v>0</v>
      </c>
      <c r="AO1506">
        <v>0</v>
      </c>
      <c r="AP1506">
        <v>0</v>
      </c>
      <c r="AQ1506">
        <v>0</v>
      </c>
      <c r="AR1506">
        <v>0</v>
      </c>
      <c r="AS1506">
        <v>0</v>
      </c>
      <c r="AT1506">
        <v>0</v>
      </c>
      <c r="AU1506">
        <v>0</v>
      </c>
      <c r="AV1506">
        <v>0</v>
      </c>
      <c r="AW1506">
        <v>4</v>
      </c>
      <c r="AX1506">
        <v>4</v>
      </c>
      <c r="AY1506">
        <v>0</v>
      </c>
      <c r="AZ1506">
        <v>0</v>
      </c>
      <c r="BA1506" t="s">
        <v>63</v>
      </c>
      <c r="BB1506" t="s">
        <v>63</v>
      </c>
      <c r="BC1506" t="s">
        <v>64</v>
      </c>
    </row>
    <row r="1507" spans="1:55" x14ac:dyDescent="0.3">
      <c r="A1507" t="s">
        <v>55</v>
      </c>
      <c r="B1507" t="s">
        <v>55</v>
      </c>
      <c r="C1507" t="s">
        <v>152</v>
      </c>
      <c r="D1507">
        <v>22110402210</v>
      </c>
      <c r="E1507" t="s">
        <v>1412</v>
      </c>
      <c r="F1507" t="s">
        <v>106</v>
      </c>
      <c r="G1507" t="s">
        <v>57</v>
      </c>
      <c r="H1507">
        <v>1</v>
      </c>
      <c r="I1507" t="s">
        <v>58</v>
      </c>
      <c r="J1507" t="s">
        <v>59</v>
      </c>
      <c r="L1507">
        <v>1</v>
      </c>
      <c r="M1507" t="s">
        <v>1413</v>
      </c>
      <c r="N1507">
        <v>6</v>
      </c>
      <c r="O1507" t="s">
        <v>66</v>
      </c>
      <c r="P1507">
        <v>7</v>
      </c>
      <c r="Q1507" t="s">
        <v>102</v>
      </c>
      <c r="R1507">
        <v>26</v>
      </c>
      <c r="S1507">
        <v>26</v>
      </c>
      <c r="T1507" t="s">
        <v>61</v>
      </c>
      <c r="V1507">
        <v>3</v>
      </c>
      <c r="W1507">
        <v>3</v>
      </c>
      <c r="X1507">
        <v>2</v>
      </c>
      <c r="Y1507" t="s">
        <v>71</v>
      </c>
      <c r="Z1507" t="s">
        <v>71</v>
      </c>
      <c r="AB1507" t="s">
        <v>71</v>
      </c>
      <c r="AC1507" t="s">
        <v>77</v>
      </c>
      <c r="AD1507">
        <v>0</v>
      </c>
      <c r="AE1507">
        <v>1</v>
      </c>
      <c r="AF1507">
        <v>0</v>
      </c>
      <c r="AG1507">
        <v>0</v>
      </c>
      <c r="AH1507">
        <v>0</v>
      </c>
      <c r="AI1507">
        <v>0</v>
      </c>
      <c r="AJ1507">
        <v>1</v>
      </c>
      <c r="AK1507">
        <v>0</v>
      </c>
      <c r="AL1507">
        <v>0</v>
      </c>
      <c r="AM1507">
        <v>0</v>
      </c>
      <c r="AN1507">
        <v>0</v>
      </c>
      <c r="AO1507">
        <v>0</v>
      </c>
      <c r="AP1507">
        <v>0</v>
      </c>
      <c r="AQ1507">
        <v>0</v>
      </c>
      <c r="AR1507">
        <v>0</v>
      </c>
      <c r="AS1507">
        <v>0</v>
      </c>
      <c r="AT1507">
        <v>0</v>
      </c>
      <c r="AU1507">
        <v>0</v>
      </c>
      <c r="AV1507">
        <v>0</v>
      </c>
      <c r="AW1507">
        <v>4</v>
      </c>
      <c r="AX1507">
        <v>4</v>
      </c>
      <c r="AY1507">
        <v>0</v>
      </c>
      <c r="AZ1507">
        <v>0</v>
      </c>
      <c r="BA1507" t="s">
        <v>63</v>
      </c>
      <c r="BB1507" t="s">
        <v>63</v>
      </c>
      <c r="BC1507" t="s">
        <v>64</v>
      </c>
    </row>
    <row r="1508" spans="1:55" x14ac:dyDescent="0.3">
      <c r="A1508" t="s">
        <v>55</v>
      </c>
      <c r="B1508" t="s">
        <v>55</v>
      </c>
      <c r="C1508" t="s">
        <v>152</v>
      </c>
      <c r="D1508">
        <v>22110402210</v>
      </c>
      <c r="E1508" t="s">
        <v>1412</v>
      </c>
      <c r="F1508" t="s">
        <v>106</v>
      </c>
      <c r="G1508" t="s">
        <v>57</v>
      </c>
      <c r="H1508">
        <v>1</v>
      </c>
      <c r="I1508" t="s">
        <v>58</v>
      </c>
      <c r="J1508" t="s">
        <v>59</v>
      </c>
      <c r="L1508">
        <v>2</v>
      </c>
      <c r="N1508">
        <v>5</v>
      </c>
      <c r="O1508" t="s">
        <v>66</v>
      </c>
      <c r="P1508">
        <v>9</v>
      </c>
      <c r="Q1508" t="s">
        <v>110</v>
      </c>
      <c r="R1508">
        <v>30</v>
      </c>
      <c r="S1508">
        <v>26</v>
      </c>
      <c r="T1508" t="s">
        <v>61</v>
      </c>
      <c r="V1508">
        <v>0</v>
      </c>
      <c r="W1508">
        <v>1</v>
      </c>
      <c r="X1508">
        <v>1</v>
      </c>
      <c r="Y1508" t="s">
        <v>71</v>
      </c>
      <c r="Z1508" t="s">
        <v>71</v>
      </c>
      <c r="AB1508" t="s">
        <v>71</v>
      </c>
      <c r="AC1508" t="s">
        <v>77</v>
      </c>
      <c r="AD1508">
        <v>1</v>
      </c>
      <c r="AE1508">
        <v>0</v>
      </c>
      <c r="AF1508">
        <v>0</v>
      </c>
      <c r="AG1508">
        <v>0</v>
      </c>
      <c r="AH1508">
        <v>0</v>
      </c>
      <c r="AI1508">
        <v>0</v>
      </c>
      <c r="AJ1508">
        <v>0</v>
      </c>
      <c r="AK1508">
        <v>0</v>
      </c>
      <c r="AL1508">
        <v>0</v>
      </c>
      <c r="AM1508">
        <v>0</v>
      </c>
      <c r="AN1508">
        <v>0</v>
      </c>
      <c r="AO1508">
        <v>0</v>
      </c>
      <c r="AP1508">
        <v>0</v>
      </c>
      <c r="AQ1508">
        <v>0</v>
      </c>
      <c r="AR1508">
        <v>0</v>
      </c>
      <c r="AS1508">
        <v>0</v>
      </c>
      <c r="AT1508">
        <v>0</v>
      </c>
      <c r="AU1508">
        <v>0</v>
      </c>
      <c r="AV1508">
        <v>0</v>
      </c>
      <c r="AW1508">
        <v>4</v>
      </c>
      <c r="AX1508">
        <v>4</v>
      </c>
      <c r="AY1508">
        <v>0</v>
      </c>
      <c r="AZ1508">
        <v>0</v>
      </c>
      <c r="BA1508" t="s">
        <v>63</v>
      </c>
      <c r="BB1508" t="s">
        <v>63</v>
      </c>
      <c r="BC1508" t="s">
        <v>64</v>
      </c>
    </row>
    <row r="1509" spans="1:55" x14ac:dyDescent="0.3">
      <c r="A1509" t="s">
        <v>55</v>
      </c>
      <c r="B1509" t="s">
        <v>55</v>
      </c>
      <c r="C1509" t="s">
        <v>157</v>
      </c>
      <c r="D1509">
        <v>22110406215</v>
      </c>
      <c r="E1509" t="s">
        <v>1433</v>
      </c>
      <c r="F1509" t="s">
        <v>98</v>
      </c>
      <c r="G1509" t="s">
        <v>57</v>
      </c>
      <c r="H1509">
        <v>4</v>
      </c>
      <c r="I1509" t="s">
        <v>58</v>
      </c>
      <c r="J1509" t="s">
        <v>59</v>
      </c>
      <c r="L1509">
        <v>1</v>
      </c>
      <c r="M1509" t="s">
        <v>1435</v>
      </c>
      <c r="N1509">
        <v>2</v>
      </c>
      <c r="O1509" t="s">
        <v>60</v>
      </c>
      <c r="R1509">
        <v>0</v>
      </c>
      <c r="S1509">
        <v>0</v>
      </c>
      <c r="T1509" t="s">
        <v>61</v>
      </c>
      <c r="V1509">
        <v>3</v>
      </c>
      <c r="W1509">
        <v>1</v>
      </c>
      <c r="X1509">
        <v>2</v>
      </c>
      <c r="Y1509" t="s">
        <v>62</v>
      </c>
      <c r="Z1509" t="s">
        <v>62</v>
      </c>
      <c r="AA1509" t="s">
        <v>62</v>
      </c>
      <c r="AB1509" t="s">
        <v>62</v>
      </c>
      <c r="AD1509">
        <v>1</v>
      </c>
      <c r="AE1509">
        <v>0</v>
      </c>
      <c r="AF1509">
        <v>0</v>
      </c>
      <c r="AG1509">
        <v>0</v>
      </c>
      <c r="AH1509">
        <v>0</v>
      </c>
      <c r="AI1509">
        <v>1</v>
      </c>
      <c r="AJ1509">
        <v>0</v>
      </c>
      <c r="AK1509">
        <v>0</v>
      </c>
      <c r="AL1509">
        <v>1</v>
      </c>
      <c r="AM1509">
        <v>1</v>
      </c>
      <c r="AN1509">
        <v>7</v>
      </c>
      <c r="AO1509">
        <v>0</v>
      </c>
      <c r="AP1509">
        <v>0</v>
      </c>
      <c r="AQ1509">
        <v>0</v>
      </c>
      <c r="AR1509">
        <v>0</v>
      </c>
      <c r="AS1509">
        <v>0</v>
      </c>
      <c r="AT1509">
        <v>0</v>
      </c>
      <c r="AU1509">
        <v>0</v>
      </c>
      <c r="AV1509">
        <v>0</v>
      </c>
      <c r="AW1509">
        <v>1</v>
      </c>
      <c r="AX1509">
        <v>1</v>
      </c>
      <c r="AY1509">
        <v>0</v>
      </c>
      <c r="AZ1509">
        <v>0</v>
      </c>
      <c r="BA1509" t="s">
        <v>63</v>
      </c>
      <c r="BB1509" t="s">
        <v>63</v>
      </c>
      <c r="BC1509" t="s">
        <v>64</v>
      </c>
    </row>
    <row r="1510" spans="1:55" x14ac:dyDescent="0.3">
      <c r="A1510" t="s">
        <v>55</v>
      </c>
      <c r="B1510" t="s">
        <v>55</v>
      </c>
      <c r="C1510" t="s">
        <v>1440</v>
      </c>
      <c r="D1510">
        <v>22110420301</v>
      </c>
      <c r="E1510" t="s">
        <v>1487</v>
      </c>
      <c r="F1510" t="s">
        <v>56</v>
      </c>
      <c r="G1510" t="s">
        <v>57</v>
      </c>
      <c r="H1510">
        <v>1</v>
      </c>
      <c r="I1510" t="s">
        <v>58</v>
      </c>
      <c r="J1510" t="s">
        <v>59</v>
      </c>
      <c r="L1510">
        <v>1</v>
      </c>
      <c r="N1510">
        <v>1</v>
      </c>
      <c r="O1510" t="s">
        <v>66</v>
      </c>
      <c r="P1510">
        <v>2</v>
      </c>
      <c r="Q1510" t="s">
        <v>69</v>
      </c>
      <c r="R1510">
        <v>23</v>
      </c>
      <c r="S1510">
        <v>16</v>
      </c>
      <c r="T1510" t="s">
        <v>61</v>
      </c>
      <c r="V1510">
        <v>0</v>
      </c>
      <c r="W1510">
        <v>1</v>
      </c>
      <c r="X1510">
        <v>1</v>
      </c>
      <c r="Y1510" t="s">
        <v>71</v>
      </c>
      <c r="Z1510" t="s">
        <v>71</v>
      </c>
      <c r="AA1510" t="s">
        <v>90</v>
      </c>
      <c r="AB1510" t="s">
        <v>71</v>
      </c>
      <c r="AC1510" t="s">
        <v>77</v>
      </c>
      <c r="AD1510">
        <v>0</v>
      </c>
      <c r="AE1510">
        <v>1</v>
      </c>
      <c r="AF1510">
        <v>0</v>
      </c>
      <c r="AG1510">
        <v>0</v>
      </c>
      <c r="AH1510">
        <v>0</v>
      </c>
      <c r="AI1510">
        <v>0</v>
      </c>
      <c r="AJ1510">
        <v>0</v>
      </c>
      <c r="AK1510">
        <v>0</v>
      </c>
      <c r="AL1510">
        <v>0</v>
      </c>
      <c r="AM1510">
        <v>0</v>
      </c>
      <c r="AN1510">
        <v>0</v>
      </c>
      <c r="AO1510">
        <v>0</v>
      </c>
      <c r="AP1510">
        <v>0</v>
      </c>
      <c r="AQ1510">
        <v>0</v>
      </c>
      <c r="AR1510">
        <v>0</v>
      </c>
      <c r="AS1510">
        <v>0</v>
      </c>
      <c r="AT1510">
        <v>0</v>
      </c>
      <c r="AU1510">
        <v>0</v>
      </c>
      <c r="AV1510">
        <v>1</v>
      </c>
      <c r="AW1510">
        <v>4</v>
      </c>
      <c r="AX1510">
        <v>2</v>
      </c>
      <c r="AY1510">
        <v>0</v>
      </c>
      <c r="AZ1510">
        <v>0</v>
      </c>
      <c r="BA1510" t="s">
        <v>63</v>
      </c>
      <c r="BB1510" t="s">
        <v>63</v>
      </c>
      <c r="BC1510" t="s">
        <v>64</v>
      </c>
    </row>
    <row r="1511" spans="1:55" x14ac:dyDescent="0.3">
      <c r="A1511" t="s">
        <v>55</v>
      </c>
      <c r="B1511" t="s">
        <v>55</v>
      </c>
      <c r="C1511" t="s">
        <v>1440</v>
      </c>
      <c r="D1511">
        <v>22110420301</v>
      </c>
      <c r="E1511" t="s">
        <v>1487</v>
      </c>
      <c r="F1511" t="s">
        <v>56</v>
      </c>
      <c r="G1511" t="s">
        <v>57</v>
      </c>
      <c r="H1511">
        <v>1</v>
      </c>
      <c r="I1511" t="s">
        <v>58</v>
      </c>
      <c r="J1511" t="s">
        <v>59</v>
      </c>
      <c r="L1511">
        <v>1</v>
      </c>
      <c r="N1511">
        <v>2</v>
      </c>
      <c r="O1511" t="s">
        <v>70</v>
      </c>
      <c r="R1511">
        <v>0</v>
      </c>
      <c r="S1511">
        <v>0</v>
      </c>
      <c r="T1511" t="s">
        <v>61</v>
      </c>
      <c r="V1511">
        <v>0</v>
      </c>
      <c r="W1511">
        <v>1</v>
      </c>
      <c r="X1511">
        <v>1</v>
      </c>
      <c r="Y1511" t="s">
        <v>71</v>
      </c>
      <c r="Z1511" t="s">
        <v>71</v>
      </c>
      <c r="AA1511" t="s">
        <v>71</v>
      </c>
      <c r="AB1511" t="s">
        <v>71</v>
      </c>
      <c r="AD1511">
        <v>0</v>
      </c>
      <c r="AE1511">
        <v>0</v>
      </c>
      <c r="AF1511">
        <v>0</v>
      </c>
      <c r="AG1511">
        <v>0</v>
      </c>
      <c r="AH1511">
        <v>0</v>
      </c>
      <c r="AI1511">
        <v>1</v>
      </c>
      <c r="AJ1511">
        <v>0</v>
      </c>
      <c r="AK1511">
        <v>0</v>
      </c>
      <c r="AL1511">
        <v>0</v>
      </c>
      <c r="AM1511">
        <v>0</v>
      </c>
      <c r="AN1511">
        <v>0</v>
      </c>
      <c r="AO1511">
        <v>0</v>
      </c>
      <c r="AP1511">
        <v>0</v>
      </c>
      <c r="AQ1511">
        <v>0</v>
      </c>
      <c r="AR1511">
        <v>0</v>
      </c>
      <c r="AS1511">
        <v>0</v>
      </c>
      <c r="AT1511">
        <v>0</v>
      </c>
      <c r="AU1511">
        <v>0</v>
      </c>
      <c r="AV1511">
        <v>1</v>
      </c>
      <c r="AW1511">
        <v>1</v>
      </c>
      <c r="AX1511">
        <v>0</v>
      </c>
      <c r="AY1511">
        <v>0</v>
      </c>
      <c r="AZ1511">
        <v>0</v>
      </c>
      <c r="BA1511" t="s">
        <v>63</v>
      </c>
      <c r="BB1511" t="s">
        <v>63</v>
      </c>
      <c r="BC1511" t="s">
        <v>64</v>
      </c>
    </row>
    <row r="1512" spans="1:55" x14ac:dyDescent="0.3">
      <c r="A1512" t="s">
        <v>55</v>
      </c>
      <c r="B1512" t="s">
        <v>55</v>
      </c>
      <c r="C1512" t="s">
        <v>1440</v>
      </c>
      <c r="D1512">
        <v>22110420301</v>
      </c>
      <c r="E1512" t="s">
        <v>1487</v>
      </c>
      <c r="F1512" t="s">
        <v>56</v>
      </c>
      <c r="G1512" t="s">
        <v>57</v>
      </c>
      <c r="H1512">
        <v>1</v>
      </c>
      <c r="I1512" t="s">
        <v>58</v>
      </c>
      <c r="J1512" t="s">
        <v>59</v>
      </c>
      <c r="L1512">
        <v>1</v>
      </c>
      <c r="N1512">
        <v>5</v>
      </c>
      <c r="O1512" t="s">
        <v>66</v>
      </c>
      <c r="P1512">
        <v>1</v>
      </c>
      <c r="Q1512" t="s">
        <v>67</v>
      </c>
      <c r="R1512">
        <v>19</v>
      </c>
      <c r="S1512">
        <v>22</v>
      </c>
      <c r="T1512" t="s">
        <v>1772</v>
      </c>
      <c r="V1512">
        <v>0</v>
      </c>
      <c r="W1512">
        <v>1</v>
      </c>
      <c r="X1512">
        <v>1</v>
      </c>
      <c r="Y1512" t="s">
        <v>71</v>
      </c>
      <c r="Z1512" t="s">
        <v>71</v>
      </c>
      <c r="AA1512" t="s">
        <v>71</v>
      </c>
      <c r="AB1512" t="s">
        <v>90</v>
      </c>
      <c r="AC1512" t="s">
        <v>77</v>
      </c>
      <c r="AD1512">
        <v>0</v>
      </c>
      <c r="AE1512">
        <v>1</v>
      </c>
      <c r="AF1512">
        <v>0</v>
      </c>
      <c r="AG1512">
        <v>0</v>
      </c>
      <c r="AH1512">
        <v>0</v>
      </c>
      <c r="AI1512">
        <v>0</v>
      </c>
      <c r="AJ1512">
        <v>0</v>
      </c>
      <c r="AK1512">
        <v>0</v>
      </c>
      <c r="AL1512">
        <v>0</v>
      </c>
      <c r="AM1512">
        <v>0</v>
      </c>
      <c r="AN1512">
        <v>0</v>
      </c>
      <c r="AO1512">
        <v>0</v>
      </c>
      <c r="AP1512">
        <v>0</v>
      </c>
      <c r="AQ1512">
        <v>0</v>
      </c>
      <c r="AR1512">
        <v>0</v>
      </c>
      <c r="AS1512">
        <v>0</v>
      </c>
      <c r="AT1512">
        <v>0</v>
      </c>
      <c r="AU1512">
        <v>0</v>
      </c>
      <c r="AV1512">
        <v>0</v>
      </c>
      <c r="AW1512">
        <v>2</v>
      </c>
      <c r="AX1512">
        <v>0</v>
      </c>
      <c r="AY1512">
        <v>0</v>
      </c>
      <c r="AZ1512">
        <v>0</v>
      </c>
      <c r="BA1512" t="s">
        <v>63</v>
      </c>
      <c r="BB1512" t="s">
        <v>63</v>
      </c>
      <c r="BC1512" t="s">
        <v>64</v>
      </c>
    </row>
    <row r="1513" spans="1:55" x14ac:dyDescent="0.3">
      <c r="A1513" t="s">
        <v>55</v>
      </c>
      <c r="B1513" t="s">
        <v>55</v>
      </c>
      <c r="C1513" t="s">
        <v>1440</v>
      </c>
      <c r="D1513">
        <v>22110420301</v>
      </c>
      <c r="E1513" t="s">
        <v>1487</v>
      </c>
      <c r="F1513" t="s">
        <v>56</v>
      </c>
      <c r="G1513" t="s">
        <v>57</v>
      </c>
      <c r="H1513">
        <v>1</v>
      </c>
      <c r="I1513" t="s">
        <v>58</v>
      </c>
      <c r="J1513" t="s">
        <v>59</v>
      </c>
      <c r="L1513">
        <v>1</v>
      </c>
      <c r="N1513">
        <v>6</v>
      </c>
      <c r="O1513" t="s">
        <v>95</v>
      </c>
      <c r="R1513">
        <v>0</v>
      </c>
      <c r="S1513">
        <v>0</v>
      </c>
      <c r="V1513">
        <v>0</v>
      </c>
      <c r="W1513">
        <v>1</v>
      </c>
      <c r="X1513">
        <v>1</v>
      </c>
      <c r="Y1513" t="s">
        <v>71</v>
      </c>
      <c r="AA1513" t="s">
        <v>71</v>
      </c>
      <c r="AB1513" t="s">
        <v>62</v>
      </c>
      <c r="AD1513">
        <v>0</v>
      </c>
      <c r="AE1513">
        <v>0</v>
      </c>
      <c r="AF1513">
        <v>0</v>
      </c>
      <c r="AG1513">
        <v>0</v>
      </c>
      <c r="AH1513">
        <v>0</v>
      </c>
      <c r="AI1513">
        <v>0</v>
      </c>
      <c r="AJ1513">
        <v>0</v>
      </c>
      <c r="AK1513">
        <v>0</v>
      </c>
      <c r="AL1513">
        <v>0</v>
      </c>
      <c r="AM1513">
        <v>0</v>
      </c>
      <c r="AN1513">
        <v>0</v>
      </c>
      <c r="AO1513">
        <v>0</v>
      </c>
      <c r="AP1513">
        <v>0</v>
      </c>
      <c r="AQ1513">
        <v>0</v>
      </c>
      <c r="AR1513">
        <v>0</v>
      </c>
      <c r="AS1513">
        <v>0</v>
      </c>
      <c r="AT1513">
        <v>0</v>
      </c>
      <c r="AU1513">
        <v>0</v>
      </c>
      <c r="AV1513">
        <v>0</v>
      </c>
      <c r="AW1513">
        <v>1</v>
      </c>
      <c r="AX1513">
        <v>0</v>
      </c>
      <c r="AY1513">
        <v>0</v>
      </c>
      <c r="AZ1513">
        <v>0</v>
      </c>
      <c r="BA1513" t="s">
        <v>63</v>
      </c>
      <c r="BB1513" t="s">
        <v>63</v>
      </c>
      <c r="BC1513" t="s">
        <v>64</v>
      </c>
    </row>
    <row r="1514" spans="1:55" x14ac:dyDescent="0.3">
      <c r="A1514" t="s">
        <v>55</v>
      </c>
      <c r="B1514" t="s">
        <v>55</v>
      </c>
      <c r="C1514" t="s">
        <v>1440</v>
      </c>
      <c r="D1514">
        <v>22110420301</v>
      </c>
      <c r="E1514" t="s">
        <v>1487</v>
      </c>
      <c r="F1514" t="s">
        <v>56</v>
      </c>
      <c r="G1514" t="s">
        <v>57</v>
      </c>
      <c r="H1514">
        <v>1</v>
      </c>
      <c r="I1514" t="s">
        <v>58</v>
      </c>
      <c r="J1514" t="s">
        <v>59</v>
      </c>
      <c r="L1514">
        <v>1</v>
      </c>
      <c r="N1514">
        <v>7</v>
      </c>
      <c r="O1514" t="s">
        <v>95</v>
      </c>
      <c r="R1514">
        <v>0</v>
      </c>
      <c r="S1514">
        <v>0</v>
      </c>
      <c r="V1514">
        <v>0</v>
      </c>
      <c r="W1514">
        <v>1</v>
      </c>
      <c r="X1514">
        <v>1</v>
      </c>
      <c r="Y1514" t="s">
        <v>90</v>
      </c>
      <c r="AA1514" t="s">
        <v>71</v>
      </c>
      <c r="AB1514" t="s">
        <v>90</v>
      </c>
      <c r="AD1514">
        <v>0</v>
      </c>
      <c r="AE1514">
        <v>0</v>
      </c>
      <c r="AF1514">
        <v>0</v>
      </c>
      <c r="AG1514">
        <v>0</v>
      </c>
      <c r="AH1514">
        <v>0</v>
      </c>
      <c r="AI1514">
        <v>0</v>
      </c>
      <c r="AJ1514">
        <v>0</v>
      </c>
      <c r="AK1514">
        <v>0</v>
      </c>
      <c r="AL1514">
        <v>0</v>
      </c>
      <c r="AM1514">
        <v>0</v>
      </c>
      <c r="AN1514">
        <v>0</v>
      </c>
      <c r="AO1514">
        <v>0</v>
      </c>
      <c r="AP1514">
        <v>0</v>
      </c>
      <c r="AQ1514">
        <v>0</v>
      </c>
      <c r="AR1514">
        <v>0</v>
      </c>
      <c r="AS1514">
        <v>0</v>
      </c>
      <c r="AT1514">
        <v>0</v>
      </c>
      <c r="AU1514">
        <v>0</v>
      </c>
      <c r="AV1514">
        <v>0</v>
      </c>
      <c r="AW1514">
        <v>1</v>
      </c>
      <c r="AX1514">
        <v>0</v>
      </c>
      <c r="AY1514">
        <v>0</v>
      </c>
      <c r="AZ1514">
        <v>0</v>
      </c>
      <c r="BA1514" t="s">
        <v>63</v>
      </c>
      <c r="BB1514" t="s">
        <v>63</v>
      </c>
      <c r="BC1514" t="s">
        <v>64</v>
      </c>
    </row>
    <row r="1515" spans="1:55" x14ac:dyDescent="0.3">
      <c r="A1515" t="s">
        <v>55</v>
      </c>
      <c r="B1515" t="s">
        <v>55</v>
      </c>
      <c r="C1515" t="s">
        <v>1440</v>
      </c>
      <c r="D1515">
        <v>22110420301</v>
      </c>
      <c r="E1515" t="s">
        <v>1487</v>
      </c>
      <c r="F1515" t="s">
        <v>56</v>
      </c>
      <c r="G1515" t="s">
        <v>57</v>
      </c>
      <c r="H1515">
        <v>1</v>
      </c>
      <c r="I1515" t="s">
        <v>58</v>
      </c>
      <c r="J1515" t="s">
        <v>59</v>
      </c>
      <c r="L1515">
        <v>1</v>
      </c>
      <c r="N1515">
        <v>9</v>
      </c>
      <c r="O1515" t="s">
        <v>66</v>
      </c>
      <c r="R1515">
        <v>0</v>
      </c>
      <c r="S1515">
        <v>0</v>
      </c>
      <c r="T1515" t="s">
        <v>1772</v>
      </c>
      <c r="V1515">
        <v>0</v>
      </c>
      <c r="W1515">
        <v>1</v>
      </c>
      <c r="X1515">
        <v>1</v>
      </c>
      <c r="Y1515" t="s">
        <v>71</v>
      </c>
      <c r="Z1515" t="s">
        <v>71</v>
      </c>
      <c r="AA1515" t="s">
        <v>71</v>
      </c>
      <c r="AC1515" t="s">
        <v>77</v>
      </c>
      <c r="AD1515">
        <v>0</v>
      </c>
      <c r="AE1515">
        <v>0</v>
      </c>
      <c r="AF1515">
        <v>0</v>
      </c>
      <c r="AG1515">
        <v>0</v>
      </c>
      <c r="AH1515">
        <v>0</v>
      </c>
      <c r="AI1515">
        <v>1</v>
      </c>
      <c r="AJ1515">
        <v>0</v>
      </c>
      <c r="AK1515">
        <v>0</v>
      </c>
      <c r="AL1515">
        <v>0</v>
      </c>
      <c r="AM1515">
        <v>0</v>
      </c>
      <c r="AN1515">
        <v>0</v>
      </c>
      <c r="AO1515">
        <v>0</v>
      </c>
      <c r="AP1515">
        <v>0</v>
      </c>
      <c r="AQ1515">
        <v>0</v>
      </c>
      <c r="AR1515">
        <v>0</v>
      </c>
      <c r="AS1515">
        <v>0</v>
      </c>
      <c r="AT1515">
        <v>0</v>
      </c>
      <c r="AU1515">
        <v>0</v>
      </c>
      <c r="AV1515">
        <v>1</v>
      </c>
      <c r="AW1515">
        <v>2</v>
      </c>
      <c r="AX1515">
        <v>2</v>
      </c>
      <c r="AY1515">
        <v>0</v>
      </c>
      <c r="AZ1515">
        <v>0</v>
      </c>
      <c r="BA1515" t="s">
        <v>63</v>
      </c>
      <c r="BB1515" t="s">
        <v>63</v>
      </c>
      <c r="BC1515" t="s">
        <v>64</v>
      </c>
    </row>
    <row r="1516" spans="1:55" x14ac:dyDescent="0.3">
      <c r="A1516" t="s">
        <v>55</v>
      </c>
      <c r="B1516" t="s">
        <v>55</v>
      </c>
      <c r="C1516" t="s">
        <v>1440</v>
      </c>
      <c r="D1516">
        <v>22110420301</v>
      </c>
      <c r="E1516" t="s">
        <v>1487</v>
      </c>
      <c r="F1516" t="s">
        <v>56</v>
      </c>
      <c r="G1516" t="s">
        <v>57</v>
      </c>
      <c r="H1516">
        <v>1</v>
      </c>
      <c r="I1516" t="s">
        <v>58</v>
      </c>
      <c r="J1516" t="s">
        <v>59</v>
      </c>
      <c r="L1516">
        <v>1</v>
      </c>
      <c r="N1516">
        <v>10</v>
      </c>
      <c r="O1516" t="s">
        <v>70</v>
      </c>
      <c r="R1516">
        <v>0</v>
      </c>
      <c r="S1516">
        <v>0</v>
      </c>
      <c r="T1516" t="s">
        <v>1772</v>
      </c>
      <c r="V1516">
        <v>0</v>
      </c>
      <c r="W1516">
        <v>1</v>
      </c>
      <c r="X1516">
        <v>1</v>
      </c>
      <c r="Y1516" t="s">
        <v>71</v>
      </c>
      <c r="Z1516" t="s">
        <v>71</v>
      </c>
      <c r="AA1516" t="s">
        <v>90</v>
      </c>
      <c r="AB1516" t="s">
        <v>71</v>
      </c>
      <c r="AD1516">
        <v>0</v>
      </c>
      <c r="AE1516">
        <v>0</v>
      </c>
      <c r="AF1516">
        <v>0</v>
      </c>
      <c r="AG1516">
        <v>0</v>
      </c>
      <c r="AH1516">
        <v>0</v>
      </c>
      <c r="AI1516">
        <v>0</v>
      </c>
      <c r="AJ1516">
        <v>1</v>
      </c>
      <c r="AK1516">
        <v>0</v>
      </c>
      <c r="AL1516">
        <v>0</v>
      </c>
      <c r="AM1516">
        <v>0</v>
      </c>
      <c r="AN1516">
        <v>0</v>
      </c>
      <c r="AO1516">
        <v>0</v>
      </c>
      <c r="AP1516">
        <v>0</v>
      </c>
      <c r="AQ1516">
        <v>0</v>
      </c>
      <c r="AR1516">
        <v>0</v>
      </c>
      <c r="AS1516">
        <v>0</v>
      </c>
      <c r="AT1516">
        <v>0</v>
      </c>
      <c r="AU1516">
        <v>0</v>
      </c>
      <c r="AV1516">
        <v>0</v>
      </c>
      <c r="AW1516">
        <v>0</v>
      </c>
      <c r="AX1516">
        <v>0</v>
      </c>
      <c r="AY1516">
        <v>0</v>
      </c>
      <c r="AZ1516">
        <v>0</v>
      </c>
      <c r="BA1516" t="s">
        <v>63</v>
      </c>
      <c r="BB1516" t="s">
        <v>63</v>
      </c>
      <c r="BC1516" t="s">
        <v>64</v>
      </c>
    </row>
    <row r="1517" spans="1:55" x14ac:dyDescent="0.3">
      <c r="A1517" t="s">
        <v>55</v>
      </c>
      <c r="B1517" t="s">
        <v>55</v>
      </c>
      <c r="C1517" t="s">
        <v>1440</v>
      </c>
      <c r="D1517">
        <v>22110420301</v>
      </c>
      <c r="E1517" t="s">
        <v>1487</v>
      </c>
      <c r="F1517" t="s">
        <v>56</v>
      </c>
      <c r="G1517" t="s">
        <v>57</v>
      </c>
      <c r="H1517">
        <v>1</v>
      </c>
      <c r="I1517" t="s">
        <v>58</v>
      </c>
      <c r="J1517" t="s">
        <v>59</v>
      </c>
      <c r="L1517">
        <v>1</v>
      </c>
      <c r="N1517">
        <v>11</v>
      </c>
      <c r="O1517" t="s">
        <v>66</v>
      </c>
      <c r="R1517">
        <v>0</v>
      </c>
      <c r="S1517">
        <v>0</v>
      </c>
      <c r="T1517" t="s">
        <v>61</v>
      </c>
      <c r="V1517">
        <v>0</v>
      </c>
      <c r="W1517">
        <v>1</v>
      </c>
      <c r="X1517">
        <v>1</v>
      </c>
      <c r="Y1517" t="s">
        <v>71</v>
      </c>
      <c r="Z1517" t="s">
        <v>71</v>
      </c>
      <c r="AB1517" t="s">
        <v>71</v>
      </c>
      <c r="AC1517" t="s">
        <v>77</v>
      </c>
      <c r="AD1517">
        <v>0</v>
      </c>
      <c r="AE1517">
        <v>0</v>
      </c>
      <c r="AF1517">
        <v>0</v>
      </c>
      <c r="AG1517">
        <v>0</v>
      </c>
      <c r="AH1517">
        <v>0</v>
      </c>
      <c r="AI1517">
        <v>0</v>
      </c>
      <c r="AJ1517">
        <v>1</v>
      </c>
      <c r="AK1517">
        <v>0</v>
      </c>
      <c r="AL1517">
        <v>0</v>
      </c>
      <c r="AM1517">
        <v>0</v>
      </c>
      <c r="AN1517">
        <v>0</v>
      </c>
      <c r="AO1517">
        <v>0</v>
      </c>
      <c r="AP1517">
        <v>0</v>
      </c>
      <c r="AQ1517">
        <v>0</v>
      </c>
      <c r="AR1517">
        <v>0</v>
      </c>
      <c r="AS1517">
        <v>0</v>
      </c>
      <c r="AT1517">
        <v>0</v>
      </c>
      <c r="AU1517">
        <v>0</v>
      </c>
      <c r="AV1517">
        <v>0</v>
      </c>
      <c r="AW1517">
        <v>3</v>
      </c>
      <c r="AX1517">
        <v>2</v>
      </c>
      <c r="AY1517">
        <v>0</v>
      </c>
      <c r="AZ1517">
        <v>0</v>
      </c>
      <c r="BA1517" t="s">
        <v>63</v>
      </c>
      <c r="BB1517" t="s">
        <v>63</v>
      </c>
      <c r="BC1517" t="s">
        <v>64</v>
      </c>
    </row>
    <row r="1518" spans="1:55" x14ac:dyDescent="0.3">
      <c r="A1518" t="s">
        <v>55</v>
      </c>
      <c r="B1518" t="s">
        <v>55</v>
      </c>
      <c r="C1518" t="s">
        <v>1440</v>
      </c>
      <c r="D1518">
        <v>22110420301</v>
      </c>
      <c r="E1518" t="s">
        <v>1487</v>
      </c>
      <c r="F1518" t="s">
        <v>56</v>
      </c>
      <c r="G1518" t="s">
        <v>57</v>
      </c>
      <c r="H1518">
        <v>1</v>
      </c>
      <c r="I1518" t="s">
        <v>58</v>
      </c>
      <c r="J1518" t="s">
        <v>59</v>
      </c>
      <c r="L1518">
        <v>1</v>
      </c>
      <c r="N1518">
        <v>12</v>
      </c>
      <c r="O1518" t="s">
        <v>70</v>
      </c>
      <c r="R1518">
        <v>0</v>
      </c>
      <c r="S1518">
        <v>0</v>
      </c>
      <c r="T1518" t="s">
        <v>1773</v>
      </c>
      <c r="V1518">
        <v>0</v>
      </c>
      <c r="W1518">
        <v>1</v>
      </c>
      <c r="X1518">
        <v>1</v>
      </c>
      <c r="Y1518" t="s">
        <v>71</v>
      </c>
      <c r="Z1518" t="s">
        <v>71</v>
      </c>
      <c r="AA1518" t="s">
        <v>71</v>
      </c>
      <c r="AB1518" t="s">
        <v>71</v>
      </c>
      <c r="AD1518">
        <v>0</v>
      </c>
      <c r="AE1518">
        <v>0</v>
      </c>
      <c r="AF1518">
        <v>0</v>
      </c>
      <c r="AG1518">
        <v>0</v>
      </c>
      <c r="AH1518">
        <v>0</v>
      </c>
      <c r="AI1518">
        <v>0</v>
      </c>
      <c r="AJ1518">
        <v>1</v>
      </c>
      <c r="AK1518">
        <v>0</v>
      </c>
      <c r="AL1518">
        <v>0</v>
      </c>
      <c r="AM1518">
        <v>0</v>
      </c>
      <c r="AN1518">
        <v>0</v>
      </c>
      <c r="AO1518">
        <v>0</v>
      </c>
      <c r="AP1518">
        <v>0</v>
      </c>
      <c r="AQ1518">
        <v>0</v>
      </c>
      <c r="AR1518">
        <v>0</v>
      </c>
      <c r="AS1518">
        <v>0</v>
      </c>
      <c r="AT1518">
        <v>0</v>
      </c>
      <c r="AU1518">
        <v>0</v>
      </c>
      <c r="AV1518">
        <v>0</v>
      </c>
      <c r="AW1518">
        <v>0</v>
      </c>
      <c r="AX1518">
        <v>0</v>
      </c>
      <c r="AY1518">
        <v>0</v>
      </c>
      <c r="AZ1518">
        <v>0</v>
      </c>
      <c r="BA1518" t="s">
        <v>63</v>
      </c>
      <c r="BB1518" t="s">
        <v>63</v>
      </c>
      <c r="BC1518" t="s">
        <v>64</v>
      </c>
    </row>
    <row r="1519" spans="1:55" x14ac:dyDescent="0.3">
      <c r="A1519" t="s">
        <v>55</v>
      </c>
      <c r="B1519" t="s">
        <v>55</v>
      </c>
      <c r="C1519" t="s">
        <v>1440</v>
      </c>
      <c r="D1519">
        <v>22110420301</v>
      </c>
      <c r="E1519" t="s">
        <v>1487</v>
      </c>
      <c r="F1519" t="s">
        <v>56</v>
      </c>
      <c r="G1519" t="s">
        <v>57</v>
      </c>
      <c r="H1519">
        <v>1</v>
      </c>
      <c r="I1519" t="s">
        <v>58</v>
      </c>
      <c r="J1519" t="s">
        <v>59</v>
      </c>
      <c r="L1519">
        <v>1</v>
      </c>
      <c r="N1519">
        <v>15</v>
      </c>
      <c r="O1519" t="s">
        <v>70</v>
      </c>
      <c r="R1519">
        <v>0</v>
      </c>
      <c r="S1519">
        <v>0</v>
      </c>
      <c r="T1519" t="s">
        <v>1772</v>
      </c>
      <c r="V1519">
        <v>0</v>
      </c>
      <c r="W1519">
        <v>1</v>
      </c>
      <c r="X1519">
        <v>1</v>
      </c>
      <c r="Y1519" t="s">
        <v>71</v>
      </c>
      <c r="Z1519" t="s">
        <v>71</v>
      </c>
      <c r="AA1519" t="s">
        <v>71</v>
      </c>
      <c r="AB1519" t="s">
        <v>71</v>
      </c>
      <c r="AD1519">
        <v>0</v>
      </c>
      <c r="AE1519">
        <v>0</v>
      </c>
      <c r="AF1519">
        <v>0</v>
      </c>
      <c r="AG1519">
        <v>0</v>
      </c>
      <c r="AH1519">
        <v>0</v>
      </c>
      <c r="AI1519">
        <v>0</v>
      </c>
      <c r="AJ1519">
        <v>1</v>
      </c>
      <c r="AK1519">
        <v>0</v>
      </c>
      <c r="AL1519">
        <v>0</v>
      </c>
      <c r="AM1519">
        <v>0</v>
      </c>
      <c r="AN1519">
        <v>0</v>
      </c>
      <c r="AO1519">
        <v>0</v>
      </c>
      <c r="AP1519">
        <v>0</v>
      </c>
      <c r="AQ1519">
        <v>0</v>
      </c>
      <c r="AR1519">
        <v>0</v>
      </c>
      <c r="AS1519">
        <v>0</v>
      </c>
      <c r="AT1519">
        <v>0</v>
      </c>
      <c r="AU1519">
        <v>0</v>
      </c>
      <c r="AV1519">
        <v>0</v>
      </c>
      <c r="AW1519">
        <v>0</v>
      </c>
      <c r="AX1519">
        <v>0</v>
      </c>
      <c r="AY1519">
        <v>0</v>
      </c>
      <c r="AZ1519">
        <v>0</v>
      </c>
      <c r="BA1519" t="s">
        <v>63</v>
      </c>
      <c r="BB1519" t="s">
        <v>63</v>
      </c>
      <c r="BC1519" t="s">
        <v>64</v>
      </c>
    </row>
    <row r="1520" spans="1:55" x14ac:dyDescent="0.3">
      <c r="A1520" t="s">
        <v>55</v>
      </c>
      <c r="B1520" t="s">
        <v>55</v>
      </c>
      <c r="C1520" t="s">
        <v>1440</v>
      </c>
      <c r="D1520">
        <v>22110420301</v>
      </c>
      <c r="E1520" t="s">
        <v>1487</v>
      </c>
      <c r="F1520" t="s">
        <v>56</v>
      </c>
      <c r="G1520" t="s">
        <v>57</v>
      </c>
      <c r="H1520">
        <v>2</v>
      </c>
      <c r="I1520" t="s">
        <v>74</v>
      </c>
      <c r="J1520" t="s">
        <v>73</v>
      </c>
      <c r="L1520">
        <v>1</v>
      </c>
      <c r="M1520" t="s">
        <v>1488</v>
      </c>
      <c r="N1520">
        <v>1</v>
      </c>
      <c r="O1520" t="s">
        <v>66</v>
      </c>
      <c r="P1520">
        <v>5</v>
      </c>
      <c r="Q1520" t="s">
        <v>75</v>
      </c>
      <c r="R1520">
        <v>23</v>
      </c>
      <c r="S1520">
        <v>16</v>
      </c>
      <c r="T1520" t="s">
        <v>1772</v>
      </c>
      <c r="U1520" t="s">
        <v>1489</v>
      </c>
      <c r="V1520">
        <v>3</v>
      </c>
      <c r="W1520">
        <v>1</v>
      </c>
      <c r="X1520">
        <v>2</v>
      </c>
      <c r="Y1520" t="s">
        <v>71</v>
      </c>
      <c r="Z1520" t="s">
        <v>71</v>
      </c>
      <c r="AA1520" t="s">
        <v>71</v>
      </c>
      <c r="AB1520" t="s">
        <v>71</v>
      </c>
      <c r="AC1520" t="s">
        <v>68</v>
      </c>
      <c r="AD1520">
        <v>1</v>
      </c>
      <c r="AE1520">
        <v>1</v>
      </c>
      <c r="AF1520">
        <v>0</v>
      </c>
      <c r="AG1520">
        <v>0</v>
      </c>
      <c r="AH1520">
        <v>0</v>
      </c>
      <c r="AI1520">
        <v>0</v>
      </c>
      <c r="AJ1520">
        <v>0</v>
      </c>
      <c r="AK1520">
        <v>0</v>
      </c>
      <c r="AL1520">
        <v>0</v>
      </c>
      <c r="AM1520">
        <v>0</v>
      </c>
      <c r="AN1520">
        <v>0</v>
      </c>
      <c r="AO1520">
        <v>0</v>
      </c>
      <c r="AP1520">
        <v>0</v>
      </c>
      <c r="AQ1520">
        <v>0</v>
      </c>
      <c r="AR1520">
        <v>0</v>
      </c>
      <c r="AS1520">
        <v>0</v>
      </c>
      <c r="AT1520">
        <v>0</v>
      </c>
      <c r="AU1520">
        <v>0</v>
      </c>
      <c r="AV1520">
        <v>0</v>
      </c>
      <c r="AW1520">
        <v>2</v>
      </c>
      <c r="AX1520">
        <v>2</v>
      </c>
      <c r="AY1520">
        <v>0</v>
      </c>
      <c r="AZ1520">
        <v>0</v>
      </c>
      <c r="BA1520" t="s">
        <v>63</v>
      </c>
      <c r="BB1520" t="s">
        <v>63</v>
      </c>
      <c r="BC1520" t="s">
        <v>64</v>
      </c>
    </row>
    <row r="1521" spans="1:55" x14ac:dyDescent="0.3">
      <c r="A1521" t="s">
        <v>55</v>
      </c>
      <c r="B1521" t="s">
        <v>55</v>
      </c>
      <c r="C1521" t="s">
        <v>1440</v>
      </c>
      <c r="D1521">
        <v>22110420301</v>
      </c>
      <c r="E1521" t="s">
        <v>1487</v>
      </c>
      <c r="F1521" t="s">
        <v>56</v>
      </c>
      <c r="G1521" t="s">
        <v>57</v>
      </c>
      <c r="H1521">
        <v>2</v>
      </c>
      <c r="I1521" t="s">
        <v>74</v>
      </c>
      <c r="J1521" t="s">
        <v>73</v>
      </c>
      <c r="L1521">
        <v>1</v>
      </c>
      <c r="M1521" t="s">
        <v>1488</v>
      </c>
      <c r="N1521">
        <v>2</v>
      </c>
      <c r="O1521" t="s">
        <v>66</v>
      </c>
      <c r="R1521">
        <v>0</v>
      </c>
      <c r="S1521">
        <v>0</v>
      </c>
      <c r="T1521" t="s">
        <v>1772</v>
      </c>
      <c r="U1521" t="s">
        <v>1490</v>
      </c>
      <c r="V1521">
        <v>3</v>
      </c>
      <c r="W1521">
        <v>1</v>
      </c>
      <c r="X1521">
        <v>2</v>
      </c>
      <c r="Y1521" t="s">
        <v>71</v>
      </c>
      <c r="Z1521" t="s">
        <v>71</v>
      </c>
      <c r="AA1521" t="s">
        <v>71</v>
      </c>
      <c r="AB1521" t="s">
        <v>71</v>
      </c>
      <c r="AC1521" t="s">
        <v>68</v>
      </c>
      <c r="AD1521">
        <v>0</v>
      </c>
      <c r="AE1521">
        <v>0</v>
      </c>
      <c r="AF1521">
        <v>0</v>
      </c>
      <c r="AG1521">
        <v>0</v>
      </c>
      <c r="AH1521">
        <v>0</v>
      </c>
      <c r="AI1521">
        <v>0</v>
      </c>
      <c r="AJ1521">
        <v>0</v>
      </c>
      <c r="AK1521">
        <v>0</v>
      </c>
      <c r="AL1521">
        <v>0</v>
      </c>
      <c r="AM1521">
        <v>0</v>
      </c>
      <c r="AN1521">
        <v>0</v>
      </c>
      <c r="AO1521">
        <v>0</v>
      </c>
      <c r="AP1521">
        <v>0</v>
      </c>
      <c r="AQ1521">
        <v>0</v>
      </c>
      <c r="AR1521">
        <v>0</v>
      </c>
      <c r="AS1521">
        <v>0</v>
      </c>
      <c r="AT1521">
        <v>0</v>
      </c>
      <c r="AU1521">
        <v>0</v>
      </c>
      <c r="AV1521">
        <v>0</v>
      </c>
      <c r="AW1521">
        <v>0</v>
      </c>
      <c r="AX1521">
        <v>0</v>
      </c>
      <c r="AY1521">
        <v>0</v>
      </c>
      <c r="AZ1521">
        <v>0</v>
      </c>
      <c r="BA1521" t="s">
        <v>63</v>
      </c>
      <c r="BB1521" t="s">
        <v>63</v>
      </c>
      <c r="BC1521" t="s">
        <v>64</v>
      </c>
    </row>
    <row r="1522" spans="1:55" x14ac:dyDescent="0.3">
      <c r="A1522" t="s">
        <v>55</v>
      </c>
      <c r="B1522" t="s">
        <v>55</v>
      </c>
      <c r="C1522" t="s">
        <v>1440</v>
      </c>
      <c r="D1522">
        <v>22110420301</v>
      </c>
      <c r="E1522" t="s">
        <v>1487</v>
      </c>
      <c r="F1522" t="s">
        <v>56</v>
      </c>
      <c r="G1522" t="s">
        <v>57</v>
      </c>
      <c r="H1522">
        <v>2</v>
      </c>
      <c r="I1522" t="s">
        <v>74</v>
      </c>
      <c r="J1522" t="s">
        <v>73</v>
      </c>
      <c r="L1522">
        <v>1</v>
      </c>
      <c r="M1522" t="s">
        <v>1488</v>
      </c>
      <c r="N1522">
        <v>5</v>
      </c>
      <c r="R1522">
        <v>0</v>
      </c>
      <c r="S1522">
        <v>0</v>
      </c>
      <c r="T1522" t="s">
        <v>1772</v>
      </c>
      <c r="U1522" t="s">
        <v>1491</v>
      </c>
      <c r="V1522">
        <v>3</v>
      </c>
      <c r="W1522">
        <v>1</v>
      </c>
      <c r="X1522">
        <v>2</v>
      </c>
      <c r="Y1522" t="s">
        <v>71</v>
      </c>
      <c r="Z1522" t="s">
        <v>71</v>
      </c>
      <c r="AA1522" t="s">
        <v>71</v>
      </c>
      <c r="AB1522" t="s">
        <v>71</v>
      </c>
      <c r="AD1522">
        <v>0</v>
      </c>
      <c r="AE1522">
        <v>0</v>
      </c>
      <c r="AF1522">
        <v>0</v>
      </c>
      <c r="AG1522">
        <v>0</v>
      </c>
      <c r="AH1522">
        <v>0</v>
      </c>
      <c r="AI1522">
        <v>0</v>
      </c>
      <c r="AJ1522">
        <v>0</v>
      </c>
      <c r="AK1522">
        <v>0</v>
      </c>
      <c r="AL1522">
        <v>0</v>
      </c>
      <c r="AM1522">
        <v>0</v>
      </c>
      <c r="AN1522">
        <v>0</v>
      </c>
      <c r="AO1522">
        <v>0</v>
      </c>
      <c r="AP1522">
        <v>0</v>
      </c>
      <c r="AQ1522">
        <v>0</v>
      </c>
      <c r="AR1522">
        <v>0</v>
      </c>
      <c r="AS1522">
        <v>0</v>
      </c>
      <c r="AT1522">
        <v>0</v>
      </c>
      <c r="AU1522">
        <v>0</v>
      </c>
      <c r="AV1522">
        <v>0</v>
      </c>
      <c r="AW1522">
        <v>0</v>
      </c>
      <c r="AX1522">
        <v>0</v>
      </c>
      <c r="AY1522">
        <v>0</v>
      </c>
      <c r="AZ1522">
        <v>0</v>
      </c>
      <c r="BA1522" t="s">
        <v>63</v>
      </c>
      <c r="BB1522" t="s">
        <v>63</v>
      </c>
      <c r="BC1522" t="s">
        <v>64</v>
      </c>
    </row>
    <row r="1523" spans="1:55" x14ac:dyDescent="0.3">
      <c r="A1523" t="s">
        <v>55</v>
      </c>
      <c r="B1523" t="s">
        <v>55</v>
      </c>
      <c r="C1523" t="s">
        <v>1440</v>
      </c>
      <c r="D1523">
        <v>22110420301</v>
      </c>
      <c r="E1523" t="s">
        <v>1487</v>
      </c>
      <c r="F1523" t="s">
        <v>56</v>
      </c>
      <c r="G1523" t="s">
        <v>57</v>
      </c>
      <c r="H1523">
        <v>2</v>
      </c>
      <c r="I1523" t="s">
        <v>74</v>
      </c>
      <c r="J1523" t="s">
        <v>73</v>
      </c>
      <c r="L1523">
        <v>1</v>
      </c>
      <c r="M1523" t="s">
        <v>1488</v>
      </c>
      <c r="N1523">
        <v>7</v>
      </c>
      <c r="O1523" t="s">
        <v>95</v>
      </c>
      <c r="R1523">
        <v>0</v>
      </c>
      <c r="S1523">
        <v>0</v>
      </c>
      <c r="T1523" t="s">
        <v>93</v>
      </c>
      <c r="U1523" t="s">
        <v>1492</v>
      </c>
      <c r="V1523">
        <v>3</v>
      </c>
      <c r="W1523">
        <v>1</v>
      </c>
      <c r="X1523">
        <v>2</v>
      </c>
      <c r="AD1523">
        <v>0</v>
      </c>
      <c r="AE1523">
        <v>0</v>
      </c>
      <c r="AF1523">
        <v>0</v>
      </c>
      <c r="AG1523">
        <v>0</v>
      </c>
      <c r="AH1523">
        <v>0</v>
      </c>
      <c r="AI1523">
        <v>0</v>
      </c>
      <c r="AJ1523">
        <v>0</v>
      </c>
      <c r="AK1523">
        <v>0</v>
      </c>
      <c r="AL1523">
        <v>0</v>
      </c>
      <c r="AM1523">
        <v>0</v>
      </c>
      <c r="AN1523">
        <v>0</v>
      </c>
      <c r="AO1523">
        <v>0</v>
      </c>
      <c r="AP1523">
        <v>0</v>
      </c>
      <c r="AQ1523">
        <v>0</v>
      </c>
      <c r="AR1523">
        <v>0</v>
      </c>
      <c r="AS1523">
        <v>0</v>
      </c>
      <c r="AT1523">
        <v>0</v>
      </c>
      <c r="AU1523">
        <v>0</v>
      </c>
      <c r="AV1523">
        <v>0</v>
      </c>
      <c r="AW1523">
        <v>0</v>
      </c>
      <c r="AX1523">
        <v>0</v>
      </c>
      <c r="AY1523">
        <v>0</v>
      </c>
      <c r="AZ1523">
        <v>0</v>
      </c>
      <c r="BC1523" t="s">
        <v>64</v>
      </c>
    </row>
    <row r="1524" spans="1:55" x14ac:dyDescent="0.3">
      <c r="A1524" t="s">
        <v>55</v>
      </c>
      <c r="B1524" t="s">
        <v>55</v>
      </c>
      <c r="C1524" t="s">
        <v>152</v>
      </c>
      <c r="D1524">
        <v>22110402210</v>
      </c>
      <c r="E1524" t="s">
        <v>1412</v>
      </c>
      <c r="F1524" t="s">
        <v>106</v>
      </c>
      <c r="G1524" t="s">
        <v>57</v>
      </c>
      <c r="H1524">
        <v>2</v>
      </c>
      <c r="I1524" t="s">
        <v>74</v>
      </c>
      <c r="J1524" t="s">
        <v>59</v>
      </c>
      <c r="L1524">
        <v>1</v>
      </c>
      <c r="N1524">
        <v>1</v>
      </c>
      <c r="O1524" t="s">
        <v>66</v>
      </c>
      <c r="Q1524" t="s">
        <v>76</v>
      </c>
      <c r="R1524">
        <v>0</v>
      </c>
      <c r="S1524">
        <v>0</v>
      </c>
      <c r="T1524" t="s">
        <v>1773</v>
      </c>
      <c r="U1524" t="s">
        <v>1414</v>
      </c>
      <c r="V1524">
        <v>2</v>
      </c>
      <c r="W1524">
        <v>6</v>
      </c>
      <c r="X1524">
        <v>1</v>
      </c>
      <c r="Y1524" t="s">
        <v>71</v>
      </c>
      <c r="Z1524" t="s">
        <v>71</v>
      </c>
      <c r="AA1524" t="s">
        <v>71</v>
      </c>
      <c r="AB1524" t="s">
        <v>71</v>
      </c>
      <c r="AC1524" t="s">
        <v>68</v>
      </c>
      <c r="AD1524">
        <v>0</v>
      </c>
      <c r="AE1524">
        <v>1</v>
      </c>
      <c r="AF1524">
        <v>0</v>
      </c>
      <c r="AG1524">
        <v>0</v>
      </c>
      <c r="AH1524">
        <v>0</v>
      </c>
      <c r="AI1524">
        <v>0</v>
      </c>
      <c r="AJ1524">
        <v>0</v>
      </c>
      <c r="AK1524">
        <v>0</v>
      </c>
      <c r="AL1524">
        <v>0</v>
      </c>
      <c r="AM1524">
        <v>0</v>
      </c>
      <c r="AN1524">
        <v>0</v>
      </c>
      <c r="AO1524">
        <v>0</v>
      </c>
      <c r="AP1524">
        <v>0</v>
      </c>
      <c r="AQ1524">
        <v>0</v>
      </c>
      <c r="AR1524">
        <v>0</v>
      </c>
      <c r="AS1524">
        <v>0</v>
      </c>
      <c r="AT1524">
        <v>0</v>
      </c>
      <c r="AU1524">
        <v>0</v>
      </c>
      <c r="AV1524">
        <v>0</v>
      </c>
      <c r="AW1524">
        <v>0</v>
      </c>
      <c r="AX1524">
        <v>3</v>
      </c>
      <c r="AY1524">
        <v>0</v>
      </c>
      <c r="AZ1524">
        <v>0</v>
      </c>
      <c r="BA1524" t="s">
        <v>63</v>
      </c>
      <c r="BB1524" t="s">
        <v>63</v>
      </c>
      <c r="BC1524" t="s">
        <v>64</v>
      </c>
    </row>
    <row r="1525" spans="1:55" x14ac:dyDescent="0.3">
      <c r="A1525" t="s">
        <v>55</v>
      </c>
      <c r="B1525" t="s">
        <v>55</v>
      </c>
      <c r="C1525" t="s">
        <v>152</v>
      </c>
      <c r="D1525">
        <v>22110402210</v>
      </c>
      <c r="E1525" t="s">
        <v>1412</v>
      </c>
      <c r="F1525" t="s">
        <v>106</v>
      </c>
      <c r="G1525" t="s">
        <v>57</v>
      </c>
      <c r="H1525">
        <v>2</v>
      </c>
      <c r="I1525" t="s">
        <v>74</v>
      </c>
      <c r="J1525" t="s">
        <v>59</v>
      </c>
      <c r="L1525">
        <v>1</v>
      </c>
      <c r="N1525">
        <v>2</v>
      </c>
      <c r="O1525" t="s">
        <v>66</v>
      </c>
      <c r="P1525">
        <v>4</v>
      </c>
      <c r="Q1525" t="s">
        <v>76</v>
      </c>
      <c r="R1525">
        <v>22</v>
      </c>
      <c r="S1525">
        <v>29</v>
      </c>
      <c r="V1525">
        <v>2</v>
      </c>
      <c r="W1525">
        <v>6</v>
      </c>
      <c r="X1525">
        <v>1</v>
      </c>
      <c r="Y1525" t="s">
        <v>71</v>
      </c>
      <c r="Z1525" t="s">
        <v>71</v>
      </c>
      <c r="AA1525" t="s">
        <v>71</v>
      </c>
      <c r="AB1525" t="s">
        <v>71</v>
      </c>
      <c r="AC1525" t="s">
        <v>68</v>
      </c>
      <c r="AD1525">
        <v>1</v>
      </c>
      <c r="AE1525">
        <v>1</v>
      </c>
      <c r="AF1525">
        <v>0</v>
      </c>
      <c r="AG1525">
        <v>0</v>
      </c>
      <c r="AH1525">
        <v>0</v>
      </c>
      <c r="AI1525">
        <v>0</v>
      </c>
      <c r="AJ1525">
        <v>0</v>
      </c>
      <c r="AK1525">
        <v>0</v>
      </c>
      <c r="AL1525">
        <v>0</v>
      </c>
      <c r="AM1525">
        <v>0</v>
      </c>
      <c r="AN1525">
        <v>0</v>
      </c>
      <c r="AO1525">
        <v>0</v>
      </c>
      <c r="AP1525">
        <v>0</v>
      </c>
      <c r="AQ1525">
        <v>0</v>
      </c>
      <c r="AR1525">
        <v>0</v>
      </c>
      <c r="AS1525">
        <v>0</v>
      </c>
      <c r="AT1525">
        <v>0</v>
      </c>
      <c r="AU1525">
        <v>0</v>
      </c>
      <c r="AV1525">
        <v>0</v>
      </c>
      <c r="AW1525">
        <v>1</v>
      </c>
      <c r="AX1525">
        <v>3</v>
      </c>
      <c r="AY1525">
        <v>0</v>
      </c>
      <c r="AZ1525">
        <v>0</v>
      </c>
      <c r="BA1525" t="s">
        <v>63</v>
      </c>
      <c r="BB1525" t="s">
        <v>63</v>
      </c>
      <c r="BC1525" t="s">
        <v>64</v>
      </c>
    </row>
    <row r="1526" spans="1:55" x14ac:dyDescent="0.3">
      <c r="A1526" t="s">
        <v>55</v>
      </c>
      <c r="B1526" t="s">
        <v>55</v>
      </c>
      <c r="C1526" t="s">
        <v>152</v>
      </c>
      <c r="D1526">
        <v>22110402210</v>
      </c>
      <c r="E1526" t="s">
        <v>1412</v>
      </c>
      <c r="F1526" t="s">
        <v>106</v>
      </c>
      <c r="G1526" t="s">
        <v>57</v>
      </c>
      <c r="H1526">
        <v>3</v>
      </c>
      <c r="I1526" t="s">
        <v>58</v>
      </c>
      <c r="J1526" t="s">
        <v>59</v>
      </c>
      <c r="K1526" t="s">
        <v>1415</v>
      </c>
      <c r="L1526">
        <v>1</v>
      </c>
      <c r="N1526">
        <v>2</v>
      </c>
      <c r="O1526" t="s">
        <v>118</v>
      </c>
      <c r="R1526">
        <v>0</v>
      </c>
      <c r="S1526">
        <v>0</v>
      </c>
      <c r="T1526" t="s">
        <v>61</v>
      </c>
      <c r="V1526">
        <v>3</v>
      </c>
      <c r="W1526">
        <v>0</v>
      </c>
      <c r="X1526">
        <v>1</v>
      </c>
      <c r="Y1526" t="s">
        <v>62</v>
      </c>
      <c r="Z1526" t="s">
        <v>62</v>
      </c>
      <c r="AA1526" t="s">
        <v>62</v>
      </c>
      <c r="AB1526" t="s">
        <v>62</v>
      </c>
      <c r="AD1526">
        <v>0</v>
      </c>
      <c r="AE1526">
        <v>1</v>
      </c>
      <c r="AF1526">
        <v>0</v>
      </c>
      <c r="AG1526">
        <v>0</v>
      </c>
      <c r="AH1526">
        <v>0</v>
      </c>
      <c r="AI1526">
        <v>1</v>
      </c>
      <c r="AJ1526">
        <v>3</v>
      </c>
      <c r="AK1526">
        <v>0</v>
      </c>
      <c r="AL1526">
        <v>0</v>
      </c>
      <c r="AM1526">
        <v>0</v>
      </c>
      <c r="AN1526">
        <v>0</v>
      </c>
      <c r="AO1526">
        <v>0</v>
      </c>
      <c r="AP1526">
        <v>0</v>
      </c>
      <c r="AQ1526">
        <v>0</v>
      </c>
      <c r="AR1526">
        <v>0</v>
      </c>
      <c r="AS1526">
        <v>0</v>
      </c>
      <c r="AT1526">
        <v>0</v>
      </c>
      <c r="AU1526">
        <v>0</v>
      </c>
      <c r="AV1526">
        <v>0</v>
      </c>
      <c r="AW1526">
        <v>2</v>
      </c>
      <c r="AX1526">
        <v>2</v>
      </c>
      <c r="AY1526">
        <v>0</v>
      </c>
      <c r="AZ1526">
        <v>0</v>
      </c>
      <c r="BA1526" t="s">
        <v>63</v>
      </c>
      <c r="BB1526" t="s">
        <v>63</v>
      </c>
      <c r="BC1526" t="s">
        <v>64</v>
      </c>
    </row>
    <row r="1527" spans="1:55" x14ac:dyDescent="0.3">
      <c r="A1527" t="s">
        <v>55</v>
      </c>
      <c r="B1527" t="s">
        <v>55</v>
      </c>
      <c r="C1527" t="s">
        <v>152</v>
      </c>
      <c r="D1527">
        <v>22110402210</v>
      </c>
      <c r="E1527" t="s">
        <v>1412</v>
      </c>
      <c r="F1527" t="s">
        <v>106</v>
      </c>
      <c r="G1527" t="s">
        <v>57</v>
      </c>
      <c r="H1527">
        <v>3</v>
      </c>
      <c r="I1527" t="s">
        <v>58</v>
      </c>
      <c r="J1527" t="s">
        <v>59</v>
      </c>
      <c r="K1527" t="s">
        <v>1415</v>
      </c>
      <c r="L1527">
        <v>1</v>
      </c>
      <c r="N1527">
        <v>3</v>
      </c>
      <c r="O1527" t="s">
        <v>66</v>
      </c>
      <c r="P1527">
        <v>11</v>
      </c>
      <c r="Q1527" t="s">
        <v>108</v>
      </c>
      <c r="R1527">
        <v>21</v>
      </c>
      <c r="S1527">
        <v>20</v>
      </c>
      <c r="T1527" t="s">
        <v>61</v>
      </c>
      <c r="V1527">
        <v>3</v>
      </c>
      <c r="W1527">
        <v>0</v>
      </c>
      <c r="X1527">
        <v>1</v>
      </c>
      <c r="Y1527" t="s">
        <v>62</v>
      </c>
      <c r="Z1527" t="s">
        <v>62</v>
      </c>
      <c r="AA1527" t="s">
        <v>62</v>
      </c>
      <c r="AB1527" t="s">
        <v>62</v>
      </c>
      <c r="AC1527" t="s">
        <v>119</v>
      </c>
      <c r="AD1527">
        <v>0</v>
      </c>
      <c r="AE1527">
        <v>1</v>
      </c>
      <c r="AF1527">
        <v>0</v>
      </c>
      <c r="AG1527">
        <v>0</v>
      </c>
      <c r="AH1527">
        <v>0</v>
      </c>
      <c r="AI1527">
        <v>0</v>
      </c>
      <c r="AJ1527">
        <v>0</v>
      </c>
      <c r="AK1527">
        <v>0</v>
      </c>
      <c r="AL1527">
        <v>0</v>
      </c>
      <c r="AM1527">
        <v>0</v>
      </c>
      <c r="AN1527">
        <v>0</v>
      </c>
      <c r="AO1527">
        <v>0</v>
      </c>
      <c r="AP1527">
        <v>0</v>
      </c>
      <c r="AQ1527">
        <v>0</v>
      </c>
      <c r="AR1527">
        <v>0</v>
      </c>
      <c r="AS1527">
        <v>0</v>
      </c>
      <c r="AT1527">
        <v>0</v>
      </c>
      <c r="AU1527">
        <v>0</v>
      </c>
      <c r="AV1527">
        <v>0</v>
      </c>
      <c r="AW1527">
        <v>1</v>
      </c>
      <c r="AX1527">
        <v>2</v>
      </c>
      <c r="AY1527">
        <v>0</v>
      </c>
      <c r="AZ1527">
        <v>0</v>
      </c>
      <c r="BB1527" t="s">
        <v>63</v>
      </c>
    </row>
    <row r="1528" spans="1:55" x14ac:dyDescent="0.3">
      <c r="A1528" t="s">
        <v>55</v>
      </c>
      <c r="B1528" t="s">
        <v>55</v>
      </c>
      <c r="C1528" t="s">
        <v>152</v>
      </c>
      <c r="D1528">
        <v>22110402210</v>
      </c>
      <c r="E1528" t="s">
        <v>1412</v>
      </c>
      <c r="F1528" t="s">
        <v>106</v>
      </c>
      <c r="G1528" t="s">
        <v>57</v>
      </c>
      <c r="H1528">
        <v>3</v>
      </c>
      <c r="I1528" t="s">
        <v>58</v>
      </c>
      <c r="J1528" t="s">
        <v>59</v>
      </c>
      <c r="K1528" t="s">
        <v>1415</v>
      </c>
      <c r="L1528">
        <v>1</v>
      </c>
      <c r="N1528">
        <v>4</v>
      </c>
      <c r="O1528" t="s">
        <v>66</v>
      </c>
      <c r="R1528">
        <v>0</v>
      </c>
      <c r="S1528">
        <v>0</v>
      </c>
      <c r="T1528" t="s">
        <v>61</v>
      </c>
      <c r="U1528" t="s">
        <v>1416</v>
      </c>
      <c r="V1528">
        <v>3</v>
      </c>
      <c r="W1528">
        <v>0</v>
      </c>
      <c r="X1528">
        <v>1</v>
      </c>
      <c r="Y1528" t="s">
        <v>71</v>
      </c>
      <c r="Z1528" t="s">
        <v>71</v>
      </c>
      <c r="AA1528" t="s">
        <v>71</v>
      </c>
      <c r="AB1528" t="s">
        <v>71</v>
      </c>
      <c r="AC1528" t="s">
        <v>68</v>
      </c>
      <c r="AD1528">
        <v>0</v>
      </c>
      <c r="AE1528">
        <v>0</v>
      </c>
      <c r="AF1528">
        <v>0</v>
      </c>
      <c r="AG1528">
        <v>0</v>
      </c>
      <c r="AH1528">
        <v>0</v>
      </c>
      <c r="AI1528">
        <v>0</v>
      </c>
      <c r="AJ1528">
        <v>0</v>
      </c>
      <c r="AK1528">
        <v>1</v>
      </c>
      <c r="AL1528">
        <v>0</v>
      </c>
      <c r="AM1528">
        <v>0</v>
      </c>
      <c r="AN1528">
        <v>0</v>
      </c>
      <c r="AO1528">
        <v>0</v>
      </c>
      <c r="AP1528">
        <v>0</v>
      </c>
      <c r="AQ1528">
        <v>0</v>
      </c>
      <c r="AR1528">
        <v>0</v>
      </c>
      <c r="AS1528">
        <v>0</v>
      </c>
      <c r="AT1528">
        <v>0</v>
      </c>
      <c r="AU1528">
        <v>0</v>
      </c>
      <c r="AV1528">
        <v>0</v>
      </c>
      <c r="AW1528">
        <v>0</v>
      </c>
      <c r="AX1528">
        <v>0</v>
      </c>
      <c r="AY1528">
        <v>0</v>
      </c>
      <c r="AZ1528">
        <v>0</v>
      </c>
      <c r="BA1528" t="s">
        <v>63</v>
      </c>
      <c r="BB1528" t="s">
        <v>63</v>
      </c>
      <c r="BC1528" t="s">
        <v>64</v>
      </c>
    </row>
    <row r="1529" spans="1:55" x14ac:dyDescent="0.3">
      <c r="A1529" t="s">
        <v>55</v>
      </c>
      <c r="B1529" t="s">
        <v>55</v>
      </c>
      <c r="C1529" t="s">
        <v>152</v>
      </c>
      <c r="D1529">
        <v>22110402210</v>
      </c>
      <c r="E1529" t="s">
        <v>1412</v>
      </c>
      <c r="F1529" t="s">
        <v>106</v>
      </c>
      <c r="G1529" t="s">
        <v>57</v>
      </c>
      <c r="H1529">
        <v>3</v>
      </c>
      <c r="I1529" t="s">
        <v>58</v>
      </c>
      <c r="J1529" t="s">
        <v>59</v>
      </c>
      <c r="K1529" t="s">
        <v>1415</v>
      </c>
      <c r="L1529">
        <v>1</v>
      </c>
      <c r="N1529">
        <v>6</v>
      </c>
      <c r="O1529" t="s">
        <v>66</v>
      </c>
      <c r="R1529">
        <v>0</v>
      </c>
      <c r="S1529">
        <v>0</v>
      </c>
      <c r="T1529" t="s">
        <v>1773</v>
      </c>
      <c r="U1529" t="s">
        <v>1417</v>
      </c>
      <c r="V1529">
        <v>3</v>
      </c>
      <c r="W1529">
        <v>0</v>
      </c>
      <c r="X1529">
        <v>1</v>
      </c>
      <c r="Y1529" t="s">
        <v>90</v>
      </c>
      <c r="Z1529" t="s">
        <v>71</v>
      </c>
      <c r="AA1529" t="s">
        <v>71</v>
      </c>
      <c r="AB1529" t="s">
        <v>71</v>
      </c>
      <c r="AC1529" t="s">
        <v>68</v>
      </c>
      <c r="AD1529">
        <v>0</v>
      </c>
      <c r="AE1529">
        <v>0</v>
      </c>
      <c r="AF1529">
        <v>0</v>
      </c>
      <c r="AG1529">
        <v>0</v>
      </c>
      <c r="AH1529">
        <v>0</v>
      </c>
      <c r="AI1529">
        <v>0</v>
      </c>
      <c r="AJ1529">
        <v>0</v>
      </c>
      <c r="AK1529">
        <v>0</v>
      </c>
      <c r="AL1529">
        <v>0</v>
      </c>
      <c r="AM1529">
        <v>0</v>
      </c>
      <c r="AN1529">
        <v>0</v>
      </c>
      <c r="AO1529">
        <v>0</v>
      </c>
      <c r="AP1529">
        <v>0</v>
      </c>
      <c r="AQ1529">
        <v>0</v>
      </c>
      <c r="AR1529">
        <v>0</v>
      </c>
      <c r="AS1529">
        <v>0</v>
      </c>
      <c r="AT1529">
        <v>0</v>
      </c>
      <c r="AU1529">
        <v>0</v>
      </c>
      <c r="AV1529">
        <v>0</v>
      </c>
      <c r="AW1529">
        <v>2</v>
      </c>
      <c r="AX1529">
        <v>2</v>
      </c>
      <c r="AY1529">
        <v>0</v>
      </c>
      <c r="AZ1529">
        <v>0</v>
      </c>
      <c r="BA1529" t="s">
        <v>63</v>
      </c>
      <c r="BB1529" t="s">
        <v>63</v>
      </c>
      <c r="BC1529" t="s">
        <v>64</v>
      </c>
    </row>
    <row r="1530" spans="1:55" x14ac:dyDescent="0.3">
      <c r="A1530" t="s">
        <v>55</v>
      </c>
      <c r="B1530" t="s">
        <v>55</v>
      </c>
      <c r="C1530" t="s">
        <v>1436</v>
      </c>
      <c r="D1530">
        <v>22110406901</v>
      </c>
      <c r="E1530" t="s">
        <v>1437</v>
      </c>
      <c r="F1530" t="s">
        <v>56</v>
      </c>
      <c r="G1530" t="s">
        <v>57</v>
      </c>
      <c r="H1530">
        <v>1</v>
      </c>
      <c r="I1530" t="s">
        <v>74</v>
      </c>
      <c r="J1530" t="s">
        <v>59</v>
      </c>
      <c r="L1530">
        <v>1</v>
      </c>
      <c r="N1530">
        <v>2</v>
      </c>
      <c r="O1530" t="s">
        <v>79</v>
      </c>
      <c r="R1530">
        <v>0</v>
      </c>
      <c r="S1530">
        <v>0</v>
      </c>
      <c r="T1530" t="s">
        <v>61</v>
      </c>
      <c r="V1530">
        <v>3</v>
      </c>
      <c r="W1530">
        <v>4</v>
      </c>
      <c r="X1530">
        <v>1</v>
      </c>
      <c r="Y1530" t="s">
        <v>62</v>
      </c>
      <c r="Z1530" t="s">
        <v>62</v>
      </c>
      <c r="AB1530" t="s">
        <v>62</v>
      </c>
      <c r="AD1530">
        <v>0</v>
      </c>
      <c r="AE1530">
        <v>0</v>
      </c>
      <c r="AF1530">
        <v>0</v>
      </c>
      <c r="AG1530">
        <v>0</v>
      </c>
      <c r="AH1530">
        <v>0</v>
      </c>
      <c r="AI1530">
        <v>0</v>
      </c>
      <c r="AJ1530">
        <v>3</v>
      </c>
      <c r="AK1530">
        <v>0</v>
      </c>
      <c r="AL1530">
        <v>0</v>
      </c>
      <c r="AM1530">
        <v>0</v>
      </c>
      <c r="AN1530">
        <v>0</v>
      </c>
      <c r="AO1530">
        <v>0</v>
      </c>
      <c r="AP1530">
        <v>0</v>
      </c>
      <c r="AQ1530">
        <v>0</v>
      </c>
      <c r="AR1530">
        <v>11</v>
      </c>
      <c r="AS1530">
        <v>11</v>
      </c>
      <c r="AT1530">
        <v>1</v>
      </c>
      <c r="AU1530">
        <v>1</v>
      </c>
      <c r="AV1530">
        <v>0</v>
      </c>
      <c r="AW1530">
        <v>4</v>
      </c>
      <c r="AX1530">
        <v>4</v>
      </c>
      <c r="AY1530">
        <v>0</v>
      </c>
      <c r="AZ1530">
        <v>0</v>
      </c>
      <c r="BA1530" t="s">
        <v>63</v>
      </c>
      <c r="BB1530" t="s">
        <v>63</v>
      </c>
    </row>
    <row r="1531" spans="1:55" x14ac:dyDescent="0.3">
      <c r="A1531" t="s">
        <v>55</v>
      </c>
      <c r="B1531" t="s">
        <v>55</v>
      </c>
      <c r="C1531" t="s">
        <v>1436</v>
      </c>
      <c r="D1531">
        <v>22110406901</v>
      </c>
      <c r="E1531" t="s">
        <v>1437</v>
      </c>
      <c r="F1531" t="s">
        <v>56</v>
      </c>
      <c r="G1531" t="s">
        <v>57</v>
      </c>
      <c r="H1531">
        <v>1</v>
      </c>
      <c r="I1531" t="s">
        <v>74</v>
      </c>
      <c r="J1531" t="s">
        <v>59</v>
      </c>
      <c r="L1531">
        <v>1</v>
      </c>
      <c r="N1531">
        <v>3</v>
      </c>
      <c r="O1531" t="s">
        <v>66</v>
      </c>
      <c r="P1531">
        <v>1</v>
      </c>
      <c r="Q1531" t="s">
        <v>67</v>
      </c>
      <c r="R1531">
        <v>26</v>
      </c>
      <c r="S1531">
        <v>14</v>
      </c>
      <c r="T1531" t="s">
        <v>61</v>
      </c>
      <c r="V1531">
        <v>3</v>
      </c>
      <c r="W1531">
        <v>4</v>
      </c>
      <c r="X1531">
        <v>1</v>
      </c>
      <c r="Y1531" t="s">
        <v>62</v>
      </c>
      <c r="Z1531" t="s">
        <v>62</v>
      </c>
      <c r="AB1531" t="s">
        <v>62</v>
      </c>
      <c r="AC1531" t="s">
        <v>77</v>
      </c>
      <c r="AD1531">
        <v>1</v>
      </c>
      <c r="AE1531">
        <v>1</v>
      </c>
      <c r="AF1531">
        <v>0</v>
      </c>
      <c r="AG1531">
        <v>0</v>
      </c>
      <c r="AH1531">
        <v>1</v>
      </c>
      <c r="AI1531">
        <v>1</v>
      </c>
      <c r="AJ1531">
        <v>1</v>
      </c>
      <c r="AK1531">
        <v>0</v>
      </c>
      <c r="AL1531">
        <v>0</v>
      </c>
      <c r="AM1531">
        <v>0</v>
      </c>
      <c r="AN1531">
        <v>0</v>
      </c>
      <c r="AO1531">
        <v>0</v>
      </c>
      <c r="AP1531">
        <v>0</v>
      </c>
      <c r="AQ1531">
        <v>0</v>
      </c>
      <c r="AR1531">
        <v>0</v>
      </c>
      <c r="AS1531">
        <v>0</v>
      </c>
      <c r="AT1531">
        <v>0</v>
      </c>
      <c r="AU1531">
        <v>0</v>
      </c>
      <c r="AV1531">
        <v>0</v>
      </c>
      <c r="AW1531">
        <v>4</v>
      </c>
      <c r="AX1531">
        <v>4</v>
      </c>
      <c r="AY1531">
        <v>0</v>
      </c>
      <c r="AZ1531">
        <v>0</v>
      </c>
      <c r="BA1531" t="s">
        <v>85</v>
      </c>
      <c r="BB1531" t="s">
        <v>63</v>
      </c>
    </row>
    <row r="1532" spans="1:55" x14ac:dyDescent="0.3">
      <c r="A1532" t="s">
        <v>55</v>
      </c>
      <c r="B1532" t="s">
        <v>55</v>
      </c>
      <c r="C1532" t="s">
        <v>1436</v>
      </c>
      <c r="D1532">
        <v>22110406901</v>
      </c>
      <c r="E1532" t="s">
        <v>1437</v>
      </c>
      <c r="F1532" t="s">
        <v>56</v>
      </c>
      <c r="G1532" t="s">
        <v>57</v>
      </c>
      <c r="H1532">
        <v>1</v>
      </c>
      <c r="I1532" t="s">
        <v>74</v>
      </c>
      <c r="J1532" t="s">
        <v>59</v>
      </c>
      <c r="L1532">
        <v>2</v>
      </c>
      <c r="N1532">
        <v>1</v>
      </c>
      <c r="O1532" t="s">
        <v>66</v>
      </c>
      <c r="P1532">
        <v>4</v>
      </c>
      <c r="Q1532" t="s">
        <v>76</v>
      </c>
      <c r="R1532">
        <v>23</v>
      </c>
      <c r="S1532">
        <v>21</v>
      </c>
      <c r="T1532" t="s">
        <v>61</v>
      </c>
      <c r="V1532">
        <v>0</v>
      </c>
      <c r="W1532">
        <v>1</v>
      </c>
      <c r="X1532">
        <v>2</v>
      </c>
      <c r="Y1532" t="s">
        <v>62</v>
      </c>
      <c r="Z1532" t="s">
        <v>62</v>
      </c>
      <c r="AB1532" t="s">
        <v>62</v>
      </c>
      <c r="AC1532" t="s">
        <v>77</v>
      </c>
      <c r="AD1532">
        <v>0</v>
      </c>
      <c r="AE1532">
        <v>1</v>
      </c>
      <c r="AF1532">
        <v>0</v>
      </c>
      <c r="AG1532">
        <v>0</v>
      </c>
      <c r="AH1532">
        <v>0</v>
      </c>
      <c r="AI1532">
        <v>0</v>
      </c>
      <c r="AJ1532">
        <v>0</v>
      </c>
      <c r="AK1532">
        <v>0</v>
      </c>
      <c r="AL1532">
        <v>0</v>
      </c>
      <c r="AM1532">
        <v>0</v>
      </c>
      <c r="AN1532">
        <v>0</v>
      </c>
      <c r="AO1532">
        <v>0</v>
      </c>
      <c r="AP1532">
        <v>0</v>
      </c>
      <c r="AQ1532">
        <v>0</v>
      </c>
      <c r="AR1532">
        <v>0</v>
      </c>
      <c r="AS1532">
        <v>0</v>
      </c>
      <c r="AT1532">
        <v>0</v>
      </c>
      <c r="AU1532">
        <v>0</v>
      </c>
      <c r="AV1532">
        <v>0</v>
      </c>
      <c r="AW1532">
        <v>4</v>
      </c>
      <c r="AX1532">
        <v>4</v>
      </c>
      <c r="AY1532">
        <v>0</v>
      </c>
      <c r="AZ1532">
        <v>0</v>
      </c>
      <c r="BA1532" t="s">
        <v>63</v>
      </c>
      <c r="BB1532" t="s">
        <v>63</v>
      </c>
      <c r="BC1532" t="s">
        <v>64</v>
      </c>
    </row>
    <row r="1533" spans="1:55" x14ac:dyDescent="0.3">
      <c r="A1533" t="s">
        <v>55</v>
      </c>
      <c r="B1533" t="s">
        <v>55</v>
      </c>
      <c r="C1533" t="s">
        <v>1436</v>
      </c>
      <c r="D1533">
        <v>22110406901</v>
      </c>
      <c r="E1533" t="s">
        <v>1437</v>
      </c>
      <c r="F1533" t="s">
        <v>56</v>
      </c>
      <c r="G1533" t="s">
        <v>57</v>
      </c>
      <c r="H1533">
        <v>1</v>
      </c>
      <c r="I1533" t="s">
        <v>74</v>
      </c>
      <c r="J1533" t="s">
        <v>59</v>
      </c>
      <c r="L1533">
        <v>2</v>
      </c>
      <c r="N1533">
        <v>3</v>
      </c>
      <c r="O1533" t="s">
        <v>136</v>
      </c>
      <c r="R1533">
        <v>0</v>
      </c>
      <c r="S1533">
        <v>0</v>
      </c>
      <c r="T1533" t="s">
        <v>61</v>
      </c>
      <c r="V1533">
        <v>0</v>
      </c>
      <c r="W1533">
        <v>1</v>
      </c>
      <c r="X1533">
        <v>2</v>
      </c>
      <c r="Y1533" t="s">
        <v>62</v>
      </c>
      <c r="Z1533" t="s">
        <v>62</v>
      </c>
      <c r="AB1533" t="s">
        <v>62</v>
      </c>
      <c r="AD1533">
        <v>0</v>
      </c>
      <c r="AE1533">
        <v>0</v>
      </c>
      <c r="AF1533">
        <v>0</v>
      </c>
      <c r="AG1533">
        <v>0</v>
      </c>
      <c r="AH1533">
        <v>0</v>
      </c>
      <c r="AI1533">
        <v>0</v>
      </c>
      <c r="AJ1533">
        <v>0</v>
      </c>
      <c r="AK1533">
        <v>0</v>
      </c>
      <c r="AL1533">
        <v>0</v>
      </c>
      <c r="AM1533">
        <v>0</v>
      </c>
      <c r="AN1533">
        <v>0</v>
      </c>
      <c r="AO1533">
        <v>0</v>
      </c>
      <c r="AP1533">
        <v>0</v>
      </c>
      <c r="AQ1533">
        <v>0</v>
      </c>
      <c r="AR1533">
        <v>0</v>
      </c>
      <c r="AS1533">
        <v>0</v>
      </c>
      <c r="AT1533">
        <v>0</v>
      </c>
      <c r="AU1533">
        <v>0</v>
      </c>
      <c r="AV1533">
        <v>0</v>
      </c>
      <c r="AW1533">
        <v>6</v>
      </c>
      <c r="AX1533">
        <v>5</v>
      </c>
      <c r="AY1533">
        <v>0</v>
      </c>
      <c r="AZ1533">
        <v>0</v>
      </c>
      <c r="BA1533" t="s">
        <v>63</v>
      </c>
      <c r="BB1533" t="s">
        <v>63</v>
      </c>
    </row>
    <row r="1534" spans="1:55" x14ac:dyDescent="0.3">
      <c r="A1534" t="s">
        <v>55</v>
      </c>
      <c r="B1534" t="s">
        <v>55</v>
      </c>
      <c r="C1534" t="s">
        <v>1436</v>
      </c>
      <c r="D1534">
        <v>22110406901</v>
      </c>
      <c r="E1534" t="s">
        <v>1437</v>
      </c>
      <c r="F1534" t="s">
        <v>56</v>
      </c>
      <c r="G1534" t="s">
        <v>57</v>
      </c>
      <c r="H1534">
        <v>2</v>
      </c>
      <c r="I1534" t="s">
        <v>58</v>
      </c>
      <c r="J1534" t="s">
        <v>59</v>
      </c>
      <c r="L1534">
        <v>1</v>
      </c>
      <c r="N1534">
        <v>5</v>
      </c>
      <c r="O1534" t="s">
        <v>107</v>
      </c>
      <c r="R1534">
        <v>0</v>
      </c>
      <c r="S1534">
        <v>0</v>
      </c>
      <c r="T1534" t="s">
        <v>61</v>
      </c>
      <c r="V1534">
        <v>3</v>
      </c>
      <c r="W1534">
        <v>5</v>
      </c>
      <c r="X1534">
        <v>1</v>
      </c>
      <c r="Y1534" t="s">
        <v>62</v>
      </c>
      <c r="Z1534" t="s">
        <v>62</v>
      </c>
      <c r="AA1534" t="s">
        <v>62</v>
      </c>
      <c r="AB1534" t="s">
        <v>62</v>
      </c>
      <c r="AD1534">
        <v>0</v>
      </c>
      <c r="AE1534">
        <v>0</v>
      </c>
      <c r="AF1534">
        <v>0</v>
      </c>
      <c r="AG1534">
        <v>0</v>
      </c>
      <c r="AH1534">
        <v>0</v>
      </c>
      <c r="AI1534">
        <v>2</v>
      </c>
      <c r="AJ1534">
        <v>0</v>
      </c>
      <c r="AK1534">
        <v>0</v>
      </c>
      <c r="AL1534">
        <v>0</v>
      </c>
      <c r="AM1534">
        <v>0</v>
      </c>
      <c r="AN1534">
        <v>0</v>
      </c>
      <c r="AO1534">
        <v>0</v>
      </c>
      <c r="AP1534">
        <v>0</v>
      </c>
      <c r="AQ1534">
        <v>0</v>
      </c>
      <c r="AR1534">
        <v>0</v>
      </c>
      <c r="AS1534">
        <v>0</v>
      </c>
      <c r="AT1534">
        <v>0</v>
      </c>
      <c r="AU1534">
        <v>0</v>
      </c>
      <c r="AV1534">
        <v>0</v>
      </c>
      <c r="AW1534">
        <v>4</v>
      </c>
      <c r="AX1534">
        <v>2</v>
      </c>
      <c r="AY1534">
        <v>0</v>
      </c>
      <c r="AZ1534">
        <v>0</v>
      </c>
      <c r="BA1534" t="s">
        <v>63</v>
      </c>
      <c r="BB1534" t="s">
        <v>63</v>
      </c>
    </row>
    <row r="1535" spans="1:55" x14ac:dyDescent="0.3">
      <c r="A1535" t="s">
        <v>55</v>
      </c>
      <c r="B1535" t="s">
        <v>55</v>
      </c>
      <c r="C1535" t="s">
        <v>1436</v>
      </c>
      <c r="D1535">
        <v>22110406901</v>
      </c>
      <c r="E1535" t="s">
        <v>1437</v>
      </c>
      <c r="F1535" t="s">
        <v>56</v>
      </c>
      <c r="G1535" t="s">
        <v>57</v>
      </c>
      <c r="H1535">
        <v>2</v>
      </c>
      <c r="I1535" t="s">
        <v>58</v>
      </c>
      <c r="J1535" t="s">
        <v>59</v>
      </c>
      <c r="L1535">
        <v>2</v>
      </c>
      <c r="N1535">
        <v>1</v>
      </c>
      <c r="O1535" t="s">
        <v>66</v>
      </c>
      <c r="P1535">
        <v>5</v>
      </c>
      <c r="Q1535" t="s">
        <v>75</v>
      </c>
      <c r="R1535">
        <v>34</v>
      </c>
      <c r="S1535">
        <v>33</v>
      </c>
      <c r="T1535" t="s">
        <v>61</v>
      </c>
      <c r="U1535" t="s">
        <v>1438</v>
      </c>
      <c r="V1535">
        <v>4</v>
      </c>
      <c r="W1535">
        <v>0</v>
      </c>
      <c r="X1535">
        <v>2</v>
      </c>
      <c r="Y1535" t="s">
        <v>62</v>
      </c>
      <c r="Z1535" t="s">
        <v>62</v>
      </c>
      <c r="AA1535" t="s">
        <v>62</v>
      </c>
      <c r="AB1535" t="s">
        <v>62</v>
      </c>
      <c r="AC1535" t="s">
        <v>68</v>
      </c>
      <c r="AD1535">
        <v>1</v>
      </c>
      <c r="AE1535">
        <v>1</v>
      </c>
      <c r="AF1535">
        <v>0</v>
      </c>
      <c r="AG1535">
        <v>0</v>
      </c>
      <c r="AH1535">
        <v>1</v>
      </c>
      <c r="AI1535">
        <v>0</v>
      </c>
      <c r="AJ1535">
        <v>0</v>
      </c>
      <c r="AK1535">
        <v>0</v>
      </c>
      <c r="AL1535">
        <v>0</v>
      </c>
      <c r="AM1535">
        <v>0</v>
      </c>
      <c r="AN1535">
        <v>0</v>
      </c>
      <c r="AO1535">
        <v>0</v>
      </c>
      <c r="AP1535">
        <v>0</v>
      </c>
      <c r="AQ1535">
        <v>0</v>
      </c>
      <c r="AR1535">
        <v>0</v>
      </c>
      <c r="AS1535">
        <v>0</v>
      </c>
      <c r="AT1535">
        <v>0</v>
      </c>
      <c r="AU1535">
        <v>0</v>
      </c>
      <c r="AV1535">
        <v>0</v>
      </c>
      <c r="AW1535">
        <v>6</v>
      </c>
      <c r="AX1535">
        <v>6</v>
      </c>
      <c r="AY1535">
        <v>0</v>
      </c>
      <c r="AZ1535">
        <v>0</v>
      </c>
      <c r="BA1535" t="s">
        <v>63</v>
      </c>
      <c r="BB1535" t="s">
        <v>63</v>
      </c>
    </row>
    <row r="1536" spans="1:55" x14ac:dyDescent="0.3">
      <c r="A1536" t="s">
        <v>55</v>
      </c>
      <c r="B1536" t="s">
        <v>55</v>
      </c>
      <c r="C1536" t="s">
        <v>1436</v>
      </c>
      <c r="D1536">
        <v>22110406901</v>
      </c>
      <c r="E1536" t="s">
        <v>1437</v>
      </c>
      <c r="F1536" t="s">
        <v>56</v>
      </c>
      <c r="G1536" t="s">
        <v>57</v>
      </c>
      <c r="H1536">
        <v>2</v>
      </c>
      <c r="I1536" t="s">
        <v>58</v>
      </c>
      <c r="J1536" t="s">
        <v>59</v>
      </c>
      <c r="L1536">
        <v>2</v>
      </c>
      <c r="N1536">
        <v>3</v>
      </c>
      <c r="O1536" t="s">
        <v>70</v>
      </c>
      <c r="R1536">
        <v>0</v>
      </c>
      <c r="S1536">
        <v>0</v>
      </c>
      <c r="T1536" t="s">
        <v>61</v>
      </c>
      <c r="V1536">
        <v>4</v>
      </c>
      <c r="W1536">
        <v>0</v>
      </c>
      <c r="X1536">
        <v>2</v>
      </c>
      <c r="Y1536" t="s">
        <v>62</v>
      </c>
      <c r="Z1536" t="s">
        <v>62</v>
      </c>
      <c r="AA1536" t="s">
        <v>62</v>
      </c>
      <c r="AB1536" t="s">
        <v>62</v>
      </c>
      <c r="AC1536" t="s">
        <v>68</v>
      </c>
      <c r="AD1536">
        <v>0</v>
      </c>
      <c r="AE1536">
        <v>1</v>
      </c>
      <c r="AF1536">
        <v>0</v>
      </c>
      <c r="AG1536">
        <v>0</v>
      </c>
      <c r="AH1536">
        <v>0</v>
      </c>
      <c r="AI1536">
        <v>0</v>
      </c>
      <c r="AJ1536">
        <v>0</v>
      </c>
      <c r="AK1536">
        <v>0</v>
      </c>
      <c r="AL1536">
        <v>0</v>
      </c>
      <c r="AM1536">
        <v>0</v>
      </c>
      <c r="AN1536">
        <v>0</v>
      </c>
      <c r="AO1536">
        <v>0</v>
      </c>
      <c r="AP1536">
        <v>0</v>
      </c>
      <c r="AQ1536">
        <v>0</v>
      </c>
      <c r="AR1536">
        <v>0</v>
      </c>
      <c r="AS1536">
        <v>0</v>
      </c>
      <c r="AT1536">
        <v>0</v>
      </c>
      <c r="AU1536">
        <v>0</v>
      </c>
      <c r="AV1536">
        <v>0</v>
      </c>
      <c r="AW1536">
        <v>0</v>
      </c>
      <c r="AX1536">
        <v>0</v>
      </c>
      <c r="AY1536">
        <v>0</v>
      </c>
      <c r="AZ1536">
        <v>0</v>
      </c>
      <c r="BA1536" t="s">
        <v>63</v>
      </c>
      <c r="BB1536" t="s">
        <v>63</v>
      </c>
    </row>
    <row r="1537" spans="1:55" x14ac:dyDescent="0.3">
      <c r="A1537" t="s">
        <v>55</v>
      </c>
      <c r="B1537" t="s">
        <v>55</v>
      </c>
      <c r="C1537" t="s">
        <v>1436</v>
      </c>
      <c r="D1537">
        <v>22110406901</v>
      </c>
      <c r="E1537" t="s">
        <v>1437</v>
      </c>
      <c r="F1537" t="s">
        <v>56</v>
      </c>
      <c r="G1537" t="s">
        <v>57</v>
      </c>
      <c r="H1537">
        <v>2</v>
      </c>
      <c r="I1537" t="s">
        <v>58</v>
      </c>
      <c r="J1537" t="s">
        <v>59</v>
      </c>
      <c r="L1537">
        <v>2</v>
      </c>
      <c r="N1537">
        <v>4</v>
      </c>
      <c r="O1537" t="s">
        <v>66</v>
      </c>
      <c r="Q1537" t="s">
        <v>75</v>
      </c>
      <c r="R1537">
        <v>34</v>
      </c>
      <c r="S1537">
        <v>33</v>
      </c>
      <c r="T1537" t="s">
        <v>61</v>
      </c>
      <c r="V1537">
        <v>4</v>
      </c>
      <c r="W1537">
        <v>0</v>
      </c>
      <c r="X1537">
        <v>2</v>
      </c>
      <c r="AC1537" t="s">
        <v>68</v>
      </c>
      <c r="AD1537">
        <v>0</v>
      </c>
      <c r="AE1537">
        <v>1</v>
      </c>
      <c r="AF1537">
        <v>0</v>
      </c>
      <c r="AG1537">
        <v>0</v>
      </c>
      <c r="AH1537">
        <v>0</v>
      </c>
      <c r="AI1537">
        <v>0</v>
      </c>
      <c r="AJ1537">
        <v>0</v>
      </c>
      <c r="AK1537">
        <v>0</v>
      </c>
      <c r="AL1537">
        <v>0</v>
      </c>
      <c r="AM1537">
        <v>0</v>
      </c>
      <c r="AN1537">
        <v>0</v>
      </c>
      <c r="AO1537">
        <v>0</v>
      </c>
      <c r="AP1537">
        <v>0</v>
      </c>
      <c r="AQ1537">
        <v>0</v>
      </c>
      <c r="AR1537">
        <v>0</v>
      </c>
      <c r="AS1537">
        <v>0</v>
      </c>
      <c r="AT1537">
        <v>0</v>
      </c>
      <c r="AU1537">
        <v>0</v>
      </c>
      <c r="AV1537">
        <v>0</v>
      </c>
      <c r="AW1537">
        <v>0</v>
      </c>
      <c r="AX1537">
        <v>0</v>
      </c>
      <c r="AY1537">
        <v>0</v>
      </c>
      <c r="AZ1537">
        <v>0</v>
      </c>
      <c r="BC1537" t="s">
        <v>64</v>
      </c>
    </row>
    <row r="1538" spans="1:55" x14ac:dyDescent="0.3">
      <c r="A1538" t="s">
        <v>55</v>
      </c>
      <c r="B1538" t="s">
        <v>55</v>
      </c>
      <c r="C1538" t="s">
        <v>1436</v>
      </c>
      <c r="D1538">
        <v>22110406901</v>
      </c>
      <c r="E1538" t="s">
        <v>1437</v>
      </c>
      <c r="F1538" t="s">
        <v>56</v>
      </c>
      <c r="G1538" t="s">
        <v>57</v>
      </c>
      <c r="H1538">
        <v>2</v>
      </c>
      <c r="I1538" t="s">
        <v>58</v>
      </c>
      <c r="J1538" t="s">
        <v>59</v>
      </c>
      <c r="L1538">
        <v>2</v>
      </c>
      <c r="N1538">
        <v>5</v>
      </c>
      <c r="O1538" t="s">
        <v>105</v>
      </c>
      <c r="P1538" t="s">
        <v>150</v>
      </c>
      <c r="Q1538" t="s">
        <v>737</v>
      </c>
      <c r="R1538">
        <v>0</v>
      </c>
      <c r="S1538">
        <v>0</v>
      </c>
      <c r="T1538" t="s">
        <v>61</v>
      </c>
      <c r="V1538">
        <v>4</v>
      </c>
      <c r="W1538">
        <v>0</v>
      </c>
      <c r="X1538">
        <v>2</v>
      </c>
      <c r="Y1538" t="s">
        <v>62</v>
      </c>
      <c r="Z1538" t="s">
        <v>62</v>
      </c>
      <c r="AA1538" t="s">
        <v>62</v>
      </c>
      <c r="AB1538" t="s">
        <v>62</v>
      </c>
      <c r="AC1538" t="s">
        <v>68</v>
      </c>
      <c r="AD1538">
        <v>0</v>
      </c>
      <c r="AE1538">
        <v>1</v>
      </c>
      <c r="AF1538">
        <v>0</v>
      </c>
      <c r="AG1538">
        <v>0</v>
      </c>
      <c r="AH1538">
        <v>1</v>
      </c>
      <c r="AI1538">
        <v>0</v>
      </c>
      <c r="AJ1538">
        <v>0</v>
      </c>
      <c r="AK1538">
        <v>0</v>
      </c>
      <c r="AL1538">
        <v>0</v>
      </c>
      <c r="AM1538">
        <v>0</v>
      </c>
      <c r="AN1538">
        <v>0</v>
      </c>
      <c r="AO1538">
        <v>0</v>
      </c>
      <c r="AP1538">
        <v>0</v>
      </c>
      <c r="AQ1538">
        <v>0</v>
      </c>
      <c r="AR1538">
        <v>0</v>
      </c>
      <c r="AS1538">
        <v>0</v>
      </c>
      <c r="AT1538">
        <v>0</v>
      </c>
      <c r="AU1538">
        <v>0</v>
      </c>
      <c r="AV1538">
        <v>0</v>
      </c>
      <c r="AW1538">
        <v>0</v>
      </c>
      <c r="AX1538">
        <v>1</v>
      </c>
      <c r="AY1538">
        <v>0</v>
      </c>
      <c r="AZ1538">
        <v>0</v>
      </c>
      <c r="BA1538" t="s">
        <v>63</v>
      </c>
      <c r="BB1538" t="s">
        <v>63</v>
      </c>
      <c r="BC1538" t="s">
        <v>64</v>
      </c>
    </row>
    <row r="1539" spans="1:55" x14ac:dyDescent="0.3">
      <c r="A1539" t="s">
        <v>55</v>
      </c>
      <c r="B1539" t="s">
        <v>55</v>
      </c>
      <c r="C1539" t="s">
        <v>1436</v>
      </c>
      <c r="D1539">
        <v>22110426705</v>
      </c>
      <c r="E1539" t="s">
        <v>1493</v>
      </c>
      <c r="F1539" t="s">
        <v>98</v>
      </c>
      <c r="G1539" t="s">
        <v>57</v>
      </c>
      <c r="H1539">
        <v>1</v>
      </c>
      <c r="I1539" t="s">
        <v>74</v>
      </c>
      <c r="J1539" t="s">
        <v>59</v>
      </c>
      <c r="L1539">
        <v>1</v>
      </c>
      <c r="N1539">
        <v>1</v>
      </c>
      <c r="O1539" t="s">
        <v>66</v>
      </c>
      <c r="P1539">
        <v>8</v>
      </c>
      <c r="Q1539" t="s">
        <v>99</v>
      </c>
      <c r="R1539">
        <v>27</v>
      </c>
      <c r="S1539">
        <v>29</v>
      </c>
      <c r="T1539" t="s">
        <v>61</v>
      </c>
      <c r="V1539">
        <v>3</v>
      </c>
      <c r="W1539">
        <v>0</v>
      </c>
      <c r="X1539">
        <v>1</v>
      </c>
      <c r="Y1539" t="s">
        <v>62</v>
      </c>
      <c r="Z1539" t="s">
        <v>62</v>
      </c>
      <c r="AA1539" t="s">
        <v>62</v>
      </c>
      <c r="AB1539" t="s">
        <v>62</v>
      </c>
      <c r="AC1539" t="s">
        <v>77</v>
      </c>
      <c r="AD1539">
        <v>0</v>
      </c>
      <c r="AE1539">
        <v>1</v>
      </c>
      <c r="AF1539">
        <v>0</v>
      </c>
      <c r="AG1539">
        <v>0</v>
      </c>
      <c r="AH1539">
        <v>3</v>
      </c>
      <c r="AI1539">
        <v>0</v>
      </c>
      <c r="AJ1539">
        <v>0</v>
      </c>
      <c r="AK1539">
        <v>0</v>
      </c>
      <c r="AL1539">
        <v>0</v>
      </c>
      <c r="AM1539">
        <v>0</v>
      </c>
      <c r="AN1539">
        <v>0</v>
      </c>
      <c r="AO1539">
        <v>0</v>
      </c>
      <c r="AP1539">
        <v>0</v>
      </c>
      <c r="AQ1539">
        <v>0</v>
      </c>
      <c r="AR1539">
        <v>0</v>
      </c>
      <c r="AS1539">
        <v>0</v>
      </c>
      <c r="AT1539">
        <v>0</v>
      </c>
      <c r="AU1539">
        <v>0</v>
      </c>
      <c r="AV1539">
        <v>0</v>
      </c>
      <c r="AW1539">
        <v>4</v>
      </c>
      <c r="AX1539">
        <v>4</v>
      </c>
      <c r="AY1539">
        <v>0</v>
      </c>
      <c r="AZ1539">
        <v>0</v>
      </c>
      <c r="BA1539" t="s">
        <v>63</v>
      </c>
      <c r="BB1539" t="s">
        <v>63</v>
      </c>
      <c r="BC1539" t="s">
        <v>84</v>
      </c>
    </row>
    <row r="1540" spans="1:55" x14ac:dyDescent="0.3">
      <c r="A1540" t="s">
        <v>55</v>
      </c>
      <c r="B1540" t="s">
        <v>55</v>
      </c>
      <c r="C1540" t="s">
        <v>1436</v>
      </c>
      <c r="D1540">
        <v>22110426705</v>
      </c>
      <c r="E1540" t="s">
        <v>1493</v>
      </c>
      <c r="F1540" t="s">
        <v>98</v>
      </c>
      <c r="G1540" t="s">
        <v>57</v>
      </c>
      <c r="H1540">
        <v>1</v>
      </c>
      <c r="I1540" t="s">
        <v>74</v>
      </c>
      <c r="J1540" t="s">
        <v>59</v>
      </c>
      <c r="L1540">
        <v>1</v>
      </c>
      <c r="N1540">
        <v>2</v>
      </c>
      <c r="O1540" t="s">
        <v>66</v>
      </c>
      <c r="P1540">
        <v>8</v>
      </c>
      <c r="Q1540" t="s">
        <v>82</v>
      </c>
      <c r="R1540">
        <v>27</v>
      </c>
      <c r="S1540">
        <v>29</v>
      </c>
      <c r="T1540" t="s">
        <v>61</v>
      </c>
      <c r="V1540">
        <v>3</v>
      </c>
      <c r="W1540">
        <v>0</v>
      </c>
      <c r="X1540">
        <v>1</v>
      </c>
      <c r="Y1540" t="s">
        <v>62</v>
      </c>
      <c r="Z1540" t="s">
        <v>62</v>
      </c>
      <c r="AA1540" t="s">
        <v>62</v>
      </c>
      <c r="AB1540" t="s">
        <v>62</v>
      </c>
      <c r="AC1540" t="s">
        <v>77</v>
      </c>
      <c r="AD1540">
        <v>0</v>
      </c>
      <c r="AE1540">
        <v>1</v>
      </c>
      <c r="AF1540">
        <v>0</v>
      </c>
      <c r="AG1540">
        <v>0</v>
      </c>
      <c r="AH1540">
        <v>4</v>
      </c>
      <c r="AI1540">
        <v>0</v>
      </c>
      <c r="AJ1540">
        <v>0</v>
      </c>
      <c r="AK1540">
        <v>0</v>
      </c>
      <c r="AL1540">
        <v>0</v>
      </c>
      <c r="AM1540">
        <v>0</v>
      </c>
      <c r="AN1540">
        <v>0</v>
      </c>
      <c r="AO1540">
        <v>0</v>
      </c>
      <c r="AP1540">
        <v>0</v>
      </c>
      <c r="AQ1540">
        <v>0</v>
      </c>
      <c r="AR1540">
        <v>0</v>
      </c>
      <c r="AS1540">
        <v>0</v>
      </c>
      <c r="AT1540">
        <v>0</v>
      </c>
      <c r="AU1540">
        <v>0</v>
      </c>
      <c r="AV1540">
        <v>0</v>
      </c>
      <c r="AW1540">
        <v>4</v>
      </c>
      <c r="AX1540">
        <v>4</v>
      </c>
      <c r="AY1540">
        <v>0</v>
      </c>
      <c r="AZ1540">
        <v>0</v>
      </c>
      <c r="BA1540" t="s">
        <v>63</v>
      </c>
      <c r="BB1540" t="s">
        <v>63</v>
      </c>
      <c r="BC1540" t="s">
        <v>64</v>
      </c>
    </row>
    <row r="1541" spans="1:55" x14ac:dyDescent="0.3">
      <c r="A1541" t="s">
        <v>55</v>
      </c>
      <c r="B1541" t="s">
        <v>55</v>
      </c>
      <c r="C1541" t="s">
        <v>1436</v>
      </c>
      <c r="D1541">
        <v>22110426705</v>
      </c>
      <c r="E1541" t="s">
        <v>1493</v>
      </c>
      <c r="F1541" t="s">
        <v>98</v>
      </c>
      <c r="G1541" t="s">
        <v>57</v>
      </c>
      <c r="H1541">
        <v>1</v>
      </c>
      <c r="I1541" t="s">
        <v>74</v>
      </c>
      <c r="J1541" t="s">
        <v>59</v>
      </c>
      <c r="L1541">
        <v>2</v>
      </c>
      <c r="N1541">
        <v>1</v>
      </c>
      <c r="O1541" t="s">
        <v>66</v>
      </c>
      <c r="P1541">
        <v>6</v>
      </c>
      <c r="Q1541" t="s">
        <v>164</v>
      </c>
      <c r="R1541">
        <v>32</v>
      </c>
      <c r="S1541">
        <v>33</v>
      </c>
      <c r="T1541" t="s">
        <v>61</v>
      </c>
      <c r="V1541">
        <v>0</v>
      </c>
      <c r="W1541">
        <v>1</v>
      </c>
      <c r="X1541">
        <v>1</v>
      </c>
      <c r="Y1541" t="s">
        <v>62</v>
      </c>
      <c r="Z1541" t="s">
        <v>62</v>
      </c>
      <c r="AA1541" t="s">
        <v>62</v>
      </c>
      <c r="AB1541" t="s">
        <v>62</v>
      </c>
      <c r="AC1541" t="s">
        <v>77</v>
      </c>
      <c r="AD1541">
        <v>0</v>
      </c>
      <c r="AE1541">
        <v>1</v>
      </c>
      <c r="AF1541">
        <v>0</v>
      </c>
      <c r="AG1541">
        <v>0</v>
      </c>
      <c r="AH1541">
        <v>0</v>
      </c>
      <c r="AI1541">
        <v>0</v>
      </c>
      <c r="AJ1541">
        <v>0</v>
      </c>
      <c r="AK1541">
        <v>0</v>
      </c>
      <c r="AL1541">
        <v>0</v>
      </c>
      <c r="AM1541">
        <v>0</v>
      </c>
      <c r="AN1541">
        <v>0</v>
      </c>
      <c r="AO1541">
        <v>0</v>
      </c>
      <c r="AP1541">
        <v>0</v>
      </c>
      <c r="AQ1541">
        <v>0</v>
      </c>
      <c r="AR1541">
        <v>0</v>
      </c>
      <c r="AS1541">
        <v>0</v>
      </c>
      <c r="AT1541">
        <v>0</v>
      </c>
      <c r="AU1541">
        <v>0</v>
      </c>
      <c r="AV1541">
        <v>0</v>
      </c>
      <c r="AW1541">
        <v>6</v>
      </c>
      <c r="AX1541">
        <v>6</v>
      </c>
      <c r="AY1541">
        <v>0</v>
      </c>
      <c r="AZ1541">
        <v>0</v>
      </c>
      <c r="BA1541" t="s">
        <v>63</v>
      </c>
      <c r="BB1541" t="s">
        <v>63</v>
      </c>
      <c r="BC1541" t="s">
        <v>64</v>
      </c>
    </row>
    <row r="1542" spans="1:55" x14ac:dyDescent="0.3">
      <c r="A1542" t="s">
        <v>55</v>
      </c>
      <c r="B1542" t="s">
        <v>55</v>
      </c>
      <c r="C1542" t="s">
        <v>152</v>
      </c>
      <c r="D1542">
        <v>22110402210</v>
      </c>
      <c r="E1542" t="s">
        <v>1412</v>
      </c>
      <c r="F1542" t="s">
        <v>106</v>
      </c>
      <c r="G1542" t="s">
        <v>57</v>
      </c>
      <c r="H1542">
        <v>4</v>
      </c>
      <c r="I1542" t="s">
        <v>58</v>
      </c>
      <c r="J1542" t="s">
        <v>59</v>
      </c>
      <c r="L1542">
        <v>1</v>
      </c>
      <c r="N1542">
        <v>1</v>
      </c>
      <c r="O1542" t="s">
        <v>79</v>
      </c>
      <c r="R1542">
        <v>0</v>
      </c>
      <c r="S1542">
        <v>0</v>
      </c>
      <c r="T1542" t="s">
        <v>61</v>
      </c>
      <c r="V1542">
        <v>3</v>
      </c>
      <c r="W1542">
        <v>6</v>
      </c>
      <c r="X1542">
        <v>1</v>
      </c>
      <c r="Y1542" t="s">
        <v>62</v>
      </c>
      <c r="Z1542" t="s">
        <v>62</v>
      </c>
      <c r="AA1542" t="s">
        <v>62</v>
      </c>
      <c r="AB1542" t="s">
        <v>62</v>
      </c>
      <c r="AD1542">
        <v>0</v>
      </c>
      <c r="AE1542">
        <v>0</v>
      </c>
      <c r="AF1542">
        <v>0</v>
      </c>
      <c r="AG1542">
        <v>0</v>
      </c>
      <c r="AH1542">
        <v>0</v>
      </c>
      <c r="AI1542">
        <v>4</v>
      </c>
      <c r="AJ1542">
        <v>9</v>
      </c>
      <c r="AK1542">
        <v>0</v>
      </c>
      <c r="AL1542">
        <v>0</v>
      </c>
      <c r="AM1542">
        <v>0</v>
      </c>
      <c r="AN1542">
        <v>0</v>
      </c>
      <c r="AO1542">
        <v>0</v>
      </c>
      <c r="AP1542">
        <v>0</v>
      </c>
      <c r="AQ1542">
        <v>0</v>
      </c>
      <c r="AR1542">
        <v>4</v>
      </c>
      <c r="AS1542">
        <v>14</v>
      </c>
      <c r="AT1542">
        <v>0</v>
      </c>
      <c r="AU1542">
        <v>1</v>
      </c>
      <c r="AV1542">
        <v>0</v>
      </c>
      <c r="AW1542">
        <v>3</v>
      </c>
      <c r="AX1542">
        <v>1</v>
      </c>
      <c r="AY1542">
        <v>0</v>
      </c>
      <c r="AZ1542">
        <v>0</v>
      </c>
      <c r="BA1542" t="s">
        <v>63</v>
      </c>
      <c r="BB1542" t="s">
        <v>63</v>
      </c>
    </row>
    <row r="1543" spans="1:55" x14ac:dyDescent="0.3">
      <c r="A1543" t="s">
        <v>55</v>
      </c>
      <c r="B1543" t="s">
        <v>55</v>
      </c>
      <c r="C1543" t="s">
        <v>152</v>
      </c>
      <c r="D1543">
        <v>22110402210</v>
      </c>
      <c r="E1543" t="s">
        <v>1412</v>
      </c>
      <c r="F1543" t="s">
        <v>106</v>
      </c>
      <c r="G1543" t="s">
        <v>57</v>
      </c>
      <c r="H1543">
        <v>4</v>
      </c>
      <c r="I1543" t="s">
        <v>58</v>
      </c>
      <c r="J1543" t="s">
        <v>59</v>
      </c>
      <c r="L1543">
        <v>1</v>
      </c>
      <c r="N1543">
        <v>2</v>
      </c>
      <c r="R1543">
        <v>0</v>
      </c>
      <c r="S1543">
        <v>0</v>
      </c>
      <c r="T1543" t="s">
        <v>61</v>
      </c>
      <c r="U1543" t="s">
        <v>1418</v>
      </c>
      <c r="V1543">
        <v>3</v>
      </c>
      <c r="W1543">
        <v>6</v>
      </c>
      <c r="X1543">
        <v>1</v>
      </c>
      <c r="Y1543" t="s">
        <v>62</v>
      </c>
      <c r="Z1543" t="s">
        <v>62</v>
      </c>
      <c r="AA1543" t="s">
        <v>62</v>
      </c>
      <c r="AB1543" t="s">
        <v>62</v>
      </c>
      <c r="AD1543">
        <v>0</v>
      </c>
      <c r="AE1543">
        <v>0</v>
      </c>
      <c r="AF1543">
        <v>0</v>
      </c>
      <c r="AG1543">
        <v>0</v>
      </c>
      <c r="AH1543">
        <v>0</v>
      </c>
      <c r="AI1543">
        <v>0</v>
      </c>
      <c r="AJ1543">
        <v>0</v>
      </c>
      <c r="AK1543">
        <v>0</v>
      </c>
      <c r="AL1543">
        <v>0</v>
      </c>
      <c r="AM1543">
        <v>0</v>
      </c>
      <c r="AN1543">
        <v>0</v>
      </c>
      <c r="AO1543">
        <v>0</v>
      </c>
      <c r="AP1543">
        <v>0</v>
      </c>
      <c r="AQ1543">
        <v>0</v>
      </c>
      <c r="AR1543">
        <v>0</v>
      </c>
      <c r="AS1543">
        <v>0</v>
      </c>
      <c r="AT1543">
        <v>0</v>
      </c>
      <c r="AU1543">
        <v>0</v>
      </c>
      <c r="AV1543">
        <v>0</v>
      </c>
      <c r="AW1543">
        <v>0</v>
      </c>
      <c r="AX1543">
        <v>0</v>
      </c>
      <c r="AY1543">
        <v>0</v>
      </c>
      <c r="AZ1543">
        <v>0</v>
      </c>
      <c r="BC1543" t="s">
        <v>64</v>
      </c>
    </row>
    <row r="1544" spans="1:55" x14ac:dyDescent="0.3">
      <c r="A1544" t="s">
        <v>55</v>
      </c>
      <c r="B1544" t="s">
        <v>55</v>
      </c>
      <c r="C1544" t="s">
        <v>1436</v>
      </c>
      <c r="D1544">
        <v>22110426705</v>
      </c>
      <c r="E1544" t="s">
        <v>1493</v>
      </c>
      <c r="F1544" t="s">
        <v>98</v>
      </c>
      <c r="G1544" t="s">
        <v>57</v>
      </c>
      <c r="H1544">
        <v>2</v>
      </c>
      <c r="I1544" t="s">
        <v>58</v>
      </c>
      <c r="J1544" t="s">
        <v>59</v>
      </c>
      <c r="L1544">
        <v>1</v>
      </c>
      <c r="N1544">
        <v>2</v>
      </c>
      <c r="O1544" t="s">
        <v>167</v>
      </c>
      <c r="R1544">
        <v>0</v>
      </c>
      <c r="S1544">
        <v>0</v>
      </c>
      <c r="T1544" t="s">
        <v>61</v>
      </c>
      <c r="U1544" t="s">
        <v>1494</v>
      </c>
      <c r="V1544">
        <v>0</v>
      </c>
      <c r="W1544">
        <v>0</v>
      </c>
      <c r="X1544">
        <v>1</v>
      </c>
      <c r="Y1544" t="s">
        <v>62</v>
      </c>
      <c r="Z1544" t="s">
        <v>62</v>
      </c>
      <c r="AA1544" t="s">
        <v>62</v>
      </c>
      <c r="AB1544" t="s">
        <v>62</v>
      </c>
      <c r="AD1544">
        <v>1</v>
      </c>
      <c r="AE1544">
        <v>0</v>
      </c>
      <c r="AF1544">
        <v>0</v>
      </c>
      <c r="AG1544">
        <v>0</v>
      </c>
      <c r="AH1544">
        <v>0</v>
      </c>
      <c r="AI1544">
        <v>7</v>
      </c>
      <c r="AJ1544">
        <v>0</v>
      </c>
      <c r="AK1544">
        <v>0</v>
      </c>
      <c r="AL1544">
        <v>0</v>
      </c>
      <c r="AM1544">
        <v>0</v>
      </c>
      <c r="AN1544">
        <v>0</v>
      </c>
      <c r="AO1544">
        <v>0</v>
      </c>
      <c r="AP1544">
        <v>0</v>
      </c>
      <c r="AQ1544">
        <v>0</v>
      </c>
      <c r="AR1544">
        <v>0</v>
      </c>
      <c r="AS1544">
        <v>0</v>
      </c>
      <c r="AT1544">
        <v>0</v>
      </c>
      <c r="AU1544">
        <v>0</v>
      </c>
      <c r="AV1544">
        <v>0</v>
      </c>
      <c r="AW1544">
        <v>4</v>
      </c>
      <c r="AX1544">
        <v>2</v>
      </c>
      <c r="AY1544">
        <v>0</v>
      </c>
      <c r="AZ1544">
        <v>0</v>
      </c>
      <c r="BA1544" t="s">
        <v>63</v>
      </c>
      <c r="BB1544" t="s">
        <v>63</v>
      </c>
      <c r="BC1544" t="s">
        <v>64</v>
      </c>
    </row>
    <row r="1545" spans="1:55" x14ac:dyDescent="0.3">
      <c r="A1545" t="s">
        <v>55</v>
      </c>
      <c r="B1545" t="s">
        <v>55</v>
      </c>
      <c r="C1545" t="s">
        <v>1436</v>
      </c>
      <c r="D1545">
        <v>22110426705</v>
      </c>
      <c r="E1545" t="s">
        <v>1493</v>
      </c>
      <c r="F1545" t="s">
        <v>98</v>
      </c>
      <c r="G1545" t="s">
        <v>57</v>
      </c>
      <c r="H1545">
        <v>2</v>
      </c>
      <c r="I1545" t="s">
        <v>58</v>
      </c>
      <c r="J1545" t="s">
        <v>59</v>
      </c>
      <c r="L1545">
        <v>2</v>
      </c>
      <c r="N1545">
        <v>1</v>
      </c>
      <c r="O1545" t="s">
        <v>66</v>
      </c>
      <c r="P1545">
        <v>7</v>
      </c>
      <c r="Q1545" t="s">
        <v>102</v>
      </c>
      <c r="R1545">
        <v>28</v>
      </c>
      <c r="S1545">
        <v>33</v>
      </c>
      <c r="T1545" t="s">
        <v>61</v>
      </c>
      <c r="V1545">
        <v>3</v>
      </c>
      <c r="W1545">
        <v>6</v>
      </c>
      <c r="X1545">
        <v>1</v>
      </c>
      <c r="Y1545" t="s">
        <v>62</v>
      </c>
      <c r="Z1545" t="s">
        <v>62</v>
      </c>
      <c r="AA1545" t="s">
        <v>62</v>
      </c>
      <c r="AB1545" t="s">
        <v>62</v>
      </c>
      <c r="AC1545" t="s">
        <v>68</v>
      </c>
      <c r="AD1545">
        <v>1</v>
      </c>
      <c r="AE1545">
        <v>1</v>
      </c>
      <c r="AF1545">
        <v>0</v>
      </c>
      <c r="AG1545">
        <v>0</v>
      </c>
      <c r="AH1545">
        <v>1</v>
      </c>
      <c r="AI1545">
        <v>0</v>
      </c>
      <c r="AJ1545">
        <v>0</v>
      </c>
      <c r="AK1545">
        <v>0</v>
      </c>
      <c r="AL1545">
        <v>0</v>
      </c>
      <c r="AM1545">
        <v>0</v>
      </c>
      <c r="AN1545">
        <v>0</v>
      </c>
      <c r="AO1545">
        <v>0</v>
      </c>
      <c r="AP1545">
        <v>0</v>
      </c>
      <c r="AQ1545">
        <v>0</v>
      </c>
      <c r="AR1545">
        <v>0</v>
      </c>
      <c r="AS1545">
        <v>0</v>
      </c>
      <c r="AT1545">
        <v>0</v>
      </c>
      <c r="AU1545">
        <v>0</v>
      </c>
      <c r="AV1545">
        <v>0</v>
      </c>
      <c r="AW1545">
        <v>6</v>
      </c>
      <c r="AX1545">
        <v>6</v>
      </c>
      <c r="AY1545">
        <v>0</v>
      </c>
      <c r="AZ1545">
        <v>0</v>
      </c>
      <c r="BA1545" t="s">
        <v>63</v>
      </c>
      <c r="BB1545" t="s">
        <v>63</v>
      </c>
      <c r="BC1545" t="s">
        <v>64</v>
      </c>
    </row>
    <row r="1546" spans="1:55" x14ac:dyDescent="0.3">
      <c r="A1546" t="s">
        <v>55</v>
      </c>
      <c r="B1546" t="s">
        <v>55</v>
      </c>
      <c r="C1546" t="s">
        <v>1436</v>
      </c>
      <c r="D1546">
        <v>22110426705</v>
      </c>
      <c r="E1546" t="s">
        <v>1493</v>
      </c>
      <c r="F1546" t="s">
        <v>98</v>
      </c>
      <c r="G1546" t="s">
        <v>57</v>
      </c>
      <c r="H1546">
        <v>2</v>
      </c>
      <c r="I1546" t="s">
        <v>58</v>
      </c>
      <c r="J1546" t="s">
        <v>59</v>
      </c>
      <c r="L1546">
        <v>2</v>
      </c>
      <c r="N1546">
        <v>4</v>
      </c>
      <c r="O1546" t="s">
        <v>70</v>
      </c>
      <c r="R1546">
        <v>0</v>
      </c>
      <c r="S1546">
        <v>0</v>
      </c>
      <c r="T1546" t="s">
        <v>61</v>
      </c>
      <c r="V1546">
        <v>3</v>
      </c>
      <c r="W1546">
        <v>6</v>
      </c>
      <c r="X1546">
        <v>1</v>
      </c>
      <c r="Y1546" t="s">
        <v>62</v>
      </c>
      <c r="Z1546" t="s">
        <v>62</v>
      </c>
      <c r="AA1546" t="s">
        <v>62</v>
      </c>
      <c r="AB1546" t="s">
        <v>62</v>
      </c>
      <c r="AD1546">
        <v>0</v>
      </c>
      <c r="AE1546">
        <v>0</v>
      </c>
      <c r="AF1546">
        <v>0</v>
      </c>
      <c r="AG1546">
        <v>0</v>
      </c>
      <c r="AH1546">
        <v>0</v>
      </c>
      <c r="AI1546">
        <v>0</v>
      </c>
      <c r="AJ1546">
        <v>0</v>
      </c>
      <c r="AK1546">
        <v>0</v>
      </c>
      <c r="AL1546">
        <v>0</v>
      </c>
      <c r="AM1546">
        <v>0</v>
      </c>
      <c r="AN1546">
        <v>0</v>
      </c>
      <c r="AO1546">
        <v>0</v>
      </c>
      <c r="AP1546">
        <v>0</v>
      </c>
      <c r="AQ1546">
        <v>0</v>
      </c>
      <c r="AR1546">
        <v>0</v>
      </c>
      <c r="AS1546">
        <v>0</v>
      </c>
      <c r="AT1546">
        <v>0</v>
      </c>
      <c r="AU1546">
        <v>0</v>
      </c>
      <c r="AV1546">
        <v>0</v>
      </c>
      <c r="AW1546">
        <v>0</v>
      </c>
      <c r="AX1546">
        <v>0</v>
      </c>
      <c r="AY1546">
        <v>0</v>
      </c>
      <c r="AZ1546">
        <v>0</v>
      </c>
      <c r="BA1546" t="s">
        <v>63</v>
      </c>
      <c r="BB1546" t="s">
        <v>63</v>
      </c>
    </row>
    <row r="1547" spans="1:55" x14ac:dyDescent="0.3">
      <c r="A1547" t="s">
        <v>55</v>
      </c>
      <c r="B1547" t="s">
        <v>55</v>
      </c>
      <c r="C1547" t="s">
        <v>1436</v>
      </c>
      <c r="D1547">
        <v>22110406901</v>
      </c>
      <c r="E1547" t="s">
        <v>1437</v>
      </c>
      <c r="F1547" t="s">
        <v>56</v>
      </c>
      <c r="G1547" t="s">
        <v>57</v>
      </c>
      <c r="H1547">
        <v>4</v>
      </c>
      <c r="I1547" t="s">
        <v>58</v>
      </c>
      <c r="J1547" t="s">
        <v>59</v>
      </c>
      <c r="L1547">
        <v>1</v>
      </c>
      <c r="M1547" t="s">
        <v>1435</v>
      </c>
      <c r="N1547">
        <v>2</v>
      </c>
      <c r="O1547" t="s">
        <v>66</v>
      </c>
      <c r="P1547">
        <v>3</v>
      </c>
      <c r="Q1547" t="s">
        <v>89</v>
      </c>
      <c r="R1547">
        <v>14</v>
      </c>
      <c r="S1547">
        <v>22</v>
      </c>
      <c r="T1547" t="s">
        <v>61</v>
      </c>
      <c r="V1547">
        <v>0</v>
      </c>
      <c r="W1547">
        <v>2</v>
      </c>
      <c r="X1547">
        <v>1</v>
      </c>
      <c r="Y1547" t="s">
        <v>62</v>
      </c>
      <c r="Z1547" t="s">
        <v>62</v>
      </c>
      <c r="AA1547" t="s">
        <v>62</v>
      </c>
      <c r="AB1547" t="s">
        <v>62</v>
      </c>
      <c r="AC1547" t="s">
        <v>68</v>
      </c>
      <c r="AD1547">
        <v>1</v>
      </c>
      <c r="AE1547">
        <v>1</v>
      </c>
      <c r="AF1547">
        <v>0</v>
      </c>
      <c r="AG1547">
        <v>0</v>
      </c>
      <c r="AH1547">
        <v>1</v>
      </c>
      <c r="AI1547">
        <v>0</v>
      </c>
      <c r="AJ1547">
        <v>4</v>
      </c>
      <c r="AK1547">
        <v>0</v>
      </c>
      <c r="AL1547">
        <v>0</v>
      </c>
      <c r="AM1547">
        <v>0</v>
      </c>
      <c r="AN1547">
        <v>0</v>
      </c>
      <c r="AO1547">
        <v>0</v>
      </c>
      <c r="AP1547">
        <v>0</v>
      </c>
      <c r="AQ1547">
        <v>0</v>
      </c>
      <c r="AR1547">
        <v>0</v>
      </c>
      <c r="AS1547">
        <v>0</v>
      </c>
      <c r="AT1547">
        <v>0</v>
      </c>
      <c r="AU1547">
        <v>0</v>
      </c>
      <c r="AV1547">
        <v>0</v>
      </c>
      <c r="AW1547">
        <v>4</v>
      </c>
      <c r="AX1547">
        <v>3</v>
      </c>
      <c r="AY1547">
        <v>0</v>
      </c>
      <c r="AZ1547">
        <v>0</v>
      </c>
      <c r="BA1547" t="s">
        <v>63</v>
      </c>
      <c r="BB1547" t="s">
        <v>63</v>
      </c>
    </row>
    <row r="1548" spans="1:55" x14ac:dyDescent="0.3">
      <c r="A1548" t="s">
        <v>55</v>
      </c>
      <c r="B1548" t="s">
        <v>55</v>
      </c>
      <c r="C1548" t="s">
        <v>1436</v>
      </c>
      <c r="D1548">
        <v>22110406901</v>
      </c>
      <c r="E1548" t="s">
        <v>1437</v>
      </c>
      <c r="F1548" t="s">
        <v>56</v>
      </c>
      <c r="G1548" t="s">
        <v>57</v>
      </c>
      <c r="H1548">
        <v>4</v>
      </c>
      <c r="I1548" t="s">
        <v>58</v>
      </c>
      <c r="J1548" t="s">
        <v>59</v>
      </c>
      <c r="L1548">
        <v>2</v>
      </c>
      <c r="N1548">
        <v>1</v>
      </c>
      <c r="O1548" t="s">
        <v>66</v>
      </c>
      <c r="R1548">
        <v>0</v>
      </c>
      <c r="S1548">
        <v>0</v>
      </c>
      <c r="T1548" t="s">
        <v>61</v>
      </c>
      <c r="U1548" t="s">
        <v>1439</v>
      </c>
      <c r="V1548">
        <v>0</v>
      </c>
      <c r="W1548">
        <v>1</v>
      </c>
      <c r="X1548">
        <v>2</v>
      </c>
      <c r="Y1548" t="s">
        <v>62</v>
      </c>
      <c r="Z1548" t="s">
        <v>62</v>
      </c>
      <c r="AA1548" t="s">
        <v>62</v>
      </c>
      <c r="AB1548" t="s">
        <v>62</v>
      </c>
      <c r="AC1548" t="s">
        <v>77</v>
      </c>
      <c r="AD1548">
        <v>0</v>
      </c>
      <c r="AE1548">
        <v>1</v>
      </c>
      <c r="AF1548">
        <v>0</v>
      </c>
      <c r="AG1548">
        <v>0</v>
      </c>
      <c r="AH1548">
        <v>1</v>
      </c>
      <c r="AI1548">
        <v>0</v>
      </c>
      <c r="AJ1548">
        <v>0</v>
      </c>
      <c r="AK1548">
        <v>0</v>
      </c>
      <c r="AL1548">
        <v>0</v>
      </c>
      <c r="AM1548">
        <v>0</v>
      </c>
      <c r="AN1548">
        <v>0</v>
      </c>
      <c r="AO1548">
        <v>0</v>
      </c>
      <c r="AP1548">
        <v>0</v>
      </c>
      <c r="AQ1548">
        <v>0</v>
      </c>
      <c r="AR1548">
        <v>0</v>
      </c>
      <c r="AS1548">
        <v>0</v>
      </c>
      <c r="AT1548">
        <v>0</v>
      </c>
      <c r="AU1548">
        <v>0</v>
      </c>
      <c r="AV1548">
        <v>0</v>
      </c>
      <c r="AW1548">
        <v>6</v>
      </c>
      <c r="AX1548">
        <v>6</v>
      </c>
      <c r="AY1548">
        <v>0</v>
      </c>
      <c r="AZ1548">
        <v>0</v>
      </c>
      <c r="BA1548" t="s">
        <v>63</v>
      </c>
      <c r="BB1548" t="s">
        <v>63</v>
      </c>
      <c r="BC1548" t="s">
        <v>64</v>
      </c>
    </row>
    <row r="1549" spans="1:55" x14ac:dyDescent="0.3">
      <c r="A1549" t="s">
        <v>55</v>
      </c>
      <c r="B1549" t="s">
        <v>55</v>
      </c>
      <c r="C1549" t="s">
        <v>1421</v>
      </c>
      <c r="D1549">
        <v>22110418502</v>
      </c>
      <c r="E1549" t="s">
        <v>1482</v>
      </c>
      <c r="F1549" t="s">
        <v>56</v>
      </c>
      <c r="G1549" t="s">
        <v>57</v>
      </c>
      <c r="H1549">
        <v>1</v>
      </c>
      <c r="I1549" t="s">
        <v>58</v>
      </c>
      <c r="J1549" t="s">
        <v>59</v>
      </c>
      <c r="L1549">
        <v>1</v>
      </c>
      <c r="N1549">
        <v>1</v>
      </c>
      <c r="O1549" t="s">
        <v>70</v>
      </c>
      <c r="R1549">
        <v>0</v>
      </c>
      <c r="S1549">
        <v>0</v>
      </c>
      <c r="T1549" t="s">
        <v>61</v>
      </c>
      <c r="V1549">
        <v>0</v>
      </c>
      <c r="W1549">
        <v>0</v>
      </c>
      <c r="X1549">
        <v>2</v>
      </c>
      <c r="Y1549" t="s">
        <v>62</v>
      </c>
      <c r="Z1549" t="s">
        <v>62</v>
      </c>
      <c r="AA1549" t="s">
        <v>90</v>
      </c>
      <c r="AB1549" t="s">
        <v>62</v>
      </c>
      <c r="AD1549">
        <v>0</v>
      </c>
      <c r="AE1549">
        <v>0</v>
      </c>
      <c r="AF1549">
        <v>0</v>
      </c>
      <c r="AG1549">
        <v>0</v>
      </c>
      <c r="AH1549">
        <v>1</v>
      </c>
      <c r="AI1549">
        <v>2</v>
      </c>
      <c r="AJ1549">
        <v>2</v>
      </c>
      <c r="AK1549">
        <v>0</v>
      </c>
      <c r="AL1549">
        <v>0</v>
      </c>
      <c r="AM1549">
        <v>0</v>
      </c>
      <c r="AN1549">
        <v>0</v>
      </c>
      <c r="AO1549">
        <v>0</v>
      </c>
      <c r="AP1549">
        <v>0</v>
      </c>
      <c r="AQ1549">
        <v>0</v>
      </c>
      <c r="AR1549">
        <v>0</v>
      </c>
      <c r="AS1549">
        <v>0</v>
      </c>
      <c r="AT1549">
        <v>0</v>
      </c>
      <c r="AU1549">
        <v>0</v>
      </c>
      <c r="AV1549">
        <v>0</v>
      </c>
      <c r="AW1549">
        <v>1</v>
      </c>
      <c r="AX1549">
        <v>0</v>
      </c>
      <c r="AY1549">
        <v>0</v>
      </c>
      <c r="AZ1549">
        <v>0</v>
      </c>
      <c r="BA1549" t="s">
        <v>63</v>
      </c>
      <c r="BB1549" t="s">
        <v>63</v>
      </c>
      <c r="BC1549" t="s">
        <v>64</v>
      </c>
    </row>
    <row r="1550" spans="1:55" x14ac:dyDescent="0.3">
      <c r="A1550" t="s">
        <v>55</v>
      </c>
      <c r="B1550" t="s">
        <v>55</v>
      </c>
      <c r="C1550" t="s">
        <v>1421</v>
      </c>
      <c r="D1550">
        <v>22110418502</v>
      </c>
      <c r="E1550" t="s">
        <v>1482</v>
      </c>
      <c r="F1550" t="s">
        <v>56</v>
      </c>
      <c r="G1550" t="s">
        <v>57</v>
      </c>
      <c r="H1550">
        <v>1</v>
      </c>
      <c r="I1550" t="s">
        <v>58</v>
      </c>
      <c r="J1550" t="s">
        <v>59</v>
      </c>
      <c r="L1550">
        <v>1</v>
      </c>
      <c r="N1550">
        <v>2</v>
      </c>
      <c r="O1550" t="s">
        <v>66</v>
      </c>
      <c r="P1550">
        <v>2</v>
      </c>
      <c r="Q1550" t="s">
        <v>69</v>
      </c>
      <c r="R1550">
        <v>18</v>
      </c>
      <c r="S1550">
        <v>15</v>
      </c>
      <c r="T1550" t="s">
        <v>61</v>
      </c>
      <c r="V1550">
        <v>0</v>
      </c>
      <c r="W1550">
        <v>0</v>
      </c>
      <c r="X1550">
        <v>2</v>
      </c>
      <c r="Y1550" t="s">
        <v>62</v>
      </c>
      <c r="Z1550" t="s">
        <v>62</v>
      </c>
      <c r="AA1550" t="s">
        <v>71</v>
      </c>
      <c r="AB1550" t="s">
        <v>62</v>
      </c>
      <c r="AC1550" t="s">
        <v>77</v>
      </c>
      <c r="AD1550">
        <v>1</v>
      </c>
      <c r="AE1550">
        <v>1</v>
      </c>
      <c r="AF1550">
        <v>0</v>
      </c>
      <c r="AG1550">
        <v>0</v>
      </c>
      <c r="AH1550">
        <v>0</v>
      </c>
      <c r="AI1550">
        <v>0</v>
      </c>
      <c r="AJ1550">
        <v>0</v>
      </c>
      <c r="AK1550">
        <v>0</v>
      </c>
      <c r="AL1550">
        <v>0</v>
      </c>
      <c r="AM1550">
        <v>0</v>
      </c>
      <c r="AN1550">
        <v>0</v>
      </c>
      <c r="AO1550">
        <v>0</v>
      </c>
      <c r="AP1550">
        <v>0</v>
      </c>
      <c r="AQ1550">
        <v>0</v>
      </c>
      <c r="AR1550">
        <v>0</v>
      </c>
      <c r="AS1550">
        <v>0</v>
      </c>
      <c r="AT1550">
        <v>0</v>
      </c>
      <c r="AU1550">
        <v>0</v>
      </c>
      <c r="AV1550">
        <v>0</v>
      </c>
      <c r="AW1550">
        <v>2</v>
      </c>
      <c r="AX1550">
        <v>2</v>
      </c>
      <c r="AY1550">
        <v>0</v>
      </c>
      <c r="AZ1550">
        <v>0</v>
      </c>
      <c r="BA1550" t="s">
        <v>63</v>
      </c>
      <c r="BB1550" t="s">
        <v>63</v>
      </c>
      <c r="BC1550" t="s">
        <v>64</v>
      </c>
    </row>
    <row r="1551" spans="1:55" x14ac:dyDescent="0.3">
      <c r="A1551" t="s">
        <v>55</v>
      </c>
      <c r="B1551" t="s">
        <v>55</v>
      </c>
      <c r="C1551" t="s">
        <v>1421</v>
      </c>
      <c r="D1551">
        <v>22110418502</v>
      </c>
      <c r="E1551" t="s">
        <v>1482</v>
      </c>
      <c r="F1551" t="s">
        <v>56</v>
      </c>
      <c r="G1551" t="s">
        <v>57</v>
      </c>
      <c r="H1551">
        <v>1</v>
      </c>
      <c r="I1551" t="s">
        <v>58</v>
      </c>
      <c r="J1551" t="s">
        <v>59</v>
      </c>
      <c r="L1551">
        <v>1</v>
      </c>
      <c r="N1551">
        <v>3</v>
      </c>
      <c r="O1551" t="s">
        <v>66</v>
      </c>
      <c r="P1551">
        <v>1</v>
      </c>
      <c r="Q1551" t="s">
        <v>67</v>
      </c>
      <c r="R1551">
        <v>16</v>
      </c>
      <c r="S1551">
        <v>16</v>
      </c>
      <c r="T1551" t="s">
        <v>61</v>
      </c>
      <c r="V1551">
        <v>0</v>
      </c>
      <c r="W1551">
        <v>0</v>
      </c>
      <c r="X1551">
        <v>2</v>
      </c>
      <c r="Y1551" t="s">
        <v>62</v>
      </c>
      <c r="Z1551" t="s">
        <v>71</v>
      </c>
      <c r="AA1551" t="s">
        <v>90</v>
      </c>
      <c r="AB1551" t="s">
        <v>62</v>
      </c>
      <c r="AC1551" t="s">
        <v>77</v>
      </c>
      <c r="AD1551">
        <v>0</v>
      </c>
      <c r="AE1551">
        <v>1</v>
      </c>
      <c r="AF1551">
        <v>0</v>
      </c>
      <c r="AG1551">
        <v>0</v>
      </c>
      <c r="AH1551">
        <v>0</v>
      </c>
      <c r="AI1551">
        <v>1</v>
      </c>
      <c r="AJ1551">
        <v>1</v>
      </c>
      <c r="AK1551">
        <v>0</v>
      </c>
      <c r="AL1551">
        <v>0</v>
      </c>
      <c r="AM1551">
        <v>0</v>
      </c>
      <c r="AN1551">
        <v>0</v>
      </c>
      <c r="AO1551">
        <v>0</v>
      </c>
      <c r="AP1551">
        <v>0</v>
      </c>
      <c r="AQ1551">
        <v>0</v>
      </c>
      <c r="AR1551">
        <v>0</v>
      </c>
      <c r="AS1551">
        <v>0</v>
      </c>
      <c r="AT1551">
        <v>0</v>
      </c>
      <c r="AU1551">
        <v>0</v>
      </c>
      <c r="AV1551">
        <v>0</v>
      </c>
      <c r="AW1551">
        <v>2</v>
      </c>
      <c r="AX1551">
        <v>2</v>
      </c>
      <c r="AY1551">
        <v>0</v>
      </c>
      <c r="AZ1551">
        <v>0</v>
      </c>
      <c r="BA1551" t="s">
        <v>63</v>
      </c>
      <c r="BB1551" t="s">
        <v>63</v>
      </c>
      <c r="BC1551" t="s">
        <v>64</v>
      </c>
    </row>
    <row r="1552" spans="1:55" x14ac:dyDescent="0.3">
      <c r="A1552" t="s">
        <v>55</v>
      </c>
      <c r="B1552" t="s">
        <v>55</v>
      </c>
      <c r="C1552" t="s">
        <v>1421</v>
      </c>
      <c r="D1552">
        <v>22110418502</v>
      </c>
      <c r="E1552" t="s">
        <v>1482</v>
      </c>
      <c r="F1552" t="s">
        <v>56</v>
      </c>
      <c r="G1552" t="s">
        <v>57</v>
      </c>
      <c r="H1552">
        <v>1</v>
      </c>
      <c r="I1552" t="s">
        <v>58</v>
      </c>
      <c r="J1552" t="s">
        <v>59</v>
      </c>
      <c r="L1552">
        <v>1</v>
      </c>
      <c r="N1552">
        <v>4</v>
      </c>
      <c r="O1552" t="s">
        <v>66</v>
      </c>
      <c r="P1552">
        <v>3</v>
      </c>
      <c r="Q1552" t="s">
        <v>78</v>
      </c>
      <c r="R1552">
        <v>21</v>
      </c>
      <c r="S1552">
        <v>31</v>
      </c>
      <c r="T1552" t="s">
        <v>61</v>
      </c>
      <c r="V1552">
        <v>0</v>
      </c>
      <c r="W1552">
        <v>0</v>
      </c>
      <c r="X1552">
        <v>2</v>
      </c>
      <c r="Y1552" t="s">
        <v>71</v>
      </c>
      <c r="Z1552" t="s">
        <v>71</v>
      </c>
      <c r="AA1552" t="s">
        <v>90</v>
      </c>
      <c r="AB1552" t="s">
        <v>71</v>
      </c>
      <c r="AC1552" t="s">
        <v>77</v>
      </c>
      <c r="AD1552">
        <v>0</v>
      </c>
      <c r="AE1552">
        <v>0</v>
      </c>
      <c r="AF1552">
        <v>0</v>
      </c>
      <c r="AG1552">
        <v>0</v>
      </c>
      <c r="AH1552">
        <v>0</v>
      </c>
      <c r="AI1552">
        <v>0</v>
      </c>
      <c r="AJ1552">
        <v>1</v>
      </c>
      <c r="AK1552">
        <v>0</v>
      </c>
      <c r="AL1552">
        <v>0</v>
      </c>
      <c r="AM1552">
        <v>0</v>
      </c>
      <c r="AN1552">
        <v>0</v>
      </c>
      <c r="AO1552">
        <v>0</v>
      </c>
      <c r="AP1552">
        <v>0</v>
      </c>
      <c r="AQ1552">
        <v>0</v>
      </c>
      <c r="AR1552">
        <v>0</v>
      </c>
      <c r="AS1552">
        <v>0</v>
      </c>
      <c r="AT1552">
        <v>0</v>
      </c>
      <c r="AU1552">
        <v>0</v>
      </c>
      <c r="AV1552">
        <v>0</v>
      </c>
      <c r="AW1552">
        <v>3</v>
      </c>
      <c r="AX1552">
        <v>2</v>
      </c>
      <c r="AY1552">
        <v>0</v>
      </c>
      <c r="AZ1552">
        <v>0</v>
      </c>
      <c r="BA1552" t="s">
        <v>63</v>
      </c>
      <c r="BB1552" t="s">
        <v>63</v>
      </c>
      <c r="BC1552" t="s">
        <v>64</v>
      </c>
    </row>
    <row r="1553" spans="1:55" x14ac:dyDescent="0.3">
      <c r="A1553" t="s">
        <v>55</v>
      </c>
      <c r="B1553" t="s">
        <v>55</v>
      </c>
      <c r="C1553" t="s">
        <v>1421</v>
      </c>
      <c r="D1553">
        <v>22110418502</v>
      </c>
      <c r="E1553" t="s">
        <v>1482</v>
      </c>
      <c r="F1553" t="s">
        <v>56</v>
      </c>
      <c r="G1553" t="s">
        <v>57</v>
      </c>
      <c r="H1553">
        <v>1</v>
      </c>
      <c r="I1553" t="s">
        <v>58</v>
      </c>
      <c r="J1553" t="s">
        <v>59</v>
      </c>
      <c r="L1553">
        <v>1</v>
      </c>
      <c r="N1553">
        <v>7</v>
      </c>
      <c r="O1553" t="s">
        <v>167</v>
      </c>
      <c r="R1553">
        <v>0</v>
      </c>
      <c r="S1553">
        <v>0</v>
      </c>
      <c r="T1553" t="s">
        <v>1773</v>
      </c>
      <c r="V1553">
        <v>0</v>
      </c>
      <c r="W1553">
        <v>0</v>
      </c>
      <c r="X1553">
        <v>2</v>
      </c>
      <c r="Y1553" t="s">
        <v>71</v>
      </c>
      <c r="Z1553" t="s">
        <v>71</v>
      </c>
      <c r="AA1553" t="s">
        <v>90</v>
      </c>
      <c r="AB1553" t="s">
        <v>71</v>
      </c>
      <c r="AD1553">
        <v>0</v>
      </c>
      <c r="AE1553">
        <v>0</v>
      </c>
      <c r="AF1553">
        <v>0</v>
      </c>
      <c r="AG1553">
        <v>0</v>
      </c>
      <c r="AH1553">
        <v>0</v>
      </c>
      <c r="AI1553">
        <v>4</v>
      </c>
      <c r="AJ1553">
        <v>1</v>
      </c>
      <c r="AK1553">
        <v>0</v>
      </c>
      <c r="AL1553">
        <v>2</v>
      </c>
      <c r="AM1553">
        <v>1</v>
      </c>
      <c r="AN1553">
        <v>7</v>
      </c>
      <c r="AO1553">
        <v>0</v>
      </c>
      <c r="AP1553">
        <v>0</v>
      </c>
      <c r="AQ1553">
        <v>0</v>
      </c>
      <c r="AR1553">
        <v>0</v>
      </c>
      <c r="AS1553">
        <v>0</v>
      </c>
      <c r="AT1553">
        <v>0</v>
      </c>
      <c r="AU1553">
        <v>0</v>
      </c>
      <c r="AV1553">
        <v>0</v>
      </c>
      <c r="AW1553">
        <v>2</v>
      </c>
      <c r="AX1553">
        <v>1</v>
      </c>
      <c r="AY1553">
        <v>0</v>
      </c>
      <c r="AZ1553">
        <v>0</v>
      </c>
      <c r="BA1553" t="s">
        <v>63</v>
      </c>
      <c r="BB1553" t="s">
        <v>63</v>
      </c>
      <c r="BC1553" t="s">
        <v>64</v>
      </c>
    </row>
    <row r="1554" spans="1:55" x14ac:dyDescent="0.3">
      <c r="A1554" t="s">
        <v>55</v>
      </c>
      <c r="B1554" t="s">
        <v>55</v>
      </c>
      <c r="C1554" t="s">
        <v>1421</v>
      </c>
      <c r="D1554">
        <v>22110418502</v>
      </c>
      <c r="E1554" t="s">
        <v>1482</v>
      </c>
      <c r="F1554" t="s">
        <v>56</v>
      </c>
      <c r="G1554" t="s">
        <v>57</v>
      </c>
      <c r="H1554">
        <v>1</v>
      </c>
      <c r="I1554" t="s">
        <v>58</v>
      </c>
      <c r="J1554" t="s">
        <v>59</v>
      </c>
      <c r="L1554">
        <v>1</v>
      </c>
      <c r="N1554">
        <v>8</v>
      </c>
      <c r="O1554" t="s">
        <v>70</v>
      </c>
      <c r="R1554">
        <v>0</v>
      </c>
      <c r="S1554">
        <v>0</v>
      </c>
      <c r="T1554" t="s">
        <v>61</v>
      </c>
      <c r="V1554">
        <v>0</v>
      </c>
      <c r="W1554">
        <v>0</v>
      </c>
      <c r="X1554">
        <v>2</v>
      </c>
      <c r="AD1554">
        <v>0</v>
      </c>
      <c r="AE1554">
        <v>0</v>
      </c>
      <c r="AF1554">
        <v>0</v>
      </c>
      <c r="AG1554">
        <v>0</v>
      </c>
      <c r="AH1554">
        <v>0</v>
      </c>
      <c r="AI1554">
        <v>0</v>
      </c>
      <c r="AJ1554">
        <v>0</v>
      </c>
      <c r="AK1554">
        <v>0</v>
      </c>
      <c r="AL1554">
        <v>0</v>
      </c>
      <c r="AM1554">
        <v>0</v>
      </c>
      <c r="AN1554">
        <v>0</v>
      </c>
      <c r="AO1554">
        <v>0</v>
      </c>
      <c r="AP1554">
        <v>0</v>
      </c>
      <c r="AQ1554">
        <v>0</v>
      </c>
      <c r="AR1554">
        <v>0</v>
      </c>
      <c r="AS1554">
        <v>0</v>
      </c>
      <c r="AT1554">
        <v>0</v>
      </c>
      <c r="AU1554">
        <v>0</v>
      </c>
      <c r="AV1554">
        <v>0</v>
      </c>
      <c r="AW1554">
        <v>1</v>
      </c>
      <c r="AX1554">
        <v>0</v>
      </c>
      <c r="AY1554">
        <v>0</v>
      </c>
      <c r="AZ1554">
        <v>0</v>
      </c>
      <c r="BA1554" t="s">
        <v>63</v>
      </c>
      <c r="BB1554" t="s">
        <v>63</v>
      </c>
      <c r="BC1554" t="s">
        <v>64</v>
      </c>
    </row>
    <row r="1555" spans="1:55" x14ac:dyDescent="0.3">
      <c r="A1555" t="s">
        <v>55</v>
      </c>
      <c r="B1555" t="s">
        <v>55</v>
      </c>
      <c r="C1555" t="s">
        <v>1421</v>
      </c>
      <c r="D1555">
        <v>22110419005</v>
      </c>
      <c r="E1555" t="s">
        <v>1483</v>
      </c>
      <c r="F1555" t="s">
        <v>106</v>
      </c>
      <c r="G1555" t="s">
        <v>57</v>
      </c>
      <c r="H1555">
        <v>1</v>
      </c>
      <c r="I1555" t="s">
        <v>58</v>
      </c>
      <c r="J1555" t="s">
        <v>59</v>
      </c>
      <c r="L1555">
        <v>1</v>
      </c>
      <c r="N1555">
        <v>2</v>
      </c>
      <c r="O1555" t="s">
        <v>167</v>
      </c>
      <c r="R1555">
        <v>0</v>
      </c>
      <c r="S1555">
        <v>0</v>
      </c>
      <c r="T1555" t="s">
        <v>61</v>
      </c>
      <c r="V1555">
        <v>3</v>
      </c>
      <c r="W1555">
        <v>1</v>
      </c>
      <c r="X1555">
        <v>2</v>
      </c>
      <c r="Y1555" t="s">
        <v>62</v>
      </c>
      <c r="Z1555" t="s">
        <v>62</v>
      </c>
      <c r="AB1555" t="s">
        <v>62</v>
      </c>
      <c r="AD1555">
        <v>1</v>
      </c>
      <c r="AE1555">
        <v>0</v>
      </c>
      <c r="AF1555">
        <v>0</v>
      </c>
      <c r="AG1555">
        <v>0</v>
      </c>
      <c r="AH1555">
        <v>0</v>
      </c>
      <c r="AI1555">
        <v>12</v>
      </c>
      <c r="AJ1555">
        <v>3</v>
      </c>
      <c r="AK1555">
        <v>0</v>
      </c>
      <c r="AL1555">
        <v>0</v>
      </c>
      <c r="AM1555">
        <v>0</v>
      </c>
      <c r="AN1555">
        <v>0</v>
      </c>
      <c r="AO1555">
        <v>0</v>
      </c>
      <c r="AP1555">
        <v>0</v>
      </c>
      <c r="AQ1555">
        <v>0</v>
      </c>
      <c r="AR1555">
        <v>0</v>
      </c>
      <c r="AS1555">
        <v>0</v>
      </c>
      <c r="AT1555">
        <v>0</v>
      </c>
      <c r="AU1555">
        <v>0</v>
      </c>
      <c r="AV1555">
        <v>0</v>
      </c>
      <c r="AW1555">
        <v>7</v>
      </c>
      <c r="AX1555">
        <v>6</v>
      </c>
      <c r="AY1555">
        <v>0</v>
      </c>
      <c r="AZ1555">
        <v>0</v>
      </c>
      <c r="BA1555" t="s">
        <v>63</v>
      </c>
      <c r="BB1555" t="s">
        <v>63</v>
      </c>
      <c r="BC1555" t="s">
        <v>64</v>
      </c>
    </row>
    <row r="1556" spans="1:55" x14ac:dyDescent="0.3">
      <c r="A1556" t="s">
        <v>55</v>
      </c>
      <c r="B1556" t="s">
        <v>55</v>
      </c>
      <c r="C1556" t="s">
        <v>1421</v>
      </c>
      <c r="D1556">
        <v>22110419005</v>
      </c>
      <c r="E1556" t="s">
        <v>1483</v>
      </c>
      <c r="F1556" t="s">
        <v>106</v>
      </c>
      <c r="G1556" t="s">
        <v>57</v>
      </c>
      <c r="H1556">
        <v>1</v>
      </c>
      <c r="I1556" t="s">
        <v>58</v>
      </c>
      <c r="J1556" t="s">
        <v>59</v>
      </c>
      <c r="L1556">
        <v>1</v>
      </c>
      <c r="N1556">
        <v>4</v>
      </c>
      <c r="O1556" t="s">
        <v>167</v>
      </c>
      <c r="R1556">
        <v>0</v>
      </c>
      <c r="S1556">
        <v>0</v>
      </c>
      <c r="T1556" t="s">
        <v>61</v>
      </c>
      <c r="U1556" t="s">
        <v>1484</v>
      </c>
      <c r="V1556">
        <v>3</v>
      </c>
      <c r="W1556">
        <v>1</v>
      </c>
      <c r="X1556">
        <v>2</v>
      </c>
      <c r="Y1556" t="s">
        <v>62</v>
      </c>
      <c r="Z1556" t="s">
        <v>62</v>
      </c>
      <c r="AB1556" t="s">
        <v>62</v>
      </c>
      <c r="AD1556">
        <v>0</v>
      </c>
      <c r="AE1556">
        <v>0</v>
      </c>
      <c r="AF1556">
        <v>0</v>
      </c>
      <c r="AG1556">
        <v>0</v>
      </c>
      <c r="AH1556">
        <v>0</v>
      </c>
      <c r="AI1556">
        <v>1</v>
      </c>
      <c r="AJ1556">
        <v>7</v>
      </c>
      <c r="AK1556">
        <v>0</v>
      </c>
      <c r="AL1556">
        <v>0</v>
      </c>
      <c r="AM1556">
        <v>0</v>
      </c>
      <c r="AN1556">
        <v>0</v>
      </c>
      <c r="AO1556">
        <v>0</v>
      </c>
      <c r="AP1556">
        <v>0</v>
      </c>
      <c r="AQ1556">
        <v>0</v>
      </c>
      <c r="AR1556">
        <v>0</v>
      </c>
      <c r="AS1556">
        <v>0</v>
      </c>
      <c r="AT1556">
        <v>0</v>
      </c>
      <c r="AU1556">
        <v>0</v>
      </c>
      <c r="AV1556">
        <v>0</v>
      </c>
      <c r="AW1556">
        <v>4</v>
      </c>
      <c r="AX1556">
        <v>4</v>
      </c>
      <c r="AY1556">
        <v>0</v>
      </c>
      <c r="AZ1556">
        <v>0</v>
      </c>
      <c r="BA1556" t="s">
        <v>63</v>
      </c>
      <c r="BB1556" t="s">
        <v>63</v>
      </c>
      <c r="BC1556" t="s">
        <v>64</v>
      </c>
    </row>
    <row r="1557" spans="1:55" x14ac:dyDescent="0.3">
      <c r="A1557" t="s">
        <v>55</v>
      </c>
      <c r="B1557" t="s">
        <v>55</v>
      </c>
      <c r="C1557" t="s">
        <v>1421</v>
      </c>
      <c r="D1557">
        <v>22110419005</v>
      </c>
      <c r="E1557" t="s">
        <v>1483</v>
      </c>
      <c r="F1557" t="s">
        <v>106</v>
      </c>
      <c r="G1557" t="s">
        <v>57</v>
      </c>
      <c r="H1557">
        <v>1</v>
      </c>
      <c r="I1557" t="s">
        <v>58</v>
      </c>
      <c r="J1557" t="s">
        <v>59</v>
      </c>
      <c r="L1557">
        <v>1</v>
      </c>
      <c r="N1557">
        <v>5</v>
      </c>
      <c r="O1557" t="s">
        <v>66</v>
      </c>
      <c r="P1557">
        <v>9</v>
      </c>
      <c r="Q1557" t="s">
        <v>87</v>
      </c>
      <c r="R1557">
        <v>16</v>
      </c>
      <c r="S1557">
        <v>21</v>
      </c>
      <c r="T1557" t="s">
        <v>61</v>
      </c>
      <c r="V1557">
        <v>3</v>
      </c>
      <c r="W1557">
        <v>1</v>
      </c>
      <c r="X1557">
        <v>2</v>
      </c>
      <c r="Y1557" t="s">
        <v>62</v>
      </c>
      <c r="Z1557" t="s">
        <v>62</v>
      </c>
      <c r="AB1557" t="s">
        <v>62</v>
      </c>
      <c r="AC1557" t="s">
        <v>77</v>
      </c>
      <c r="AD1557">
        <v>1</v>
      </c>
      <c r="AE1557">
        <v>1</v>
      </c>
      <c r="AF1557">
        <v>0</v>
      </c>
      <c r="AG1557">
        <v>0</v>
      </c>
      <c r="AH1557">
        <v>0</v>
      </c>
      <c r="AI1557">
        <v>0</v>
      </c>
      <c r="AJ1557">
        <v>0</v>
      </c>
      <c r="AK1557">
        <v>0</v>
      </c>
      <c r="AL1557">
        <v>0</v>
      </c>
      <c r="AM1557">
        <v>0</v>
      </c>
      <c r="AN1557">
        <v>0</v>
      </c>
      <c r="AO1557">
        <v>0</v>
      </c>
      <c r="AP1557">
        <v>0</v>
      </c>
      <c r="AQ1557">
        <v>0</v>
      </c>
      <c r="AR1557">
        <v>0</v>
      </c>
      <c r="AS1557">
        <v>0</v>
      </c>
      <c r="AT1557">
        <v>0</v>
      </c>
      <c r="AU1557">
        <v>0</v>
      </c>
      <c r="AV1557">
        <v>0</v>
      </c>
      <c r="AW1557">
        <v>4</v>
      </c>
      <c r="AX1557">
        <v>4</v>
      </c>
      <c r="AY1557">
        <v>0</v>
      </c>
      <c r="AZ1557">
        <v>0</v>
      </c>
      <c r="BA1557" t="s">
        <v>63</v>
      </c>
      <c r="BB1557" t="s">
        <v>63</v>
      </c>
      <c r="BC1557" t="s">
        <v>64</v>
      </c>
    </row>
    <row r="1558" spans="1:55" x14ac:dyDescent="0.3">
      <c r="A1558" t="s">
        <v>55</v>
      </c>
      <c r="B1558" t="s">
        <v>55</v>
      </c>
      <c r="C1558" t="s">
        <v>1421</v>
      </c>
      <c r="D1558">
        <v>22110419005</v>
      </c>
      <c r="E1558" t="s">
        <v>1483</v>
      </c>
      <c r="F1558" t="s">
        <v>106</v>
      </c>
      <c r="G1558" t="s">
        <v>57</v>
      </c>
      <c r="H1558">
        <v>1</v>
      </c>
      <c r="I1558" t="s">
        <v>58</v>
      </c>
      <c r="J1558" t="s">
        <v>59</v>
      </c>
      <c r="L1558">
        <v>2</v>
      </c>
      <c r="N1558">
        <v>1</v>
      </c>
      <c r="O1558" t="s">
        <v>66</v>
      </c>
      <c r="P1558">
        <v>10</v>
      </c>
      <c r="Q1558" t="s">
        <v>112</v>
      </c>
      <c r="R1558">
        <v>14</v>
      </c>
      <c r="S1558">
        <v>25</v>
      </c>
      <c r="T1558" t="s">
        <v>61</v>
      </c>
      <c r="V1558">
        <v>2</v>
      </c>
      <c r="W1558">
        <v>0</v>
      </c>
      <c r="X1558">
        <v>4</v>
      </c>
      <c r="Y1558" t="s">
        <v>62</v>
      </c>
      <c r="Z1558" t="s">
        <v>62</v>
      </c>
      <c r="AB1558" t="s">
        <v>71</v>
      </c>
      <c r="AC1558" t="s">
        <v>77</v>
      </c>
      <c r="AD1558">
        <v>0</v>
      </c>
      <c r="AE1558">
        <v>1</v>
      </c>
      <c r="AF1558">
        <v>0</v>
      </c>
      <c r="AG1558">
        <v>0</v>
      </c>
      <c r="AH1558">
        <v>0</v>
      </c>
      <c r="AI1558">
        <v>0</v>
      </c>
      <c r="AJ1558">
        <v>0</v>
      </c>
      <c r="AK1558">
        <v>0</v>
      </c>
      <c r="AL1558">
        <v>0</v>
      </c>
      <c r="AM1558">
        <v>0</v>
      </c>
      <c r="AN1558">
        <v>0</v>
      </c>
      <c r="AO1558">
        <v>0</v>
      </c>
      <c r="AP1558">
        <v>0</v>
      </c>
      <c r="AQ1558">
        <v>0</v>
      </c>
      <c r="AR1558">
        <v>0</v>
      </c>
      <c r="AS1558">
        <v>0</v>
      </c>
      <c r="AT1558">
        <v>0</v>
      </c>
      <c r="AU1558">
        <v>0</v>
      </c>
      <c r="AV1558">
        <v>0</v>
      </c>
      <c r="AW1558">
        <v>4</v>
      </c>
      <c r="AX1558">
        <v>4</v>
      </c>
      <c r="AY1558">
        <v>0</v>
      </c>
      <c r="AZ1558">
        <v>0</v>
      </c>
      <c r="BA1558" t="s">
        <v>63</v>
      </c>
      <c r="BB1558" t="s">
        <v>63</v>
      </c>
    </row>
    <row r="1559" spans="1:55" x14ac:dyDescent="0.3">
      <c r="A1559" t="s">
        <v>55</v>
      </c>
      <c r="B1559" t="s">
        <v>55</v>
      </c>
      <c r="C1559" t="s">
        <v>1421</v>
      </c>
      <c r="D1559">
        <v>22110419005</v>
      </c>
      <c r="E1559" t="s">
        <v>1483</v>
      </c>
      <c r="F1559" t="s">
        <v>106</v>
      </c>
      <c r="G1559" t="s">
        <v>57</v>
      </c>
      <c r="H1559">
        <v>1</v>
      </c>
      <c r="I1559" t="s">
        <v>58</v>
      </c>
      <c r="J1559" t="s">
        <v>59</v>
      </c>
      <c r="L1559">
        <v>2</v>
      </c>
      <c r="N1559">
        <v>5</v>
      </c>
      <c r="O1559" t="s">
        <v>70</v>
      </c>
      <c r="R1559">
        <v>0</v>
      </c>
      <c r="S1559">
        <v>0</v>
      </c>
      <c r="T1559" t="s">
        <v>1773</v>
      </c>
      <c r="V1559">
        <v>2</v>
      </c>
      <c r="W1559">
        <v>0</v>
      </c>
      <c r="X1559">
        <v>4</v>
      </c>
      <c r="Y1559" t="s">
        <v>62</v>
      </c>
      <c r="Z1559" t="s">
        <v>62</v>
      </c>
      <c r="AB1559" t="s">
        <v>62</v>
      </c>
      <c r="AD1559">
        <v>0</v>
      </c>
      <c r="AE1559">
        <v>0</v>
      </c>
      <c r="AF1559">
        <v>0</v>
      </c>
      <c r="AG1559">
        <v>0</v>
      </c>
      <c r="AH1559">
        <v>0</v>
      </c>
      <c r="AI1559">
        <v>0</v>
      </c>
      <c r="AJ1559">
        <v>3</v>
      </c>
      <c r="AK1559">
        <v>0</v>
      </c>
      <c r="AL1559">
        <v>0</v>
      </c>
      <c r="AM1559">
        <v>0</v>
      </c>
      <c r="AN1559">
        <v>0</v>
      </c>
      <c r="AO1559">
        <v>0</v>
      </c>
      <c r="AP1559">
        <v>0</v>
      </c>
      <c r="AQ1559">
        <v>0</v>
      </c>
      <c r="AR1559">
        <v>0</v>
      </c>
      <c r="AS1559">
        <v>0</v>
      </c>
      <c r="AT1559">
        <v>0</v>
      </c>
      <c r="AU1559">
        <v>0</v>
      </c>
      <c r="AV1559">
        <v>0</v>
      </c>
      <c r="AW1559">
        <v>4</v>
      </c>
      <c r="AX1559">
        <v>4</v>
      </c>
      <c r="AY1559">
        <v>0</v>
      </c>
      <c r="AZ1559">
        <v>0</v>
      </c>
      <c r="BA1559" t="s">
        <v>63</v>
      </c>
      <c r="BB1559" t="s">
        <v>63</v>
      </c>
      <c r="BC1559" t="s">
        <v>64</v>
      </c>
    </row>
    <row r="1560" spans="1:55" x14ac:dyDescent="0.3">
      <c r="A1560" t="s">
        <v>55</v>
      </c>
      <c r="B1560" t="s">
        <v>55</v>
      </c>
      <c r="C1560" t="s">
        <v>1421</v>
      </c>
      <c r="D1560">
        <v>22110419005</v>
      </c>
      <c r="E1560" t="s">
        <v>1483</v>
      </c>
      <c r="F1560" t="s">
        <v>106</v>
      </c>
      <c r="G1560" t="s">
        <v>57</v>
      </c>
      <c r="H1560">
        <v>1</v>
      </c>
      <c r="I1560" t="s">
        <v>58</v>
      </c>
      <c r="J1560" t="s">
        <v>59</v>
      </c>
      <c r="L1560">
        <v>2</v>
      </c>
      <c r="N1560">
        <v>7</v>
      </c>
      <c r="O1560" t="s">
        <v>182</v>
      </c>
      <c r="R1560">
        <v>0</v>
      </c>
      <c r="S1560">
        <v>0</v>
      </c>
      <c r="T1560" t="s">
        <v>61</v>
      </c>
      <c r="V1560">
        <v>2</v>
      </c>
      <c r="W1560">
        <v>0</v>
      </c>
      <c r="X1560">
        <v>4</v>
      </c>
      <c r="Y1560" t="s">
        <v>62</v>
      </c>
      <c r="Z1560" t="s">
        <v>62</v>
      </c>
      <c r="AB1560" t="s">
        <v>62</v>
      </c>
      <c r="AD1560">
        <v>0</v>
      </c>
      <c r="AE1560">
        <v>0</v>
      </c>
      <c r="AF1560">
        <v>0</v>
      </c>
      <c r="AG1560">
        <v>0</v>
      </c>
      <c r="AH1560">
        <v>0</v>
      </c>
      <c r="AI1560">
        <v>1</v>
      </c>
      <c r="AJ1560">
        <v>2</v>
      </c>
      <c r="AK1560">
        <v>0</v>
      </c>
      <c r="AL1560">
        <v>0</v>
      </c>
      <c r="AM1560">
        <v>0</v>
      </c>
      <c r="AN1560">
        <v>0</v>
      </c>
      <c r="AO1560">
        <v>0</v>
      </c>
      <c r="AP1560">
        <v>0</v>
      </c>
      <c r="AQ1560">
        <v>0</v>
      </c>
      <c r="AR1560">
        <v>0</v>
      </c>
      <c r="AS1560">
        <v>0</v>
      </c>
      <c r="AT1560">
        <v>0</v>
      </c>
      <c r="AU1560">
        <v>0</v>
      </c>
      <c r="AV1560">
        <v>0</v>
      </c>
      <c r="AW1560">
        <v>5</v>
      </c>
      <c r="AX1560">
        <v>1</v>
      </c>
      <c r="AY1560">
        <v>0</v>
      </c>
      <c r="AZ1560">
        <v>0</v>
      </c>
      <c r="BA1560" t="s">
        <v>63</v>
      </c>
      <c r="BB1560" t="s">
        <v>63</v>
      </c>
      <c r="BC1560" t="s">
        <v>64</v>
      </c>
    </row>
    <row r="1561" spans="1:55" x14ac:dyDescent="0.3">
      <c r="A1561" t="s">
        <v>55</v>
      </c>
      <c r="B1561" t="s">
        <v>55</v>
      </c>
      <c r="C1561" t="s">
        <v>1421</v>
      </c>
      <c r="D1561">
        <v>22110419005</v>
      </c>
      <c r="E1561" t="s">
        <v>1483</v>
      </c>
      <c r="F1561" t="s">
        <v>106</v>
      </c>
      <c r="G1561" t="s">
        <v>57</v>
      </c>
      <c r="H1561">
        <v>2</v>
      </c>
      <c r="I1561" t="s">
        <v>74</v>
      </c>
      <c r="J1561" t="s">
        <v>59</v>
      </c>
      <c r="L1561">
        <v>1</v>
      </c>
      <c r="N1561">
        <v>2</v>
      </c>
      <c r="O1561" t="s">
        <v>66</v>
      </c>
      <c r="P1561">
        <v>1</v>
      </c>
      <c r="Q1561" t="s">
        <v>67</v>
      </c>
      <c r="R1561">
        <v>12</v>
      </c>
      <c r="S1561">
        <v>21</v>
      </c>
      <c r="T1561" t="s">
        <v>61</v>
      </c>
      <c r="V1561">
        <v>3</v>
      </c>
      <c r="W1561">
        <v>1</v>
      </c>
      <c r="X1561">
        <v>2</v>
      </c>
      <c r="Y1561" t="s">
        <v>62</v>
      </c>
      <c r="Z1561" t="s">
        <v>62</v>
      </c>
      <c r="AB1561" t="s">
        <v>62</v>
      </c>
      <c r="AC1561" t="s">
        <v>77</v>
      </c>
      <c r="AD1561">
        <v>1</v>
      </c>
      <c r="AE1561">
        <v>0</v>
      </c>
      <c r="AF1561">
        <v>0</v>
      </c>
      <c r="AG1561">
        <v>0</v>
      </c>
      <c r="AH1561">
        <v>0</v>
      </c>
      <c r="AI1561">
        <v>0</v>
      </c>
      <c r="AJ1561">
        <v>0</v>
      </c>
      <c r="AK1561">
        <v>0</v>
      </c>
      <c r="AL1561">
        <v>0</v>
      </c>
      <c r="AM1561">
        <v>0</v>
      </c>
      <c r="AN1561">
        <v>0</v>
      </c>
      <c r="AO1561">
        <v>0</v>
      </c>
      <c r="AP1561">
        <v>0</v>
      </c>
      <c r="AQ1561">
        <v>0</v>
      </c>
      <c r="AR1561">
        <v>0</v>
      </c>
      <c r="AS1561">
        <v>0</v>
      </c>
      <c r="AT1561">
        <v>0</v>
      </c>
      <c r="AU1561">
        <v>0</v>
      </c>
      <c r="AV1561">
        <v>0</v>
      </c>
      <c r="AW1561">
        <v>4</v>
      </c>
      <c r="AX1561">
        <v>2</v>
      </c>
      <c r="AY1561">
        <v>0</v>
      </c>
      <c r="AZ1561">
        <v>0</v>
      </c>
      <c r="BA1561" t="s">
        <v>63</v>
      </c>
      <c r="BB1561" t="s">
        <v>63</v>
      </c>
      <c r="BC1561" t="s">
        <v>64</v>
      </c>
    </row>
    <row r="1562" spans="1:55" x14ac:dyDescent="0.3">
      <c r="A1562" t="s">
        <v>55</v>
      </c>
      <c r="B1562" t="s">
        <v>55</v>
      </c>
      <c r="C1562" t="s">
        <v>1421</v>
      </c>
      <c r="D1562">
        <v>22110419005</v>
      </c>
      <c r="E1562" t="s">
        <v>1483</v>
      </c>
      <c r="F1562" t="s">
        <v>106</v>
      </c>
      <c r="G1562" t="s">
        <v>57</v>
      </c>
      <c r="H1562">
        <v>2</v>
      </c>
      <c r="I1562" t="s">
        <v>74</v>
      </c>
      <c r="J1562" t="s">
        <v>59</v>
      </c>
      <c r="L1562">
        <v>1</v>
      </c>
      <c r="N1562">
        <v>5</v>
      </c>
      <c r="O1562" t="s">
        <v>60</v>
      </c>
      <c r="R1562">
        <v>0</v>
      </c>
      <c r="S1562">
        <v>0</v>
      </c>
      <c r="T1562" t="s">
        <v>61</v>
      </c>
      <c r="U1562" t="s">
        <v>1485</v>
      </c>
      <c r="V1562">
        <v>3</v>
      </c>
      <c r="W1562">
        <v>1</v>
      </c>
      <c r="X1562">
        <v>2</v>
      </c>
      <c r="Y1562" t="s">
        <v>62</v>
      </c>
      <c r="Z1562" t="s">
        <v>62</v>
      </c>
      <c r="AB1562" t="s">
        <v>62</v>
      </c>
      <c r="AD1562">
        <v>1</v>
      </c>
      <c r="AE1562">
        <v>0</v>
      </c>
      <c r="AF1562">
        <v>0</v>
      </c>
      <c r="AG1562">
        <v>0</v>
      </c>
      <c r="AH1562">
        <v>0</v>
      </c>
      <c r="AI1562">
        <v>1</v>
      </c>
      <c r="AJ1562">
        <v>0</v>
      </c>
      <c r="AK1562">
        <v>0</v>
      </c>
      <c r="AL1562">
        <v>2</v>
      </c>
      <c r="AM1562">
        <v>1</v>
      </c>
      <c r="AN1562">
        <v>7</v>
      </c>
      <c r="AO1562">
        <v>0</v>
      </c>
      <c r="AP1562">
        <v>0</v>
      </c>
      <c r="AQ1562">
        <v>0</v>
      </c>
      <c r="AR1562">
        <v>0</v>
      </c>
      <c r="AS1562">
        <v>0</v>
      </c>
      <c r="AT1562">
        <v>0</v>
      </c>
      <c r="AU1562">
        <v>0</v>
      </c>
      <c r="AV1562">
        <v>0</v>
      </c>
      <c r="AW1562">
        <v>4</v>
      </c>
      <c r="AX1562">
        <v>2</v>
      </c>
      <c r="AY1562">
        <v>0</v>
      </c>
      <c r="AZ1562">
        <v>0</v>
      </c>
      <c r="BA1562" t="s">
        <v>63</v>
      </c>
      <c r="BB1562" t="s">
        <v>63</v>
      </c>
      <c r="BC1562" t="s">
        <v>64</v>
      </c>
    </row>
    <row r="1563" spans="1:55" x14ac:dyDescent="0.3">
      <c r="A1563" t="s">
        <v>55</v>
      </c>
      <c r="B1563" t="s">
        <v>55</v>
      </c>
      <c r="C1563" t="s">
        <v>1421</v>
      </c>
      <c r="D1563">
        <v>22110419005</v>
      </c>
      <c r="E1563" t="s">
        <v>1483</v>
      </c>
      <c r="F1563" t="s">
        <v>106</v>
      </c>
      <c r="G1563" t="s">
        <v>57</v>
      </c>
      <c r="H1563">
        <v>2</v>
      </c>
      <c r="I1563" t="s">
        <v>74</v>
      </c>
      <c r="J1563" t="s">
        <v>59</v>
      </c>
      <c r="L1563">
        <v>1</v>
      </c>
      <c r="N1563">
        <v>6</v>
      </c>
      <c r="O1563" t="s">
        <v>97</v>
      </c>
      <c r="R1563">
        <v>0</v>
      </c>
      <c r="S1563">
        <v>0</v>
      </c>
      <c r="T1563" t="s">
        <v>61</v>
      </c>
      <c r="U1563" t="s">
        <v>1486</v>
      </c>
      <c r="V1563">
        <v>3</v>
      </c>
      <c r="W1563">
        <v>1</v>
      </c>
      <c r="X1563">
        <v>2</v>
      </c>
      <c r="Y1563" t="s">
        <v>62</v>
      </c>
      <c r="Z1563" t="s">
        <v>62</v>
      </c>
      <c r="AA1563" t="s">
        <v>62</v>
      </c>
      <c r="AB1563" t="s">
        <v>62</v>
      </c>
      <c r="AD1563">
        <v>0</v>
      </c>
      <c r="AE1563">
        <v>0</v>
      </c>
      <c r="AF1563">
        <v>0</v>
      </c>
      <c r="AG1563">
        <v>0</v>
      </c>
      <c r="AH1563">
        <v>0</v>
      </c>
      <c r="AI1563">
        <v>0</v>
      </c>
      <c r="AJ1563">
        <v>0</v>
      </c>
      <c r="AK1563">
        <v>0</v>
      </c>
      <c r="AL1563">
        <v>0</v>
      </c>
      <c r="AM1563">
        <v>0</v>
      </c>
      <c r="AN1563">
        <v>0</v>
      </c>
      <c r="AO1563">
        <v>0</v>
      </c>
      <c r="AP1563">
        <v>0</v>
      </c>
      <c r="AQ1563">
        <v>0</v>
      </c>
      <c r="AR1563">
        <v>0</v>
      </c>
      <c r="AS1563">
        <v>0</v>
      </c>
      <c r="AT1563">
        <v>0</v>
      </c>
      <c r="AU1563">
        <v>0</v>
      </c>
      <c r="AV1563">
        <v>0</v>
      </c>
      <c r="AW1563">
        <v>1</v>
      </c>
      <c r="AX1563">
        <v>0</v>
      </c>
      <c r="AY1563">
        <v>0</v>
      </c>
      <c r="AZ1563">
        <v>0</v>
      </c>
      <c r="BA1563" t="s">
        <v>63</v>
      </c>
      <c r="BB1563" t="s">
        <v>63</v>
      </c>
    </row>
    <row r="1564" spans="1:55" x14ac:dyDescent="0.3">
      <c r="A1564" t="s">
        <v>55</v>
      </c>
      <c r="B1564" t="s">
        <v>55</v>
      </c>
      <c r="C1564" t="s">
        <v>1421</v>
      </c>
      <c r="D1564">
        <v>22110419005</v>
      </c>
      <c r="E1564" t="s">
        <v>1483</v>
      </c>
      <c r="F1564" t="s">
        <v>106</v>
      </c>
      <c r="G1564" t="s">
        <v>57</v>
      </c>
      <c r="H1564">
        <v>2</v>
      </c>
      <c r="I1564" t="s">
        <v>74</v>
      </c>
      <c r="J1564" t="s">
        <v>59</v>
      </c>
      <c r="L1564">
        <v>1</v>
      </c>
      <c r="N1564">
        <v>7</v>
      </c>
      <c r="O1564" t="s">
        <v>66</v>
      </c>
      <c r="P1564">
        <v>3</v>
      </c>
      <c r="Q1564" t="s">
        <v>78</v>
      </c>
      <c r="R1564">
        <v>14</v>
      </c>
      <c r="S1564">
        <v>23</v>
      </c>
      <c r="T1564" t="s">
        <v>61</v>
      </c>
      <c r="V1564">
        <v>3</v>
      </c>
      <c r="W1564">
        <v>1</v>
      </c>
      <c r="X1564">
        <v>2</v>
      </c>
      <c r="Y1564" t="s">
        <v>62</v>
      </c>
      <c r="Z1564" t="s">
        <v>62</v>
      </c>
      <c r="AB1564" t="s">
        <v>62</v>
      </c>
      <c r="AC1564" t="s">
        <v>77</v>
      </c>
      <c r="AD1564">
        <v>1</v>
      </c>
      <c r="AE1564">
        <v>1</v>
      </c>
      <c r="AF1564">
        <v>0</v>
      </c>
      <c r="AG1564">
        <v>0</v>
      </c>
      <c r="AH1564">
        <v>0</v>
      </c>
      <c r="AI1564">
        <v>0</v>
      </c>
      <c r="AJ1564">
        <v>0</v>
      </c>
      <c r="AK1564">
        <v>0</v>
      </c>
      <c r="AL1564">
        <v>0</v>
      </c>
      <c r="AM1564">
        <v>0</v>
      </c>
      <c r="AN1564">
        <v>0</v>
      </c>
      <c r="AO1564">
        <v>0</v>
      </c>
      <c r="AP1564">
        <v>0</v>
      </c>
      <c r="AQ1564">
        <v>0</v>
      </c>
      <c r="AR1564">
        <v>0</v>
      </c>
      <c r="AS1564">
        <v>0</v>
      </c>
      <c r="AT1564">
        <v>0</v>
      </c>
      <c r="AU1564">
        <v>0</v>
      </c>
      <c r="AV1564">
        <v>0</v>
      </c>
      <c r="AW1564">
        <v>6</v>
      </c>
      <c r="AX1564">
        <v>4</v>
      </c>
      <c r="AY1564">
        <v>0</v>
      </c>
      <c r="AZ1564">
        <v>0</v>
      </c>
      <c r="BA1564" t="s">
        <v>63</v>
      </c>
      <c r="BB1564" t="s">
        <v>63</v>
      </c>
      <c r="BC1564" t="s">
        <v>64</v>
      </c>
    </row>
    <row r="1565" spans="1:55" x14ac:dyDescent="0.3">
      <c r="A1565" t="s">
        <v>55</v>
      </c>
      <c r="B1565" t="s">
        <v>55</v>
      </c>
      <c r="C1565" t="s">
        <v>1421</v>
      </c>
      <c r="D1565">
        <v>22110419005</v>
      </c>
      <c r="E1565" t="s">
        <v>1483</v>
      </c>
      <c r="F1565" t="s">
        <v>106</v>
      </c>
      <c r="G1565" t="s">
        <v>57</v>
      </c>
      <c r="H1565">
        <v>2</v>
      </c>
      <c r="I1565" t="s">
        <v>74</v>
      </c>
      <c r="J1565" t="s">
        <v>59</v>
      </c>
      <c r="L1565">
        <v>2</v>
      </c>
      <c r="N1565">
        <v>1</v>
      </c>
      <c r="O1565" t="s">
        <v>95</v>
      </c>
      <c r="R1565">
        <v>0</v>
      </c>
      <c r="S1565">
        <v>0</v>
      </c>
      <c r="T1565" t="s">
        <v>61</v>
      </c>
      <c r="V1565">
        <v>2</v>
      </c>
      <c r="W1565">
        <v>1</v>
      </c>
      <c r="X1565">
        <v>7</v>
      </c>
      <c r="Y1565" t="s">
        <v>62</v>
      </c>
      <c r="AA1565" t="s">
        <v>62</v>
      </c>
      <c r="AB1565" t="s">
        <v>62</v>
      </c>
      <c r="AD1565">
        <v>0</v>
      </c>
      <c r="AE1565">
        <v>0</v>
      </c>
      <c r="AF1565">
        <v>0</v>
      </c>
      <c r="AG1565">
        <v>0</v>
      </c>
      <c r="AH1565">
        <v>0</v>
      </c>
      <c r="AI1565">
        <v>0</v>
      </c>
      <c r="AJ1565">
        <v>0</v>
      </c>
      <c r="AK1565">
        <v>0</v>
      </c>
      <c r="AL1565">
        <v>0</v>
      </c>
      <c r="AM1565">
        <v>0</v>
      </c>
      <c r="AN1565">
        <v>0</v>
      </c>
      <c r="AO1565">
        <v>0</v>
      </c>
      <c r="AP1565">
        <v>0</v>
      </c>
      <c r="AQ1565">
        <v>0</v>
      </c>
      <c r="AR1565">
        <v>0</v>
      </c>
      <c r="AS1565">
        <v>0</v>
      </c>
      <c r="AT1565">
        <v>0</v>
      </c>
      <c r="AU1565">
        <v>0</v>
      </c>
      <c r="AV1565">
        <v>0</v>
      </c>
      <c r="AW1565">
        <v>2</v>
      </c>
      <c r="AX1565">
        <v>0</v>
      </c>
      <c r="AY1565">
        <v>0</v>
      </c>
      <c r="AZ1565">
        <v>0</v>
      </c>
      <c r="BA1565" t="s">
        <v>63</v>
      </c>
      <c r="BB1565" t="s">
        <v>63</v>
      </c>
    </row>
    <row r="1566" spans="1:55" x14ac:dyDescent="0.3">
      <c r="A1566" t="s">
        <v>55</v>
      </c>
      <c r="B1566" t="s">
        <v>55</v>
      </c>
      <c r="C1566" t="s">
        <v>1421</v>
      </c>
      <c r="D1566">
        <v>22110419005</v>
      </c>
      <c r="E1566" t="s">
        <v>1483</v>
      </c>
      <c r="F1566" t="s">
        <v>106</v>
      </c>
      <c r="G1566" t="s">
        <v>57</v>
      </c>
      <c r="H1566">
        <v>2</v>
      </c>
      <c r="I1566" t="s">
        <v>74</v>
      </c>
      <c r="J1566" t="s">
        <v>59</v>
      </c>
      <c r="L1566">
        <v>2</v>
      </c>
      <c r="N1566">
        <v>2</v>
      </c>
      <c r="O1566" t="s">
        <v>66</v>
      </c>
      <c r="P1566">
        <v>7</v>
      </c>
      <c r="Q1566" t="s">
        <v>102</v>
      </c>
      <c r="R1566">
        <v>12</v>
      </c>
      <c r="S1566">
        <v>29</v>
      </c>
      <c r="T1566" t="s">
        <v>61</v>
      </c>
      <c r="V1566">
        <v>2</v>
      </c>
      <c r="W1566">
        <v>1</v>
      </c>
      <c r="X1566">
        <v>7</v>
      </c>
      <c r="Y1566" t="s">
        <v>62</v>
      </c>
      <c r="Z1566" t="s">
        <v>62</v>
      </c>
      <c r="AA1566" t="s">
        <v>62</v>
      </c>
      <c r="AB1566" t="s">
        <v>62</v>
      </c>
      <c r="AC1566" t="s">
        <v>77</v>
      </c>
      <c r="AD1566">
        <v>0</v>
      </c>
      <c r="AE1566">
        <v>1</v>
      </c>
      <c r="AF1566">
        <v>0</v>
      </c>
      <c r="AG1566">
        <v>0</v>
      </c>
      <c r="AH1566">
        <v>0</v>
      </c>
      <c r="AI1566">
        <v>0</v>
      </c>
      <c r="AJ1566">
        <v>0</v>
      </c>
      <c r="AK1566">
        <v>0</v>
      </c>
      <c r="AL1566">
        <v>0</v>
      </c>
      <c r="AM1566">
        <v>0</v>
      </c>
      <c r="AN1566">
        <v>0</v>
      </c>
      <c r="AO1566">
        <v>0</v>
      </c>
      <c r="AP1566">
        <v>0</v>
      </c>
      <c r="AQ1566">
        <v>0</v>
      </c>
      <c r="AR1566">
        <v>0</v>
      </c>
      <c r="AS1566">
        <v>0</v>
      </c>
      <c r="AT1566">
        <v>0</v>
      </c>
      <c r="AU1566">
        <v>0</v>
      </c>
      <c r="AV1566">
        <v>0</v>
      </c>
      <c r="AW1566">
        <v>7</v>
      </c>
      <c r="AX1566">
        <v>4</v>
      </c>
      <c r="AY1566">
        <v>0</v>
      </c>
      <c r="AZ1566">
        <v>0</v>
      </c>
      <c r="BA1566" t="s">
        <v>63</v>
      </c>
      <c r="BB1566" t="s">
        <v>63</v>
      </c>
      <c r="BC1566" t="s">
        <v>64</v>
      </c>
    </row>
    <row r="1567" spans="1:55" x14ac:dyDescent="0.3">
      <c r="A1567" t="s">
        <v>55</v>
      </c>
      <c r="B1567" t="s">
        <v>55</v>
      </c>
      <c r="C1567" t="s">
        <v>1421</v>
      </c>
      <c r="D1567">
        <v>22110419005</v>
      </c>
      <c r="E1567" t="s">
        <v>1483</v>
      </c>
      <c r="F1567" t="s">
        <v>106</v>
      </c>
      <c r="G1567" t="s">
        <v>57</v>
      </c>
      <c r="H1567">
        <v>2</v>
      </c>
      <c r="I1567" t="s">
        <v>74</v>
      </c>
      <c r="J1567" t="s">
        <v>59</v>
      </c>
      <c r="L1567">
        <v>2</v>
      </c>
      <c r="N1567">
        <v>3</v>
      </c>
      <c r="O1567" t="s">
        <v>122</v>
      </c>
      <c r="R1567">
        <v>0</v>
      </c>
      <c r="S1567">
        <v>0</v>
      </c>
      <c r="T1567" t="s">
        <v>61</v>
      </c>
      <c r="V1567">
        <v>2</v>
      </c>
      <c r="W1567">
        <v>1</v>
      </c>
      <c r="X1567">
        <v>7</v>
      </c>
      <c r="Y1567" t="s">
        <v>62</v>
      </c>
      <c r="AA1567" t="s">
        <v>62</v>
      </c>
      <c r="AB1567" t="s">
        <v>62</v>
      </c>
      <c r="AD1567">
        <v>1</v>
      </c>
      <c r="AE1567">
        <v>1</v>
      </c>
      <c r="AF1567">
        <v>0</v>
      </c>
      <c r="AG1567">
        <v>0</v>
      </c>
      <c r="AH1567">
        <v>0</v>
      </c>
      <c r="AI1567">
        <v>2</v>
      </c>
      <c r="AJ1567">
        <v>2</v>
      </c>
      <c r="AK1567">
        <v>0</v>
      </c>
      <c r="AL1567">
        <v>0</v>
      </c>
      <c r="AM1567">
        <v>0</v>
      </c>
      <c r="AN1567">
        <v>0</v>
      </c>
      <c r="AO1567">
        <v>0</v>
      </c>
      <c r="AP1567">
        <v>0</v>
      </c>
      <c r="AQ1567">
        <v>0</v>
      </c>
      <c r="AR1567">
        <v>0</v>
      </c>
      <c r="AS1567">
        <v>0</v>
      </c>
      <c r="AT1567">
        <v>0</v>
      </c>
      <c r="AU1567">
        <v>0</v>
      </c>
      <c r="AV1567">
        <v>0</v>
      </c>
      <c r="AW1567">
        <v>7</v>
      </c>
      <c r="AX1567">
        <v>4</v>
      </c>
      <c r="AY1567">
        <v>0</v>
      </c>
      <c r="AZ1567">
        <v>0</v>
      </c>
      <c r="BA1567" t="s">
        <v>63</v>
      </c>
      <c r="BB1567" t="s">
        <v>63</v>
      </c>
      <c r="BC1567" t="s">
        <v>64</v>
      </c>
    </row>
    <row r="1568" spans="1:55" x14ac:dyDescent="0.3">
      <c r="A1568" t="s">
        <v>55</v>
      </c>
      <c r="B1568" t="s">
        <v>55</v>
      </c>
      <c r="C1568" t="s">
        <v>1421</v>
      </c>
      <c r="D1568">
        <v>22110405115</v>
      </c>
      <c r="E1568" t="s">
        <v>1424</v>
      </c>
      <c r="F1568" t="s">
        <v>98</v>
      </c>
      <c r="G1568" t="s">
        <v>57</v>
      </c>
      <c r="H1568">
        <v>1</v>
      </c>
      <c r="I1568" t="s">
        <v>58</v>
      </c>
      <c r="J1568" t="s">
        <v>59</v>
      </c>
      <c r="L1568">
        <v>1</v>
      </c>
      <c r="N1568">
        <v>1</v>
      </c>
      <c r="O1568" t="s">
        <v>70</v>
      </c>
      <c r="R1568">
        <v>0</v>
      </c>
      <c r="S1568">
        <v>0</v>
      </c>
      <c r="T1568" t="s">
        <v>61</v>
      </c>
      <c r="U1568" t="s">
        <v>1425</v>
      </c>
      <c r="V1568">
        <v>2</v>
      </c>
      <c r="W1568">
        <v>0</v>
      </c>
      <c r="X1568">
        <v>5</v>
      </c>
      <c r="Y1568" t="s">
        <v>71</v>
      </c>
      <c r="Z1568" t="s">
        <v>71</v>
      </c>
      <c r="AA1568" t="s">
        <v>71</v>
      </c>
      <c r="AB1568" t="s">
        <v>71</v>
      </c>
      <c r="AD1568">
        <v>0</v>
      </c>
      <c r="AE1568">
        <v>0</v>
      </c>
      <c r="AF1568">
        <v>0</v>
      </c>
      <c r="AG1568">
        <v>0</v>
      </c>
      <c r="AH1568">
        <v>0</v>
      </c>
      <c r="AI1568">
        <v>0</v>
      </c>
      <c r="AJ1568">
        <v>0</v>
      </c>
      <c r="AK1568">
        <v>1</v>
      </c>
      <c r="AL1568">
        <v>0</v>
      </c>
      <c r="AM1568">
        <v>0</v>
      </c>
      <c r="AN1568">
        <v>0</v>
      </c>
      <c r="AO1568">
        <v>0</v>
      </c>
      <c r="AP1568">
        <v>0</v>
      </c>
      <c r="AQ1568">
        <v>0</v>
      </c>
      <c r="AR1568">
        <v>0</v>
      </c>
      <c r="AS1568">
        <v>0</v>
      </c>
      <c r="AT1568">
        <v>0</v>
      </c>
      <c r="AU1568">
        <v>0</v>
      </c>
      <c r="AV1568">
        <v>0</v>
      </c>
      <c r="AW1568">
        <v>1</v>
      </c>
      <c r="AX1568">
        <v>0</v>
      </c>
      <c r="AY1568">
        <v>0</v>
      </c>
      <c r="AZ1568">
        <v>0</v>
      </c>
      <c r="BA1568" t="s">
        <v>63</v>
      </c>
      <c r="BB1568" t="s">
        <v>63</v>
      </c>
      <c r="BC1568" t="s">
        <v>64</v>
      </c>
    </row>
    <row r="1569" spans="1:55" ht="28.8" x14ac:dyDescent="0.3">
      <c r="A1569" t="s">
        <v>55</v>
      </c>
      <c r="B1569" t="s">
        <v>55</v>
      </c>
      <c r="C1569" t="s">
        <v>1421</v>
      </c>
      <c r="D1569">
        <v>22110405115</v>
      </c>
      <c r="E1569" t="s">
        <v>1424</v>
      </c>
      <c r="F1569" t="s">
        <v>98</v>
      </c>
      <c r="G1569" t="s">
        <v>57</v>
      </c>
      <c r="H1569">
        <v>1</v>
      </c>
      <c r="I1569" t="s">
        <v>58</v>
      </c>
      <c r="J1569" t="s">
        <v>59</v>
      </c>
      <c r="L1569">
        <v>1</v>
      </c>
      <c r="N1569">
        <v>2</v>
      </c>
      <c r="O1569" t="s">
        <v>167</v>
      </c>
      <c r="R1569">
        <v>0</v>
      </c>
      <c r="S1569">
        <v>0</v>
      </c>
      <c r="T1569" t="s">
        <v>1773</v>
      </c>
      <c r="U1569" s="40" t="s">
        <v>1426</v>
      </c>
      <c r="V1569">
        <v>2</v>
      </c>
      <c r="W1569">
        <v>0</v>
      </c>
      <c r="X1569">
        <v>5</v>
      </c>
      <c r="Y1569" t="s">
        <v>71</v>
      </c>
      <c r="Z1569" t="s">
        <v>71</v>
      </c>
      <c r="AA1569" t="s">
        <v>90</v>
      </c>
      <c r="AB1569" t="s">
        <v>71</v>
      </c>
      <c r="AD1569">
        <v>3</v>
      </c>
      <c r="AE1569">
        <v>0</v>
      </c>
      <c r="AF1569">
        <v>1</v>
      </c>
      <c r="AG1569">
        <v>1</v>
      </c>
      <c r="AH1569">
        <v>0</v>
      </c>
      <c r="AI1569">
        <v>5</v>
      </c>
      <c r="AJ1569">
        <v>2</v>
      </c>
      <c r="AK1569">
        <v>0</v>
      </c>
      <c r="AL1569">
        <v>1</v>
      </c>
      <c r="AM1569">
        <v>1</v>
      </c>
      <c r="AN1569">
        <v>0</v>
      </c>
      <c r="AO1569">
        <v>0</v>
      </c>
      <c r="AP1569">
        <v>0</v>
      </c>
      <c r="AQ1569">
        <v>0</v>
      </c>
      <c r="AR1569">
        <v>0</v>
      </c>
      <c r="AS1569">
        <v>0</v>
      </c>
      <c r="AT1569">
        <v>0</v>
      </c>
      <c r="AU1569">
        <v>0</v>
      </c>
      <c r="AV1569">
        <v>1</v>
      </c>
      <c r="AW1569">
        <v>7</v>
      </c>
      <c r="AX1569">
        <v>6</v>
      </c>
      <c r="AY1569">
        <v>0</v>
      </c>
      <c r="AZ1569">
        <v>0</v>
      </c>
      <c r="BA1569" t="s">
        <v>63</v>
      </c>
      <c r="BB1569" t="s">
        <v>63</v>
      </c>
      <c r="BC1569" t="s">
        <v>84</v>
      </c>
    </row>
    <row r="1570" spans="1:55" x14ac:dyDescent="0.3">
      <c r="A1570" t="s">
        <v>55</v>
      </c>
      <c r="B1570" t="s">
        <v>55</v>
      </c>
      <c r="C1570" t="s">
        <v>1421</v>
      </c>
      <c r="D1570">
        <v>22110405115</v>
      </c>
      <c r="E1570" t="s">
        <v>1424</v>
      </c>
      <c r="F1570" t="s">
        <v>98</v>
      </c>
      <c r="G1570" t="s">
        <v>57</v>
      </c>
      <c r="H1570">
        <v>1</v>
      </c>
      <c r="I1570" t="s">
        <v>58</v>
      </c>
      <c r="J1570" t="s">
        <v>59</v>
      </c>
      <c r="L1570">
        <v>1</v>
      </c>
      <c r="N1570">
        <v>3</v>
      </c>
      <c r="O1570" t="s">
        <v>66</v>
      </c>
      <c r="P1570">
        <v>8</v>
      </c>
      <c r="Q1570" t="s">
        <v>82</v>
      </c>
      <c r="R1570">
        <v>68</v>
      </c>
      <c r="S1570">
        <v>0</v>
      </c>
      <c r="T1570" t="s">
        <v>61</v>
      </c>
      <c r="V1570">
        <v>2</v>
      </c>
      <c r="W1570">
        <v>0</v>
      </c>
      <c r="X1570">
        <v>5</v>
      </c>
      <c r="Y1570" t="s">
        <v>71</v>
      </c>
      <c r="Z1570" t="s">
        <v>71</v>
      </c>
      <c r="AA1570" t="s">
        <v>90</v>
      </c>
      <c r="AB1570" t="s">
        <v>71</v>
      </c>
      <c r="AC1570" t="s">
        <v>77</v>
      </c>
      <c r="AD1570">
        <v>1</v>
      </c>
      <c r="AE1570">
        <v>1</v>
      </c>
      <c r="AF1570">
        <v>0</v>
      </c>
      <c r="AG1570">
        <v>0</v>
      </c>
      <c r="AH1570">
        <v>0</v>
      </c>
      <c r="AI1570">
        <v>0</v>
      </c>
      <c r="AJ1570">
        <v>0</v>
      </c>
      <c r="AK1570">
        <v>0</v>
      </c>
      <c r="AL1570">
        <v>0</v>
      </c>
      <c r="AM1570">
        <v>0</v>
      </c>
      <c r="AN1570">
        <v>0</v>
      </c>
      <c r="AO1570">
        <v>0</v>
      </c>
      <c r="AP1570">
        <v>0</v>
      </c>
      <c r="AQ1570">
        <v>0</v>
      </c>
      <c r="AR1570">
        <v>0</v>
      </c>
      <c r="AS1570">
        <v>0</v>
      </c>
      <c r="AT1570">
        <v>0</v>
      </c>
      <c r="AU1570">
        <v>0</v>
      </c>
      <c r="AV1570">
        <v>0</v>
      </c>
      <c r="AW1570">
        <v>5</v>
      </c>
      <c r="AX1570">
        <v>6</v>
      </c>
      <c r="AY1570">
        <v>0</v>
      </c>
      <c r="AZ1570">
        <v>0</v>
      </c>
      <c r="BA1570" t="s">
        <v>63</v>
      </c>
      <c r="BB1570" t="s">
        <v>63</v>
      </c>
      <c r="BC1570" t="s">
        <v>64</v>
      </c>
    </row>
    <row r="1571" spans="1:55" x14ac:dyDescent="0.3">
      <c r="A1571" t="s">
        <v>55</v>
      </c>
      <c r="B1571" t="s">
        <v>55</v>
      </c>
      <c r="C1571" t="s">
        <v>1421</v>
      </c>
      <c r="D1571">
        <v>22110405115</v>
      </c>
      <c r="E1571" t="s">
        <v>1424</v>
      </c>
      <c r="F1571" t="s">
        <v>98</v>
      </c>
      <c r="G1571" t="s">
        <v>57</v>
      </c>
      <c r="H1571">
        <v>1</v>
      </c>
      <c r="I1571" t="s">
        <v>58</v>
      </c>
      <c r="J1571" t="s">
        <v>59</v>
      </c>
      <c r="L1571">
        <v>2</v>
      </c>
      <c r="N1571">
        <v>3</v>
      </c>
      <c r="R1571">
        <v>0</v>
      </c>
      <c r="S1571">
        <v>0</v>
      </c>
      <c r="T1571" t="s">
        <v>1773</v>
      </c>
      <c r="V1571">
        <v>5</v>
      </c>
      <c r="W1571">
        <v>0</v>
      </c>
      <c r="X1571">
        <v>3</v>
      </c>
      <c r="Y1571" t="s">
        <v>71</v>
      </c>
      <c r="Z1571" t="s">
        <v>71</v>
      </c>
      <c r="AA1571" t="s">
        <v>90</v>
      </c>
      <c r="AB1571" t="s">
        <v>71</v>
      </c>
      <c r="AD1571">
        <v>0</v>
      </c>
      <c r="AE1571">
        <v>0</v>
      </c>
      <c r="AF1571">
        <v>0</v>
      </c>
      <c r="AG1571">
        <v>0</v>
      </c>
      <c r="AH1571">
        <v>0</v>
      </c>
      <c r="AI1571">
        <v>0</v>
      </c>
      <c r="AJ1571">
        <v>0</v>
      </c>
      <c r="AK1571">
        <v>0</v>
      </c>
      <c r="AL1571">
        <v>0</v>
      </c>
      <c r="AM1571">
        <v>0</v>
      </c>
      <c r="AN1571">
        <v>0</v>
      </c>
      <c r="AO1571">
        <v>0</v>
      </c>
      <c r="AP1571">
        <v>0</v>
      </c>
      <c r="AQ1571">
        <v>0</v>
      </c>
      <c r="AR1571">
        <v>0</v>
      </c>
      <c r="AS1571">
        <v>0</v>
      </c>
      <c r="AT1571">
        <v>0</v>
      </c>
      <c r="AU1571">
        <v>0</v>
      </c>
      <c r="AV1571">
        <v>0</v>
      </c>
      <c r="AW1571">
        <v>3</v>
      </c>
      <c r="AX1571">
        <v>4</v>
      </c>
      <c r="AY1571">
        <v>0</v>
      </c>
      <c r="AZ1571">
        <v>0</v>
      </c>
      <c r="BA1571" t="s">
        <v>63</v>
      </c>
      <c r="BB1571" t="s">
        <v>63</v>
      </c>
      <c r="BC1571" t="s">
        <v>64</v>
      </c>
    </row>
    <row r="1572" spans="1:55" x14ac:dyDescent="0.3">
      <c r="A1572" t="s">
        <v>55</v>
      </c>
      <c r="B1572" t="s">
        <v>55</v>
      </c>
      <c r="C1572" t="s">
        <v>1421</v>
      </c>
      <c r="D1572">
        <v>22110405115</v>
      </c>
      <c r="E1572" t="s">
        <v>1424</v>
      </c>
      <c r="F1572" t="s">
        <v>98</v>
      </c>
      <c r="G1572" t="s">
        <v>57</v>
      </c>
      <c r="H1572">
        <v>1</v>
      </c>
      <c r="I1572" t="s">
        <v>58</v>
      </c>
      <c r="J1572" t="s">
        <v>59</v>
      </c>
      <c r="L1572">
        <v>2</v>
      </c>
      <c r="N1572">
        <v>1</v>
      </c>
      <c r="O1572" t="s">
        <v>66</v>
      </c>
      <c r="R1572">
        <v>0</v>
      </c>
      <c r="S1572">
        <v>0</v>
      </c>
      <c r="T1572" t="s">
        <v>1773</v>
      </c>
      <c r="V1572">
        <v>5</v>
      </c>
      <c r="W1572">
        <v>0</v>
      </c>
      <c r="X1572">
        <v>3</v>
      </c>
      <c r="Y1572" t="s">
        <v>71</v>
      </c>
      <c r="Z1572" t="s">
        <v>71</v>
      </c>
      <c r="AA1572" t="s">
        <v>90</v>
      </c>
      <c r="AB1572" t="s">
        <v>71</v>
      </c>
      <c r="AC1572" t="s">
        <v>77</v>
      </c>
      <c r="AD1572">
        <v>0</v>
      </c>
      <c r="AE1572">
        <v>1</v>
      </c>
      <c r="AF1572">
        <v>0</v>
      </c>
      <c r="AG1572">
        <v>0</v>
      </c>
      <c r="AH1572">
        <v>0</v>
      </c>
      <c r="AI1572">
        <v>0</v>
      </c>
      <c r="AJ1572">
        <v>0</v>
      </c>
      <c r="AK1572">
        <v>0</v>
      </c>
      <c r="AL1572">
        <v>0</v>
      </c>
      <c r="AM1572">
        <v>0</v>
      </c>
      <c r="AN1572">
        <v>0</v>
      </c>
      <c r="AO1572">
        <v>0</v>
      </c>
      <c r="AP1572">
        <v>0</v>
      </c>
      <c r="AQ1572">
        <v>0</v>
      </c>
      <c r="AR1572">
        <v>0</v>
      </c>
      <c r="AS1572">
        <v>0</v>
      </c>
      <c r="AT1572">
        <v>0</v>
      </c>
      <c r="AU1572">
        <v>0</v>
      </c>
      <c r="AV1572">
        <v>0</v>
      </c>
      <c r="AW1572">
        <v>3</v>
      </c>
      <c r="AX1572">
        <v>4</v>
      </c>
      <c r="AY1572">
        <v>0</v>
      </c>
      <c r="AZ1572">
        <v>0</v>
      </c>
      <c r="BA1572" t="s">
        <v>63</v>
      </c>
      <c r="BB1572" t="s">
        <v>63</v>
      </c>
      <c r="BC1572" t="s">
        <v>64</v>
      </c>
    </row>
    <row r="1573" spans="1:55" x14ac:dyDescent="0.3">
      <c r="A1573" t="s">
        <v>55</v>
      </c>
      <c r="B1573" t="s">
        <v>55</v>
      </c>
      <c r="C1573" t="s">
        <v>1421</v>
      </c>
      <c r="D1573">
        <v>22110405115</v>
      </c>
      <c r="E1573" t="s">
        <v>1424</v>
      </c>
      <c r="F1573" t="s">
        <v>98</v>
      </c>
      <c r="G1573" t="s">
        <v>57</v>
      </c>
      <c r="H1573">
        <v>2</v>
      </c>
      <c r="I1573" t="s">
        <v>74</v>
      </c>
      <c r="J1573" t="s">
        <v>59</v>
      </c>
      <c r="L1573">
        <v>1</v>
      </c>
      <c r="N1573">
        <v>1</v>
      </c>
      <c r="O1573" t="s">
        <v>66</v>
      </c>
      <c r="P1573">
        <v>7</v>
      </c>
      <c r="Q1573" t="s">
        <v>1250</v>
      </c>
      <c r="R1573">
        <v>0</v>
      </c>
      <c r="S1573">
        <v>0</v>
      </c>
      <c r="V1573">
        <v>2</v>
      </c>
      <c r="W1573">
        <v>0</v>
      </c>
      <c r="X1573">
        <v>2</v>
      </c>
      <c r="Y1573" t="s">
        <v>71</v>
      </c>
      <c r="Z1573" t="s">
        <v>71</v>
      </c>
      <c r="AA1573" t="s">
        <v>90</v>
      </c>
      <c r="AB1573" t="s">
        <v>71</v>
      </c>
      <c r="AC1573" t="s">
        <v>68</v>
      </c>
      <c r="AD1573">
        <v>0</v>
      </c>
      <c r="AE1573">
        <v>1</v>
      </c>
      <c r="AF1573">
        <v>0</v>
      </c>
      <c r="AG1573">
        <v>0</v>
      </c>
      <c r="AH1573">
        <v>0</v>
      </c>
      <c r="AI1573">
        <v>1</v>
      </c>
      <c r="AJ1573">
        <v>0</v>
      </c>
      <c r="AK1573">
        <v>0</v>
      </c>
      <c r="AL1573">
        <v>0</v>
      </c>
      <c r="AM1573">
        <v>0</v>
      </c>
      <c r="AN1573">
        <v>0</v>
      </c>
      <c r="AO1573">
        <v>0</v>
      </c>
      <c r="AP1573">
        <v>0</v>
      </c>
      <c r="AQ1573">
        <v>0</v>
      </c>
      <c r="AR1573">
        <v>0</v>
      </c>
      <c r="AS1573">
        <v>0</v>
      </c>
      <c r="AT1573">
        <v>0</v>
      </c>
      <c r="AU1573">
        <v>0</v>
      </c>
      <c r="AV1573">
        <v>0</v>
      </c>
      <c r="AW1573">
        <v>3</v>
      </c>
      <c r="AX1573">
        <v>2</v>
      </c>
      <c r="AY1573">
        <v>0</v>
      </c>
      <c r="AZ1573">
        <v>0</v>
      </c>
      <c r="BA1573" t="s">
        <v>63</v>
      </c>
      <c r="BB1573" t="s">
        <v>63</v>
      </c>
      <c r="BC1573" t="s">
        <v>64</v>
      </c>
    </row>
    <row r="1574" spans="1:55" x14ac:dyDescent="0.3">
      <c r="A1574" t="s">
        <v>55</v>
      </c>
      <c r="B1574" t="s">
        <v>55</v>
      </c>
      <c r="C1574" t="s">
        <v>1421</v>
      </c>
      <c r="D1574">
        <v>22110405115</v>
      </c>
      <c r="E1574" t="s">
        <v>1424</v>
      </c>
      <c r="F1574" t="s">
        <v>98</v>
      </c>
      <c r="G1574" t="s">
        <v>57</v>
      </c>
      <c r="H1574">
        <v>3</v>
      </c>
      <c r="I1574" t="s">
        <v>96</v>
      </c>
      <c r="J1574" t="s">
        <v>59</v>
      </c>
      <c r="L1574">
        <v>1</v>
      </c>
      <c r="M1574" t="s">
        <v>1427</v>
      </c>
      <c r="N1574">
        <v>1</v>
      </c>
      <c r="O1574" t="s">
        <v>60</v>
      </c>
      <c r="R1574">
        <v>0</v>
      </c>
      <c r="S1574">
        <v>0</v>
      </c>
      <c r="T1574" t="s">
        <v>61</v>
      </c>
      <c r="U1574" t="s">
        <v>1428</v>
      </c>
      <c r="V1574">
        <v>1</v>
      </c>
      <c r="W1574">
        <v>1</v>
      </c>
      <c r="X1574">
        <v>1</v>
      </c>
      <c r="Y1574" t="s">
        <v>71</v>
      </c>
      <c r="Z1574" t="s">
        <v>71</v>
      </c>
      <c r="AA1574" t="s">
        <v>90</v>
      </c>
      <c r="AB1574" t="s">
        <v>71</v>
      </c>
      <c r="AD1574">
        <v>1</v>
      </c>
      <c r="AE1574">
        <v>0</v>
      </c>
      <c r="AF1574">
        <v>0</v>
      </c>
      <c r="AG1574">
        <v>0</v>
      </c>
      <c r="AH1574">
        <v>0</v>
      </c>
      <c r="AI1574">
        <v>4</v>
      </c>
      <c r="AJ1574">
        <v>2</v>
      </c>
      <c r="AK1574">
        <v>0</v>
      </c>
      <c r="AL1574">
        <v>1</v>
      </c>
      <c r="AM1574">
        <v>1</v>
      </c>
      <c r="AN1574">
        <v>12</v>
      </c>
      <c r="AO1574">
        <v>0</v>
      </c>
      <c r="AP1574">
        <v>0</v>
      </c>
      <c r="AQ1574">
        <v>0</v>
      </c>
      <c r="AR1574">
        <v>0</v>
      </c>
      <c r="AS1574">
        <v>0</v>
      </c>
      <c r="AT1574">
        <v>0</v>
      </c>
      <c r="AU1574">
        <v>0</v>
      </c>
      <c r="AV1574">
        <v>0</v>
      </c>
      <c r="AW1574">
        <v>2</v>
      </c>
      <c r="AX1574">
        <v>2</v>
      </c>
      <c r="AY1574">
        <v>0</v>
      </c>
      <c r="AZ1574">
        <v>0</v>
      </c>
      <c r="BA1574" t="s">
        <v>63</v>
      </c>
      <c r="BB1574" t="s">
        <v>63</v>
      </c>
      <c r="BC1574" t="s">
        <v>64</v>
      </c>
    </row>
    <row r="1575" spans="1:55" x14ac:dyDescent="0.3">
      <c r="A1575" t="s">
        <v>55</v>
      </c>
      <c r="B1575" t="s">
        <v>55</v>
      </c>
      <c r="C1575" t="s">
        <v>1421</v>
      </c>
      <c r="D1575">
        <v>22110405112</v>
      </c>
      <c r="E1575" t="s">
        <v>1422</v>
      </c>
      <c r="F1575" t="s">
        <v>56</v>
      </c>
      <c r="G1575" t="s">
        <v>57</v>
      </c>
      <c r="H1575">
        <v>1</v>
      </c>
      <c r="I1575" t="s">
        <v>58</v>
      </c>
      <c r="J1575" t="s">
        <v>59</v>
      </c>
      <c r="L1575">
        <v>1</v>
      </c>
      <c r="N1575">
        <v>2</v>
      </c>
      <c r="O1575" t="s">
        <v>65</v>
      </c>
      <c r="R1575">
        <v>0</v>
      </c>
      <c r="S1575">
        <v>0</v>
      </c>
      <c r="T1575" t="s">
        <v>61</v>
      </c>
      <c r="U1575" t="s">
        <v>1423</v>
      </c>
      <c r="V1575">
        <v>1</v>
      </c>
      <c r="W1575">
        <v>1</v>
      </c>
      <c r="X1575">
        <v>3</v>
      </c>
      <c r="AD1575">
        <v>0</v>
      </c>
      <c r="AE1575">
        <v>0</v>
      </c>
      <c r="AF1575">
        <v>0</v>
      </c>
      <c r="AG1575">
        <v>0</v>
      </c>
      <c r="AH1575">
        <v>0</v>
      </c>
      <c r="AI1575">
        <v>0</v>
      </c>
      <c r="AJ1575">
        <v>0</v>
      </c>
      <c r="AK1575">
        <v>0</v>
      </c>
      <c r="AL1575">
        <v>0</v>
      </c>
      <c r="AM1575">
        <v>0</v>
      </c>
      <c r="AN1575">
        <v>0</v>
      </c>
      <c r="AO1575">
        <v>0</v>
      </c>
      <c r="AP1575">
        <v>0</v>
      </c>
      <c r="AQ1575">
        <v>0</v>
      </c>
      <c r="AR1575">
        <v>0</v>
      </c>
      <c r="AS1575">
        <v>0</v>
      </c>
      <c r="AT1575">
        <v>0</v>
      </c>
      <c r="AU1575">
        <v>0</v>
      </c>
      <c r="AV1575">
        <v>0</v>
      </c>
      <c r="AW1575">
        <v>0</v>
      </c>
      <c r="AX1575">
        <v>0</v>
      </c>
      <c r="AY1575">
        <v>0</v>
      </c>
      <c r="AZ1575">
        <v>0</v>
      </c>
      <c r="BC1575" t="s">
        <v>64</v>
      </c>
    </row>
    <row r="1576" spans="1:55" x14ac:dyDescent="0.3">
      <c r="A1576" t="s">
        <v>55</v>
      </c>
      <c r="B1576" t="s">
        <v>55</v>
      </c>
      <c r="C1576" t="s">
        <v>1421</v>
      </c>
      <c r="D1576">
        <v>22110405112</v>
      </c>
      <c r="E1576" t="s">
        <v>1422</v>
      </c>
      <c r="F1576" t="s">
        <v>56</v>
      </c>
      <c r="G1576" t="s">
        <v>57</v>
      </c>
      <c r="H1576">
        <v>1</v>
      </c>
      <c r="I1576" t="s">
        <v>58</v>
      </c>
      <c r="J1576" t="s">
        <v>59</v>
      </c>
      <c r="L1576">
        <v>1</v>
      </c>
      <c r="N1576">
        <v>3</v>
      </c>
      <c r="O1576" t="s">
        <v>66</v>
      </c>
      <c r="P1576">
        <v>5</v>
      </c>
      <c r="Q1576" t="s">
        <v>75</v>
      </c>
      <c r="R1576">
        <v>23</v>
      </c>
      <c r="S1576">
        <v>22</v>
      </c>
      <c r="T1576" t="s">
        <v>61</v>
      </c>
      <c r="V1576">
        <v>1</v>
      </c>
      <c r="W1576">
        <v>1</v>
      </c>
      <c r="X1576">
        <v>3</v>
      </c>
      <c r="Y1576" t="s">
        <v>71</v>
      </c>
      <c r="Z1576" t="s">
        <v>71</v>
      </c>
      <c r="AA1576" t="s">
        <v>90</v>
      </c>
      <c r="AB1576" t="s">
        <v>71</v>
      </c>
      <c r="AC1576" t="s">
        <v>77</v>
      </c>
      <c r="AD1576">
        <v>1</v>
      </c>
      <c r="AE1576">
        <v>1</v>
      </c>
      <c r="AF1576">
        <v>0</v>
      </c>
      <c r="AG1576">
        <v>0</v>
      </c>
      <c r="AH1576">
        <v>0</v>
      </c>
      <c r="AI1576">
        <v>0</v>
      </c>
      <c r="AJ1576">
        <v>0</v>
      </c>
      <c r="AK1576">
        <v>0</v>
      </c>
      <c r="AL1576">
        <v>0</v>
      </c>
      <c r="AM1576">
        <v>0</v>
      </c>
      <c r="AN1576">
        <v>0</v>
      </c>
      <c r="AO1576">
        <v>0</v>
      </c>
      <c r="AP1576">
        <v>0</v>
      </c>
      <c r="AQ1576">
        <v>0</v>
      </c>
      <c r="AR1576">
        <v>0</v>
      </c>
      <c r="AS1576">
        <v>0</v>
      </c>
      <c r="AT1576">
        <v>0</v>
      </c>
      <c r="AU1576">
        <v>0</v>
      </c>
      <c r="AV1576">
        <v>0</v>
      </c>
      <c r="AW1576">
        <v>5</v>
      </c>
      <c r="AX1576">
        <v>6</v>
      </c>
      <c r="AY1576">
        <v>0</v>
      </c>
      <c r="AZ1576">
        <v>0</v>
      </c>
      <c r="BA1576" t="s">
        <v>63</v>
      </c>
      <c r="BB1576" t="s">
        <v>63</v>
      </c>
    </row>
    <row r="1577" spans="1:55" x14ac:dyDescent="0.3">
      <c r="A1577" t="s">
        <v>55</v>
      </c>
      <c r="B1577" t="s">
        <v>55</v>
      </c>
      <c r="C1577" t="s">
        <v>1421</v>
      </c>
      <c r="D1577">
        <v>22110405112</v>
      </c>
      <c r="E1577" t="s">
        <v>1422</v>
      </c>
      <c r="F1577" t="s">
        <v>56</v>
      </c>
      <c r="G1577" t="s">
        <v>57</v>
      </c>
      <c r="H1577">
        <v>1</v>
      </c>
      <c r="I1577" t="s">
        <v>58</v>
      </c>
      <c r="J1577" t="s">
        <v>59</v>
      </c>
      <c r="L1577">
        <v>2</v>
      </c>
      <c r="N1577">
        <v>1</v>
      </c>
      <c r="O1577" t="s">
        <v>66</v>
      </c>
      <c r="P1577">
        <v>4</v>
      </c>
      <c r="Q1577" t="s">
        <v>76</v>
      </c>
      <c r="R1577">
        <v>26</v>
      </c>
      <c r="S1577">
        <v>26</v>
      </c>
      <c r="T1577" t="s">
        <v>61</v>
      </c>
      <c r="V1577">
        <v>1</v>
      </c>
      <c r="W1577">
        <v>0</v>
      </c>
      <c r="X1577">
        <v>1</v>
      </c>
      <c r="Y1577" t="s">
        <v>71</v>
      </c>
      <c r="Z1577" t="s">
        <v>71</v>
      </c>
      <c r="AA1577" t="s">
        <v>90</v>
      </c>
      <c r="AB1577" t="s">
        <v>71</v>
      </c>
      <c r="AC1577" t="s">
        <v>77</v>
      </c>
      <c r="AD1577">
        <v>0</v>
      </c>
      <c r="AE1577">
        <v>1</v>
      </c>
      <c r="AF1577">
        <v>0</v>
      </c>
      <c r="AG1577">
        <v>0</v>
      </c>
      <c r="AH1577">
        <v>0</v>
      </c>
      <c r="AI1577">
        <v>0</v>
      </c>
      <c r="AJ1577">
        <v>0</v>
      </c>
      <c r="AK1577">
        <v>0</v>
      </c>
      <c r="AL1577">
        <v>0</v>
      </c>
      <c r="AM1577">
        <v>0</v>
      </c>
      <c r="AN1577">
        <v>0</v>
      </c>
      <c r="AO1577">
        <v>0</v>
      </c>
      <c r="AP1577">
        <v>0</v>
      </c>
      <c r="AQ1577">
        <v>0</v>
      </c>
      <c r="AR1577">
        <v>0</v>
      </c>
      <c r="AS1577">
        <v>0</v>
      </c>
      <c r="AT1577">
        <v>0</v>
      </c>
      <c r="AU1577">
        <v>0</v>
      </c>
      <c r="AV1577">
        <v>0</v>
      </c>
      <c r="AW1577">
        <v>3</v>
      </c>
      <c r="AX1577">
        <v>4</v>
      </c>
      <c r="AY1577">
        <v>0</v>
      </c>
      <c r="AZ1577">
        <v>0</v>
      </c>
      <c r="BA1577" t="s">
        <v>63</v>
      </c>
      <c r="BB1577" t="s">
        <v>63</v>
      </c>
    </row>
    <row r="1578" spans="1:55" x14ac:dyDescent="0.3">
      <c r="A1578" t="s">
        <v>55</v>
      </c>
      <c r="B1578" t="s">
        <v>55</v>
      </c>
      <c r="C1578" t="s">
        <v>1421</v>
      </c>
      <c r="D1578">
        <v>22110405112</v>
      </c>
      <c r="E1578" t="s">
        <v>1422</v>
      </c>
      <c r="F1578" t="s">
        <v>56</v>
      </c>
      <c r="G1578" t="s">
        <v>57</v>
      </c>
      <c r="H1578">
        <v>1</v>
      </c>
      <c r="I1578" t="s">
        <v>58</v>
      </c>
      <c r="J1578" t="s">
        <v>59</v>
      </c>
      <c r="L1578">
        <v>2</v>
      </c>
      <c r="N1578">
        <v>2</v>
      </c>
      <c r="O1578" t="s">
        <v>66</v>
      </c>
      <c r="R1578">
        <v>0</v>
      </c>
      <c r="S1578">
        <v>0</v>
      </c>
      <c r="T1578" t="s">
        <v>61</v>
      </c>
      <c r="V1578">
        <v>1</v>
      </c>
      <c r="W1578">
        <v>0</v>
      </c>
      <c r="X1578">
        <v>1</v>
      </c>
      <c r="Y1578" t="s">
        <v>71</v>
      </c>
      <c r="Z1578" t="s">
        <v>71</v>
      </c>
      <c r="AA1578" t="s">
        <v>90</v>
      </c>
      <c r="AB1578" t="s">
        <v>71</v>
      </c>
      <c r="AC1578" t="s">
        <v>77</v>
      </c>
      <c r="AD1578">
        <v>0</v>
      </c>
      <c r="AE1578">
        <v>0</v>
      </c>
      <c r="AF1578">
        <v>0</v>
      </c>
      <c r="AG1578">
        <v>0</v>
      </c>
      <c r="AH1578">
        <v>0</v>
      </c>
      <c r="AI1578">
        <v>0</v>
      </c>
      <c r="AJ1578">
        <v>0</v>
      </c>
      <c r="AK1578">
        <v>0</v>
      </c>
      <c r="AL1578">
        <v>0</v>
      </c>
      <c r="AM1578">
        <v>0</v>
      </c>
      <c r="AN1578">
        <v>0</v>
      </c>
      <c r="AO1578">
        <v>0</v>
      </c>
      <c r="AP1578">
        <v>0</v>
      </c>
      <c r="AQ1578">
        <v>0</v>
      </c>
      <c r="AR1578">
        <v>0</v>
      </c>
      <c r="AS1578">
        <v>0</v>
      </c>
      <c r="AT1578">
        <v>0</v>
      </c>
      <c r="AU1578">
        <v>0</v>
      </c>
      <c r="AV1578">
        <v>0</v>
      </c>
      <c r="AW1578">
        <v>2</v>
      </c>
      <c r="AX1578">
        <v>4</v>
      </c>
      <c r="AY1578">
        <v>0</v>
      </c>
      <c r="AZ1578">
        <v>0</v>
      </c>
      <c r="BA1578" t="s">
        <v>63</v>
      </c>
      <c r="BB1578" t="s">
        <v>63</v>
      </c>
    </row>
    <row r="1579" spans="1:55" x14ac:dyDescent="0.3">
      <c r="A1579" t="s">
        <v>55</v>
      </c>
      <c r="B1579" t="s">
        <v>55</v>
      </c>
      <c r="C1579" t="s">
        <v>1421</v>
      </c>
      <c r="D1579">
        <v>22110405112</v>
      </c>
      <c r="E1579" t="s">
        <v>1422</v>
      </c>
      <c r="F1579" t="s">
        <v>56</v>
      </c>
      <c r="G1579" t="s">
        <v>57</v>
      </c>
      <c r="H1579">
        <v>1</v>
      </c>
      <c r="I1579" t="s">
        <v>58</v>
      </c>
      <c r="J1579" t="s">
        <v>59</v>
      </c>
      <c r="L1579">
        <v>2</v>
      </c>
      <c r="N1579">
        <v>4</v>
      </c>
      <c r="O1579" t="s">
        <v>95</v>
      </c>
      <c r="R1579">
        <v>0</v>
      </c>
      <c r="S1579">
        <v>0</v>
      </c>
      <c r="T1579" t="s">
        <v>1772</v>
      </c>
      <c r="V1579">
        <v>1</v>
      </c>
      <c r="W1579">
        <v>0</v>
      </c>
      <c r="X1579">
        <v>1</v>
      </c>
      <c r="Y1579" t="s">
        <v>71</v>
      </c>
      <c r="AA1579" t="s">
        <v>90</v>
      </c>
      <c r="AB1579" t="s">
        <v>71</v>
      </c>
      <c r="AD1579">
        <v>0</v>
      </c>
      <c r="AE1579">
        <v>0</v>
      </c>
      <c r="AF1579">
        <v>0</v>
      </c>
      <c r="AG1579">
        <v>0</v>
      </c>
      <c r="AH1579">
        <v>0</v>
      </c>
      <c r="AI1579">
        <v>0</v>
      </c>
      <c r="AJ1579">
        <v>0</v>
      </c>
      <c r="AK1579">
        <v>0</v>
      </c>
      <c r="AL1579">
        <v>0</v>
      </c>
      <c r="AM1579">
        <v>0</v>
      </c>
      <c r="AN1579">
        <v>0</v>
      </c>
      <c r="AO1579">
        <v>0</v>
      </c>
      <c r="AP1579">
        <v>0</v>
      </c>
      <c r="AQ1579">
        <v>0</v>
      </c>
      <c r="AR1579">
        <v>0</v>
      </c>
      <c r="AS1579">
        <v>0</v>
      </c>
      <c r="AT1579">
        <v>0</v>
      </c>
      <c r="AU1579">
        <v>0</v>
      </c>
      <c r="AV1579">
        <v>0</v>
      </c>
      <c r="AW1579">
        <v>0</v>
      </c>
      <c r="AX1579">
        <v>0</v>
      </c>
      <c r="AY1579">
        <v>0</v>
      </c>
      <c r="AZ1579">
        <v>0</v>
      </c>
      <c r="BA1579" t="s">
        <v>63</v>
      </c>
      <c r="BB1579" t="s">
        <v>63</v>
      </c>
    </row>
    <row r="1580" spans="1:55" x14ac:dyDescent="0.3">
      <c r="A1580" t="s">
        <v>55</v>
      </c>
      <c r="B1580" t="s">
        <v>55</v>
      </c>
      <c r="C1580" t="s">
        <v>1467</v>
      </c>
      <c r="D1580">
        <v>22110413706</v>
      </c>
      <c r="E1580" t="s">
        <v>1472</v>
      </c>
      <c r="F1580" t="s">
        <v>56</v>
      </c>
      <c r="G1580" t="s">
        <v>57</v>
      </c>
      <c r="H1580">
        <v>1</v>
      </c>
      <c r="I1580" t="s">
        <v>96</v>
      </c>
      <c r="J1580" t="s">
        <v>59</v>
      </c>
      <c r="L1580">
        <v>1</v>
      </c>
      <c r="M1580" t="s">
        <v>1473</v>
      </c>
      <c r="N1580">
        <v>1</v>
      </c>
      <c r="O1580" t="s">
        <v>65</v>
      </c>
      <c r="R1580">
        <v>0</v>
      </c>
      <c r="S1580">
        <v>0</v>
      </c>
      <c r="T1580" t="s">
        <v>61</v>
      </c>
      <c r="V1580">
        <v>1</v>
      </c>
      <c r="W1580">
        <v>1</v>
      </c>
      <c r="X1580">
        <v>1</v>
      </c>
      <c r="Y1580" t="s">
        <v>62</v>
      </c>
      <c r="Z1580" t="s">
        <v>62</v>
      </c>
      <c r="AA1580" t="s">
        <v>90</v>
      </c>
      <c r="AB1580" t="s">
        <v>62</v>
      </c>
      <c r="AD1580">
        <v>0</v>
      </c>
      <c r="AE1580">
        <v>0</v>
      </c>
      <c r="AF1580">
        <v>0</v>
      </c>
      <c r="AG1580">
        <v>0</v>
      </c>
      <c r="AH1580">
        <v>0</v>
      </c>
      <c r="AI1580">
        <v>1</v>
      </c>
      <c r="AJ1580">
        <v>0</v>
      </c>
      <c r="AK1580">
        <v>0</v>
      </c>
      <c r="AL1580">
        <v>6</v>
      </c>
      <c r="AM1580">
        <v>0</v>
      </c>
      <c r="AN1580">
        <v>10</v>
      </c>
      <c r="AO1580">
        <v>0</v>
      </c>
      <c r="AP1580">
        <v>0</v>
      </c>
      <c r="AQ1580">
        <v>0</v>
      </c>
      <c r="AR1580">
        <v>0</v>
      </c>
      <c r="AS1580">
        <v>0</v>
      </c>
      <c r="AT1580">
        <v>0</v>
      </c>
      <c r="AU1580">
        <v>0</v>
      </c>
      <c r="AV1580">
        <v>0</v>
      </c>
      <c r="AW1580">
        <v>4</v>
      </c>
      <c r="AX1580">
        <v>2</v>
      </c>
      <c r="AY1580">
        <v>0</v>
      </c>
      <c r="AZ1580">
        <v>0</v>
      </c>
      <c r="BA1580" t="s">
        <v>85</v>
      </c>
      <c r="BB1580" t="s">
        <v>63</v>
      </c>
    </row>
    <row r="1581" spans="1:55" x14ac:dyDescent="0.3">
      <c r="A1581" t="s">
        <v>55</v>
      </c>
      <c r="B1581" t="s">
        <v>55</v>
      </c>
      <c r="C1581" t="s">
        <v>1467</v>
      </c>
      <c r="D1581">
        <v>22110413706</v>
      </c>
      <c r="E1581" t="s">
        <v>1472</v>
      </c>
      <c r="F1581" t="s">
        <v>56</v>
      </c>
      <c r="G1581" t="s">
        <v>57</v>
      </c>
      <c r="H1581">
        <v>1</v>
      </c>
      <c r="I1581" t="s">
        <v>96</v>
      </c>
      <c r="J1581" t="s">
        <v>59</v>
      </c>
      <c r="L1581">
        <v>1</v>
      </c>
      <c r="M1581" t="s">
        <v>1473</v>
      </c>
      <c r="N1581">
        <v>2</v>
      </c>
      <c r="O1581" t="s">
        <v>60</v>
      </c>
      <c r="R1581">
        <v>0</v>
      </c>
      <c r="S1581">
        <v>0</v>
      </c>
      <c r="T1581" t="s">
        <v>61</v>
      </c>
      <c r="V1581">
        <v>1</v>
      </c>
      <c r="W1581">
        <v>1</v>
      </c>
      <c r="X1581">
        <v>1</v>
      </c>
      <c r="Y1581" t="s">
        <v>62</v>
      </c>
      <c r="Z1581" t="s">
        <v>62</v>
      </c>
      <c r="AA1581" t="s">
        <v>62</v>
      </c>
      <c r="AB1581" t="s">
        <v>62</v>
      </c>
      <c r="AD1581">
        <v>0</v>
      </c>
      <c r="AE1581">
        <v>0</v>
      </c>
      <c r="AF1581">
        <v>0</v>
      </c>
      <c r="AG1581">
        <v>0</v>
      </c>
      <c r="AH1581">
        <v>0</v>
      </c>
      <c r="AI1581">
        <v>2</v>
      </c>
      <c r="AJ1581">
        <v>0</v>
      </c>
      <c r="AK1581">
        <v>0</v>
      </c>
      <c r="AL1581">
        <v>1</v>
      </c>
      <c r="AM1581">
        <v>1</v>
      </c>
      <c r="AN1581">
        <v>5</v>
      </c>
      <c r="AO1581">
        <v>0</v>
      </c>
      <c r="AP1581">
        <v>0</v>
      </c>
      <c r="AQ1581">
        <v>0</v>
      </c>
      <c r="AR1581">
        <v>0</v>
      </c>
      <c r="AS1581">
        <v>0</v>
      </c>
      <c r="AT1581">
        <v>0</v>
      </c>
      <c r="AU1581">
        <v>0</v>
      </c>
      <c r="AV1581">
        <v>0</v>
      </c>
      <c r="AW1581">
        <v>4</v>
      </c>
      <c r="AX1581">
        <v>2</v>
      </c>
      <c r="AY1581">
        <v>0</v>
      </c>
      <c r="AZ1581">
        <v>0</v>
      </c>
      <c r="BA1581" t="s">
        <v>63</v>
      </c>
      <c r="BB1581" t="s">
        <v>63</v>
      </c>
    </row>
    <row r="1582" spans="1:55" x14ac:dyDescent="0.3">
      <c r="A1582" t="s">
        <v>55</v>
      </c>
      <c r="B1582" t="s">
        <v>55</v>
      </c>
      <c r="C1582" t="s">
        <v>1467</v>
      </c>
      <c r="D1582">
        <v>22110413705</v>
      </c>
      <c r="E1582" t="s">
        <v>1468</v>
      </c>
      <c r="F1582" t="s">
        <v>98</v>
      </c>
      <c r="G1582" t="s">
        <v>57</v>
      </c>
      <c r="H1582">
        <v>1</v>
      </c>
      <c r="I1582" t="s">
        <v>58</v>
      </c>
      <c r="J1582" t="s">
        <v>59</v>
      </c>
      <c r="L1582">
        <v>1</v>
      </c>
      <c r="N1582">
        <v>2</v>
      </c>
      <c r="O1582" t="s">
        <v>70</v>
      </c>
      <c r="R1582">
        <v>0</v>
      </c>
      <c r="S1582">
        <v>0</v>
      </c>
      <c r="T1582" t="s">
        <v>61</v>
      </c>
      <c r="V1582">
        <v>1</v>
      </c>
      <c r="W1582">
        <v>1</v>
      </c>
      <c r="X1582">
        <v>1</v>
      </c>
      <c r="Y1582" t="s">
        <v>71</v>
      </c>
      <c r="Z1582" t="s">
        <v>71</v>
      </c>
      <c r="AA1582" t="s">
        <v>71</v>
      </c>
      <c r="AB1582" t="s">
        <v>71</v>
      </c>
      <c r="AD1582">
        <v>0</v>
      </c>
      <c r="AE1582">
        <v>0</v>
      </c>
      <c r="AF1582">
        <v>0</v>
      </c>
      <c r="AG1582">
        <v>0</v>
      </c>
      <c r="AH1582">
        <v>0</v>
      </c>
      <c r="AI1582">
        <v>0</v>
      </c>
      <c r="AJ1582">
        <v>0</v>
      </c>
      <c r="AK1582">
        <v>0</v>
      </c>
      <c r="AL1582">
        <v>0</v>
      </c>
      <c r="AM1582">
        <v>0</v>
      </c>
      <c r="AN1582">
        <v>0</v>
      </c>
      <c r="AO1582">
        <v>0</v>
      </c>
      <c r="AP1582">
        <v>0</v>
      </c>
      <c r="AQ1582">
        <v>0</v>
      </c>
      <c r="AR1582">
        <v>0</v>
      </c>
      <c r="AS1582">
        <v>0</v>
      </c>
      <c r="AT1582">
        <v>0</v>
      </c>
      <c r="AU1582">
        <v>0</v>
      </c>
      <c r="AV1582">
        <v>0</v>
      </c>
      <c r="AW1582">
        <v>1</v>
      </c>
      <c r="AX1582">
        <v>2</v>
      </c>
      <c r="AY1582">
        <v>0</v>
      </c>
      <c r="AZ1582">
        <v>0</v>
      </c>
      <c r="BA1582" t="s">
        <v>63</v>
      </c>
      <c r="BB1582" t="s">
        <v>63</v>
      </c>
      <c r="BC1582" t="s">
        <v>84</v>
      </c>
    </row>
    <row r="1583" spans="1:55" x14ac:dyDescent="0.3">
      <c r="A1583" t="s">
        <v>55</v>
      </c>
      <c r="B1583" t="s">
        <v>55</v>
      </c>
      <c r="C1583" t="s">
        <v>1467</v>
      </c>
      <c r="D1583">
        <v>22110413705</v>
      </c>
      <c r="E1583" t="s">
        <v>1468</v>
      </c>
      <c r="F1583" t="s">
        <v>98</v>
      </c>
      <c r="G1583" t="s">
        <v>57</v>
      </c>
      <c r="H1583">
        <v>1</v>
      </c>
      <c r="I1583" t="s">
        <v>58</v>
      </c>
      <c r="J1583" t="s">
        <v>59</v>
      </c>
      <c r="L1583">
        <v>1</v>
      </c>
      <c r="N1583">
        <v>3</v>
      </c>
      <c r="O1583" t="s">
        <v>95</v>
      </c>
      <c r="R1583">
        <v>0</v>
      </c>
      <c r="S1583">
        <v>0</v>
      </c>
      <c r="T1583" t="s">
        <v>61</v>
      </c>
      <c r="U1583" t="s">
        <v>1469</v>
      </c>
      <c r="V1583">
        <v>1</v>
      </c>
      <c r="W1583">
        <v>1</v>
      </c>
      <c r="X1583">
        <v>1</v>
      </c>
      <c r="Y1583" t="s">
        <v>71</v>
      </c>
      <c r="AB1583" t="s">
        <v>71</v>
      </c>
      <c r="AD1583">
        <v>0</v>
      </c>
      <c r="AE1583">
        <v>0</v>
      </c>
      <c r="AF1583">
        <v>0</v>
      </c>
      <c r="AG1583">
        <v>0</v>
      </c>
      <c r="AH1583">
        <v>0</v>
      </c>
      <c r="AI1583">
        <v>0</v>
      </c>
      <c r="AJ1583">
        <v>0</v>
      </c>
      <c r="AK1583">
        <v>0</v>
      </c>
      <c r="AL1583">
        <v>0</v>
      </c>
      <c r="AM1583">
        <v>0</v>
      </c>
      <c r="AN1583">
        <v>0</v>
      </c>
      <c r="AO1583">
        <v>0</v>
      </c>
      <c r="AP1583">
        <v>0</v>
      </c>
      <c r="AQ1583">
        <v>0</v>
      </c>
      <c r="AR1583">
        <v>0</v>
      </c>
      <c r="AS1583">
        <v>0</v>
      </c>
      <c r="AT1583">
        <v>0</v>
      </c>
      <c r="AU1583">
        <v>0</v>
      </c>
      <c r="AV1583">
        <v>0</v>
      </c>
      <c r="AW1583">
        <v>0</v>
      </c>
      <c r="AX1583">
        <v>0</v>
      </c>
      <c r="AY1583">
        <v>0</v>
      </c>
      <c r="AZ1583">
        <v>0</v>
      </c>
      <c r="BA1583" t="s">
        <v>63</v>
      </c>
      <c r="BB1583" t="s">
        <v>63</v>
      </c>
      <c r="BC1583" t="s">
        <v>64</v>
      </c>
    </row>
    <row r="1584" spans="1:55" x14ac:dyDescent="0.3">
      <c r="A1584" t="s">
        <v>55</v>
      </c>
      <c r="B1584" t="s">
        <v>55</v>
      </c>
      <c r="C1584" t="s">
        <v>1467</v>
      </c>
      <c r="D1584">
        <v>22110413705</v>
      </c>
      <c r="E1584" t="s">
        <v>1468</v>
      </c>
      <c r="F1584" t="s">
        <v>98</v>
      </c>
      <c r="G1584" t="s">
        <v>57</v>
      </c>
      <c r="H1584">
        <v>2</v>
      </c>
      <c r="I1584" t="s">
        <v>58</v>
      </c>
      <c r="J1584" t="s">
        <v>59</v>
      </c>
      <c r="L1584">
        <v>1</v>
      </c>
      <c r="N1584">
        <v>1</v>
      </c>
      <c r="O1584" t="s">
        <v>107</v>
      </c>
      <c r="R1584">
        <v>0</v>
      </c>
      <c r="S1584">
        <v>0</v>
      </c>
      <c r="T1584" t="s">
        <v>61</v>
      </c>
      <c r="V1584">
        <v>1</v>
      </c>
      <c r="W1584">
        <v>1</v>
      </c>
      <c r="X1584">
        <v>1</v>
      </c>
      <c r="Y1584" t="s">
        <v>62</v>
      </c>
      <c r="Z1584" t="s">
        <v>62</v>
      </c>
      <c r="AA1584" t="s">
        <v>62</v>
      </c>
      <c r="AB1584" t="s">
        <v>62</v>
      </c>
      <c r="AD1584">
        <v>0</v>
      </c>
      <c r="AE1584">
        <v>0</v>
      </c>
      <c r="AF1584">
        <v>0</v>
      </c>
      <c r="AG1584">
        <v>0</v>
      </c>
      <c r="AH1584">
        <v>0</v>
      </c>
      <c r="AI1584">
        <v>2</v>
      </c>
      <c r="AJ1584">
        <v>0</v>
      </c>
      <c r="AK1584">
        <v>0</v>
      </c>
      <c r="AL1584">
        <v>0</v>
      </c>
      <c r="AM1584">
        <v>0</v>
      </c>
      <c r="AN1584">
        <v>0</v>
      </c>
      <c r="AO1584">
        <v>0</v>
      </c>
      <c r="AP1584">
        <v>0</v>
      </c>
      <c r="AQ1584">
        <v>0</v>
      </c>
      <c r="AR1584">
        <v>0</v>
      </c>
      <c r="AS1584">
        <v>0</v>
      </c>
      <c r="AT1584">
        <v>0</v>
      </c>
      <c r="AU1584">
        <v>0</v>
      </c>
      <c r="AV1584">
        <v>0</v>
      </c>
      <c r="AW1584">
        <v>3</v>
      </c>
      <c r="AX1584">
        <v>2</v>
      </c>
      <c r="AY1584">
        <v>0</v>
      </c>
      <c r="AZ1584">
        <v>0</v>
      </c>
      <c r="BA1584" t="s">
        <v>85</v>
      </c>
      <c r="BB1584" t="s">
        <v>63</v>
      </c>
      <c r="BC1584" t="s">
        <v>64</v>
      </c>
    </row>
    <row r="1585" spans="1:55" x14ac:dyDescent="0.3">
      <c r="A1585" t="s">
        <v>55</v>
      </c>
      <c r="B1585" t="s">
        <v>55</v>
      </c>
      <c r="C1585" t="s">
        <v>1467</v>
      </c>
      <c r="D1585">
        <v>22110413705</v>
      </c>
      <c r="E1585" t="s">
        <v>1468</v>
      </c>
      <c r="F1585" t="s">
        <v>98</v>
      </c>
      <c r="G1585" t="s">
        <v>57</v>
      </c>
      <c r="H1585">
        <v>2</v>
      </c>
      <c r="I1585" t="s">
        <v>58</v>
      </c>
      <c r="J1585" t="s">
        <v>59</v>
      </c>
      <c r="L1585">
        <v>1</v>
      </c>
      <c r="N1585">
        <v>2</v>
      </c>
      <c r="O1585" t="s">
        <v>60</v>
      </c>
      <c r="R1585">
        <v>0</v>
      </c>
      <c r="S1585">
        <v>0</v>
      </c>
      <c r="T1585" t="s">
        <v>61</v>
      </c>
      <c r="U1585" t="s">
        <v>1470</v>
      </c>
      <c r="V1585">
        <v>1</v>
      </c>
      <c r="W1585">
        <v>1</v>
      </c>
      <c r="X1585">
        <v>1</v>
      </c>
      <c r="Y1585" t="s">
        <v>62</v>
      </c>
      <c r="Z1585" t="s">
        <v>62</v>
      </c>
      <c r="AA1585" t="s">
        <v>62</v>
      </c>
      <c r="AB1585" t="s">
        <v>62</v>
      </c>
      <c r="AD1585">
        <v>1</v>
      </c>
      <c r="AE1585">
        <v>0</v>
      </c>
      <c r="AF1585">
        <v>1</v>
      </c>
      <c r="AG1585">
        <v>1</v>
      </c>
      <c r="AH1585">
        <v>1</v>
      </c>
      <c r="AI1585">
        <v>1</v>
      </c>
      <c r="AJ1585">
        <v>0</v>
      </c>
      <c r="AK1585">
        <v>0</v>
      </c>
      <c r="AL1585">
        <v>2</v>
      </c>
      <c r="AM1585">
        <v>2</v>
      </c>
      <c r="AN1585">
        <v>2</v>
      </c>
      <c r="AO1585">
        <v>0</v>
      </c>
      <c r="AP1585">
        <v>0</v>
      </c>
      <c r="AQ1585">
        <v>0</v>
      </c>
      <c r="AR1585">
        <v>0</v>
      </c>
      <c r="AS1585">
        <v>0</v>
      </c>
      <c r="AT1585">
        <v>0</v>
      </c>
      <c r="AU1585">
        <v>0</v>
      </c>
      <c r="AV1585">
        <v>0</v>
      </c>
      <c r="AW1585">
        <v>5</v>
      </c>
      <c r="AX1585">
        <v>2</v>
      </c>
      <c r="AY1585">
        <v>0</v>
      </c>
      <c r="AZ1585">
        <v>0</v>
      </c>
      <c r="BA1585" t="s">
        <v>85</v>
      </c>
      <c r="BB1585" t="s">
        <v>120</v>
      </c>
      <c r="BC1585" t="s">
        <v>64</v>
      </c>
    </row>
    <row r="1586" spans="1:55" x14ac:dyDescent="0.3">
      <c r="A1586" t="s">
        <v>55</v>
      </c>
      <c r="B1586" t="s">
        <v>55</v>
      </c>
      <c r="C1586" t="s">
        <v>1467</v>
      </c>
      <c r="D1586">
        <v>22110413705</v>
      </c>
      <c r="E1586" t="s">
        <v>1468</v>
      </c>
      <c r="F1586" t="s">
        <v>98</v>
      </c>
      <c r="G1586" t="s">
        <v>57</v>
      </c>
      <c r="H1586">
        <v>2</v>
      </c>
      <c r="I1586" t="s">
        <v>58</v>
      </c>
      <c r="J1586" t="s">
        <v>59</v>
      </c>
      <c r="L1586">
        <v>1</v>
      </c>
      <c r="N1586">
        <v>4</v>
      </c>
      <c r="O1586" t="s">
        <v>105</v>
      </c>
      <c r="R1586">
        <v>0</v>
      </c>
      <c r="S1586">
        <v>0</v>
      </c>
      <c r="T1586" t="s">
        <v>61</v>
      </c>
      <c r="V1586">
        <v>1</v>
      </c>
      <c r="W1586">
        <v>1</v>
      </c>
      <c r="X1586">
        <v>1</v>
      </c>
      <c r="Y1586" t="s">
        <v>62</v>
      </c>
      <c r="Z1586" t="s">
        <v>62</v>
      </c>
      <c r="AA1586" t="s">
        <v>62</v>
      </c>
      <c r="AB1586" t="s">
        <v>62</v>
      </c>
      <c r="AD1586">
        <v>0</v>
      </c>
      <c r="AE1586">
        <v>0</v>
      </c>
      <c r="AF1586">
        <v>0</v>
      </c>
      <c r="AG1586">
        <v>0</v>
      </c>
      <c r="AH1586">
        <v>0</v>
      </c>
      <c r="AI1586">
        <v>0</v>
      </c>
      <c r="AJ1586">
        <v>0</v>
      </c>
      <c r="AK1586">
        <v>0</v>
      </c>
      <c r="AL1586">
        <v>0</v>
      </c>
      <c r="AM1586">
        <v>0</v>
      </c>
      <c r="AN1586">
        <v>0</v>
      </c>
      <c r="AO1586">
        <v>0</v>
      </c>
      <c r="AP1586">
        <v>0</v>
      </c>
      <c r="AQ1586">
        <v>0</v>
      </c>
      <c r="AR1586">
        <v>0</v>
      </c>
      <c r="AS1586">
        <v>0</v>
      </c>
      <c r="AT1586">
        <v>0</v>
      </c>
      <c r="AU1586">
        <v>0</v>
      </c>
      <c r="AV1586">
        <v>0</v>
      </c>
      <c r="AW1586">
        <v>3</v>
      </c>
      <c r="AX1586">
        <v>4</v>
      </c>
      <c r="AY1586">
        <v>0</v>
      </c>
      <c r="AZ1586">
        <v>0</v>
      </c>
      <c r="BA1586" t="s">
        <v>63</v>
      </c>
      <c r="BB1586" t="s">
        <v>63</v>
      </c>
      <c r="BC1586" t="s">
        <v>64</v>
      </c>
    </row>
    <row r="1587" spans="1:55" x14ac:dyDescent="0.3">
      <c r="A1587" t="s">
        <v>55</v>
      </c>
      <c r="B1587" t="s">
        <v>55</v>
      </c>
      <c r="C1587" t="s">
        <v>1467</v>
      </c>
      <c r="D1587">
        <v>22110413705</v>
      </c>
      <c r="E1587" t="s">
        <v>1468</v>
      </c>
      <c r="F1587" t="s">
        <v>98</v>
      </c>
      <c r="G1587" t="s">
        <v>57</v>
      </c>
      <c r="H1587">
        <v>2</v>
      </c>
      <c r="I1587" t="s">
        <v>58</v>
      </c>
      <c r="J1587" t="s">
        <v>59</v>
      </c>
      <c r="L1587">
        <v>1</v>
      </c>
      <c r="N1587">
        <v>6</v>
      </c>
      <c r="O1587" t="s">
        <v>66</v>
      </c>
      <c r="P1587">
        <v>6</v>
      </c>
      <c r="Q1587" t="s">
        <v>164</v>
      </c>
      <c r="R1587">
        <v>27</v>
      </c>
      <c r="S1587">
        <v>26</v>
      </c>
      <c r="T1587" t="s">
        <v>61</v>
      </c>
      <c r="V1587">
        <v>1</v>
      </c>
      <c r="W1587">
        <v>1</v>
      </c>
      <c r="X1587">
        <v>1</v>
      </c>
      <c r="Y1587" t="s">
        <v>71</v>
      </c>
      <c r="Z1587" t="s">
        <v>71</v>
      </c>
      <c r="AB1587" t="s">
        <v>71</v>
      </c>
      <c r="AC1587" t="s">
        <v>77</v>
      </c>
      <c r="AD1587">
        <v>0</v>
      </c>
      <c r="AE1587">
        <v>0</v>
      </c>
      <c r="AF1587">
        <v>0</v>
      </c>
      <c r="AG1587">
        <v>0</v>
      </c>
      <c r="AH1587">
        <v>1</v>
      </c>
      <c r="AI1587">
        <v>0</v>
      </c>
      <c r="AJ1587">
        <v>0</v>
      </c>
      <c r="AK1587">
        <v>0</v>
      </c>
      <c r="AL1587">
        <v>0</v>
      </c>
      <c r="AM1587">
        <v>0</v>
      </c>
      <c r="AN1587">
        <v>0</v>
      </c>
      <c r="AO1587">
        <v>0</v>
      </c>
      <c r="AP1587">
        <v>0</v>
      </c>
      <c r="AQ1587">
        <v>0</v>
      </c>
      <c r="AR1587">
        <v>0</v>
      </c>
      <c r="AS1587">
        <v>0</v>
      </c>
      <c r="AT1587">
        <v>0</v>
      </c>
      <c r="AU1587">
        <v>0</v>
      </c>
      <c r="AV1587">
        <v>0</v>
      </c>
      <c r="AW1587">
        <v>2</v>
      </c>
      <c r="AX1587">
        <v>4</v>
      </c>
      <c r="AY1587">
        <v>0</v>
      </c>
      <c r="AZ1587">
        <v>0</v>
      </c>
      <c r="BA1587" t="s">
        <v>85</v>
      </c>
      <c r="BB1587" t="s">
        <v>63</v>
      </c>
    </row>
    <row r="1588" spans="1:55" x14ac:dyDescent="0.3">
      <c r="A1588" t="s">
        <v>55</v>
      </c>
      <c r="B1588" t="s">
        <v>55</v>
      </c>
      <c r="C1588" t="s">
        <v>1467</v>
      </c>
      <c r="D1588">
        <v>22110413706</v>
      </c>
      <c r="E1588" t="s">
        <v>1472</v>
      </c>
      <c r="F1588" t="s">
        <v>56</v>
      </c>
      <c r="G1588" t="s">
        <v>57</v>
      </c>
      <c r="H1588">
        <v>4</v>
      </c>
      <c r="I1588" t="s">
        <v>58</v>
      </c>
      <c r="J1588" t="s">
        <v>59</v>
      </c>
      <c r="L1588">
        <v>1</v>
      </c>
      <c r="M1588" t="s">
        <v>80</v>
      </c>
      <c r="N1588">
        <v>2</v>
      </c>
      <c r="O1588" t="s">
        <v>121</v>
      </c>
      <c r="R1588">
        <v>0</v>
      </c>
      <c r="S1588">
        <v>0</v>
      </c>
      <c r="T1588" t="s">
        <v>61</v>
      </c>
      <c r="V1588">
        <v>1</v>
      </c>
      <c r="W1588">
        <v>1</v>
      </c>
      <c r="X1588">
        <v>2</v>
      </c>
      <c r="Y1588" t="s">
        <v>71</v>
      </c>
      <c r="Z1588" t="s">
        <v>62</v>
      </c>
      <c r="AA1588" t="s">
        <v>90</v>
      </c>
      <c r="AB1588" t="s">
        <v>71</v>
      </c>
      <c r="AD1588">
        <v>0</v>
      </c>
      <c r="AE1588">
        <v>0</v>
      </c>
      <c r="AF1588">
        <v>0</v>
      </c>
      <c r="AG1588">
        <v>0</v>
      </c>
      <c r="AH1588">
        <v>0</v>
      </c>
      <c r="AI1588">
        <v>0</v>
      </c>
      <c r="AJ1588">
        <v>0</v>
      </c>
      <c r="AK1588">
        <v>0</v>
      </c>
      <c r="AL1588">
        <v>0</v>
      </c>
      <c r="AM1588">
        <v>0</v>
      </c>
      <c r="AN1588">
        <v>0</v>
      </c>
      <c r="AO1588">
        <v>0</v>
      </c>
      <c r="AP1588">
        <v>2</v>
      </c>
      <c r="AQ1588">
        <v>0</v>
      </c>
      <c r="AR1588">
        <v>0</v>
      </c>
      <c r="AS1588">
        <v>0</v>
      </c>
      <c r="AT1588">
        <v>0</v>
      </c>
      <c r="AU1588">
        <v>0</v>
      </c>
      <c r="AV1588">
        <v>0</v>
      </c>
      <c r="AW1588">
        <v>1</v>
      </c>
      <c r="AX1588">
        <v>4</v>
      </c>
      <c r="AY1588">
        <v>0</v>
      </c>
      <c r="AZ1588">
        <v>0</v>
      </c>
      <c r="BA1588" t="s">
        <v>63</v>
      </c>
      <c r="BB1588" t="s">
        <v>63</v>
      </c>
      <c r="BC1588" t="s">
        <v>64</v>
      </c>
    </row>
    <row r="1589" spans="1:55" x14ac:dyDescent="0.3">
      <c r="A1589" t="s">
        <v>55</v>
      </c>
      <c r="B1589" t="s">
        <v>55</v>
      </c>
      <c r="C1589" t="s">
        <v>1467</v>
      </c>
      <c r="D1589">
        <v>22110413706</v>
      </c>
      <c r="E1589" t="s">
        <v>1472</v>
      </c>
      <c r="F1589" t="s">
        <v>56</v>
      </c>
      <c r="G1589" t="s">
        <v>57</v>
      </c>
      <c r="H1589">
        <v>4</v>
      </c>
      <c r="I1589" t="s">
        <v>58</v>
      </c>
      <c r="J1589" t="s">
        <v>59</v>
      </c>
      <c r="L1589">
        <v>1</v>
      </c>
      <c r="M1589" t="s">
        <v>80</v>
      </c>
      <c r="N1589">
        <v>3</v>
      </c>
      <c r="O1589" t="s">
        <v>121</v>
      </c>
      <c r="R1589">
        <v>0</v>
      </c>
      <c r="S1589">
        <v>0</v>
      </c>
      <c r="T1589" t="s">
        <v>61</v>
      </c>
      <c r="U1589" t="s">
        <v>1474</v>
      </c>
      <c r="V1589">
        <v>1</v>
      </c>
      <c r="W1589">
        <v>1</v>
      </c>
      <c r="X1589">
        <v>2</v>
      </c>
      <c r="Y1589" t="s">
        <v>62</v>
      </c>
      <c r="Z1589" t="s">
        <v>71</v>
      </c>
      <c r="AA1589" t="s">
        <v>90</v>
      </c>
      <c r="AB1589" t="s">
        <v>62</v>
      </c>
      <c r="AD1589">
        <v>0</v>
      </c>
      <c r="AE1589">
        <v>0</v>
      </c>
      <c r="AF1589">
        <v>0</v>
      </c>
      <c r="AG1589">
        <v>0</v>
      </c>
      <c r="AH1589">
        <v>0</v>
      </c>
      <c r="AI1589">
        <v>0</v>
      </c>
      <c r="AJ1589">
        <v>0</v>
      </c>
      <c r="AK1589">
        <v>0</v>
      </c>
      <c r="AL1589">
        <v>0</v>
      </c>
      <c r="AM1589">
        <v>0</v>
      </c>
      <c r="AN1589">
        <v>0</v>
      </c>
      <c r="AO1589">
        <v>0</v>
      </c>
      <c r="AP1589">
        <v>0</v>
      </c>
      <c r="AQ1589">
        <v>0</v>
      </c>
      <c r="AR1589">
        <v>0</v>
      </c>
      <c r="AS1589">
        <v>0</v>
      </c>
      <c r="AT1589">
        <v>0</v>
      </c>
      <c r="AU1589">
        <v>0</v>
      </c>
      <c r="AV1589">
        <v>0</v>
      </c>
      <c r="AW1589">
        <v>3</v>
      </c>
      <c r="AX1589">
        <v>1</v>
      </c>
      <c r="AY1589">
        <v>0</v>
      </c>
      <c r="AZ1589">
        <v>0</v>
      </c>
      <c r="BA1589" t="s">
        <v>63</v>
      </c>
      <c r="BB1589" t="s">
        <v>63</v>
      </c>
      <c r="BC1589" t="s">
        <v>64</v>
      </c>
    </row>
    <row r="1590" spans="1:55" x14ac:dyDescent="0.3">
      <c r="A1590" t="s">
        <v>55</v>
      </c>
      <c r="B1590" t="s">
        <v>55</v>
      </c>
      <c r="C1590" t="s">
        <v>1467</v>
      </c>
      <c r="D1590">
        <v>22110413706</v>
      </c>
      <c r="E1590" t="s">
        <v>1472</v>
      </c>
      <c r="F1590" t="s">
        <v>56</v>
      </c>
      <c r="G1590" t="s">
        <v>57</v>
      </c>
      <c r="H1590">
        <v>4</v>
      </c>
      <c r="I1590" t="s">
        <v>58</v>
      </c>
      <c r="J1590" t="s">
        <v>59</v>
      </c>
      <c r="L1590">
        <v>1</v>
      </c>
      <c r="M1590" t="s">
        <v>80</v>
      </c>
      <c r="N1590">
        <v>4</v>
      </c>
      <c r="O1590" t="s">
        <v>79</v>
      </c>
      <c r="R1590">
        <v>0</v>
      </c>
      <c r="S1590">
        <v>0</v>
      </c>
      <c r="T1590" t="s">
        <v>61</v>
      </c>
      <c r="U1590" t="s">
        <v>1475</v>
      </c>
      <c r="V1590">
        <v>1</v>
      </c>
      <c r="W1590">
        <v>1</v>
      </c>
      <c r="X1590">
        <v>2</v>
      </c>
      <c r="AD1590">
        <v>0</v>
      </c>
      <c r="AE1590">
        <v>0</v>
      </c>
      <c r="AF1590">
        <v>0</v>
      </c>
      <c r="AG1590">
        <v>0</v>
      </c>
      <c r="AH1590">
        <v>0</v>
      </c>
      <c r="AI1590">
        <v>0</v>
      </c>
      <c r="AJ1590">
        <v>0</v>
      </c>
      <c r="AK1590">
        <v>0</v>
      </c>
      <c r="AL1590">
        <v>0</v>
      </c>
      <c r="AM1590">
        <v>0</v>
      </c>
      <c r="AN1590">
        <v>0</v>
      </c>
      <c r="AO1590">
        <v>0</v>
      </c>
      <c r="AP1590">
        <v>0</v>
      </c>
      <c r="AQ1590">
        <v>0</v>
      </c>
      <c r="AR1590">
        <v>0</v>
      </c>
      <c r="AS1590">
        <v>0</v>
      </c>
      <c r="AT1590">
        <v>0</v>
      </c>
      <c r="AU1590">
        <v>0</v>
      </c>
      <c r="AV1590">
        <v>0</v>
      </c>
      <c r="AW1590">
        <v>0</v>
      </c>
      <c r="AX1590">
        <v>0</v>
      </c>
      <c r="AY1590">
        <v>0</v>
      </c>
      <c r="AZ1590">
        <v>0</v>
      </c>
      <c r="BC1590" t="s">
        <v>64</v>
      </c>
    </row>
    <row r="1591" spans="1:55" x14ac:dyDescent="0.3">
      <c r="A1591" t="s">
        <v>55</v>
      </c>
      <c r="B1591" t="s">
        <v>55</v>
      </c>
      <c r="C1591" t="s">
        <v>1467</v>
      </c>
      <c r="D1591">
        <v>22110413705</v>
      </c>
      <c r="E1591" t="s">
        <v>1468</v>
      </c>
      <c r="F1591" t="s">
        <v>98</v>
      </c>
      <c r="G1591" t="s">
        <v>57</v>
      </c>
      <c r="H1591">
        <v>5</v>
      </c>
      <c r="I1591" t="s">
        <v>74</v>
      </c>
      <c r="J1591" t="s">
        <v>59</v>
      </c>
      <c r="L1591">
        <v>1</v>
      </c>
      <c r="N1591">
        <v>2</v>
      </c>
      <c r="O1591" t="s">
        <v>66</v>
      </c>
      <c r="Q1591" t="s">
        <v>164</v>
      </c>
      <c r="R1591">
        <v>0</v>
      </c>
      <c r="S1591">
        <v>0</v>
      </c>
      <c r="T1591" t="s">
        <v>61</v>
      </c>
      <c r="V1591">
        <v>0</v>
      </c>
      <c r="W1591">
        <v>0</v>
      </c>
      <c r="X1591">
        <v>1</v>
      </c>
      <c r="Y1591" t="s">
        <v>62</v>
      </c>
      <c r="Z1591" t="s">
        <v>62</v>
      </c>
      <c r="AB1591" t="s">
        <v>62</v>
      </c>
      <c r="AC1591" t="s">
        <v>68</v>
      </c>
      <c r="AD1591">
        <v>1</v>
      </c>
      <c r="AE1591">
        <v>1</v>
      </c>
      <c r="AF1591">
        <v>0</v>
      </c>
      <c r="AG1591">
        <v>0</v>
      </c>
      <c r="AH1591">
        <v>1</v>
      </c>
      <c r="AI1591">
        <v>0</v>
      </c>
      <c r="AJ1591">
        <v>0</v>
      </c>
      <c r="AK1591">
        <v>0</v>
      </c>
      <c r="AL1591">
        <v>0</v>
      </c>
      <c r="AM1591">
        <v>0</v>
      </c>
      <c r="AN1591">
        <v>0</v>
      </c>
      <c r="AO1591">
        <v>0</v>
      </c>
      <c r="AP1591">
        <v>0</v>
      </c>
      <c r="AQ1591">
        <v>0</v>
      </c>
      <c r="AR1591">
        <v>0</v>
      </c>
      <c r="AS1591">
        <v>0</v>
      </c>
      <c r="AT1591">
        <v>0</v>
      </c>
      <c r="AU1591">
        <v>0</v>
      </c>
      <c r="AV1591">
        <v>0</v>
      </c>
      <c r="AW1591">
        <v>4</v>
      </c>
      <c r="AX1591">
        <v>4</v>
      </c>
      <c r="AY1591">
        <v>0</v>
      </c>
      <c r="AZ1591">
        <v>0</v>
      </c>
      <c r="BA1591" t="s">
        <v>63</v>
      </c>
      <c r="BB1591" t="s">
        <v>63</v>
      </c>
      <c r="BC1591" t="s">
        <v>64</v>
      </c>
    </row>
    <row r="1592" spans="1:55" x14ac:dyDescent="0.3">
      <c r="A1592" t="s">
        <v>55</v>
      </c>
      <c r="B1592" t="s">
        <v>55</v>
      </c>
      <c r="C1592" t="s">
        <v>1467</v>
      </c>
      <c r="D1592">
        <v>22110413705</v>
      </c>
      <c r="E1592" t="s">
        <v>1468</v>
      </c>
      <c r="F1592" t="s">
        <v>98</v>
      </c>
      <c r="G1592" t="s">
        <v>57</v>
      </c>
      <c r="H1592">
        <v>5</v>
      </c>
      <c r="I1592" t="s">
        <v>74</v>
      </c>
      <c r="J1592" t="s">
        <v>59</v>
      </c>
      <c r="L1592">
        <v>2</v>
      </c>
      <c r="N1592">
        <v>1</v>
      </c>
      <c r="O1592" t="s">
        <v>66</v>
      </c>
      <c r="P1592">
        <v>7</v>
      </c>
      <c r="Q1592" t="s">
        <v>102</v>
      </c>
      <c r="R1592">
        <v>31</v>
      </c>
      <c r="S1592">
        <v>23</v>
      </c>
      <c r="T1592" t="s">
        <v>61</v>
      </c>
      <c r="V1592">
        <v>0</v>
      </c>
      <c r="W1592">
        <v>1</v>
      </c>
      <c r="X1592">
        <v>1</v>
      </c>
      <c r="Y1592" t="s">
        <v>71</v>
      </c>
      <c r="Z1592" t="s">
        <v>62</v>
      </c>
      <c r="AB1592" t="s">
        <v>71</v>
      </c>
      <c r="AC1592" t="s">
        <v>68</v>
      </c>
      <c r="AD1592">
        <v>0</v>
      </c>
      <c r="AE1592">
        <v>1</v>
      </c>
      <c r="AF1592">
        <v>0</v>
      </c>
      <c r="AG1592">
        <v>0</v>
      </c>
      <c r="AH1592">
        <v>0</v>
      </c>
      <c r="AI1592">
        <v>0</v>
      </c>
      <c r="AJ1592">
        <v>0</v>
      </c>
      <c r="AK1592">
        <v>0</v>
      </c>
      <c r="AL1592">
        <v>0</v>
      </c>
      <c r="AM1592">
        <v>0</v>
      </c>
      <c r="AN1592">
        <v>0</v>
      </c>
      <c r="AO1592">
        <v>0</v>
      </c>
      <c r="AP1592">
        <v>0</v>
      </c>
      <c r="AQ1592">
        <v>0</v>
      </c>
      <c r="AR1592">
        <v>0</v>
      </c>
      <c r="AS1592">
        <v>0</v>
      </c>
      <c r="AT1592">
        <v>0</v>
      </c>
      <c r="AU1592">
        <v>0</v>
      </c>
      <c r="AV1592">
        <v>0</v>
      </c>
      <c r="AW1592">
        <v>4</v>
      </c>
      <c r="AX1592">
        <v>4</v>
      </c>
      <c r="AY1592">
        <v>0</v>
      </c>
      <c r="AZ1592">
        <v>0</v>
      </c>
      <c r="BA1592" t="s">
        <v>85</v>
      </c>
      <c r="BB1592" t="s">
        <v>120</v>
      </c>
      <c r="BC1592" t="s">
        <v>84</v>
      </c>
    </row>
    <row r="1593" spans="1:55" x14ac:dyDescent="0.3">
      <c r="A1593" t="s">
        <v>55</v>
      </c>
      <c r="B1593" t="s">
        <v>55</v>
      </c>
      <c r="C1593" t="s">
        <v>1467</v>
      </c>
      <c r="D1593">
        <v>22110413705</v>
      </c>
      <c r="E1593" t="s">
        <v>1468</v>
      </c>
      <c r="F1593" t="s">
        <v>98</v>
      </c>
      <c r="G1593" t="s">
        <v>57</v>
      </c>
      <c r="H1593">
        <v>5</v>
      </c>
      <c r="I1593" t="s">
        <v>74</v>
      </c>
      <c r="J1593" t="s">
        <v>59</v>
      </c>
      <c r="L1593">
        <v>3</v>
      </c>
      <c r="N1593">
        <v>1</v>
      </c>
      <c r="O1593" t="s">
        <v>66</v>
      </c>
      <c r="R1593">
        <v>0</v>
      </c>
      <c r="S1593">
        <v>0</v>
      </c>
      <c r="T1593" t="s">
        <v>61</v>
      </c>
      <c r="U1593" t="s">
        <v>1471</v>
      </c>
      <c r="V1593">
        <v>0</v>
      </c>
      <c r="W1593">
        <v>0</v>
      </c>
      <c r="X1593">
        <v>0</v>
      </c>
      <c r="Y1593" t="s">
        <v>62</v>
      </c>
      <c r="Z1593" t="s">
        <v>62</v>
      </c>
      <c r="AB1593" t="s">
        <v>62</v>
      </c>
      <c r="AD1593">
        <v>0</v>
      </c>
      <c r="AE1593">
        <v>0</v>
      </c>
      <c r="AF1593">
        <v>0</v>
      </c>
      <c r="AG1593">
        <v>0</v>
      </c>
      <c r="AH1593">
        <v>0</v>
      </c>
      <c r="AI1593">
        <v>0</v>
      </c>
      <c r="AJ1593">
        <v>0</v>
      </c>
      <c r="AK1593">
        <v>0</v>
      </c>
      <c r="AL1593">
        <v>0</v>
      </c>
      <c r="AM1593">
        <v>0</v>
      </c>
      <c r="AN1593">
        <v>0</v>
      </c>
      <c r="AO1593">
        <v>0</v>
      </c>
      <c r="AP1593">
        <v>0</v>
      </c>
      <c r="AQ1593">
        <v>0</v>
      </c>
      <c r="AR1593">
        <v>0</v>
      </c>
      <c r="AS1593">
        <v>0</v>
      </c>
      <c r="AT1593">
        <v>0</v>
      </c>
      <c r="AU1593">
        <v>0</v>
      </c>
      <c r="AV1593">
        <v>0</v>
      </c>
      <c r="AW1593">
        <v>4</v>
      </c>
      <c r="AX1593">
        <v>4</v>
      </c>
      <c r="AY1593">
        <v>0</v>
      </c>
      <c r="AZ1593">
        <v>0</v>
      </c>
      <c r="BA1593" t="s">
        <v>85</v>
      </c>
      <c r="BB1593" t="s">
        <v>120</v>
      </c>
      <c r="BC1593" t="s">
        <v>64</v>
      </c>
    </row>
    <row r="1594" spans="1:55" x14ac:dyDescent="0.3">
      <c r="A1594" t="s">
        <v>55</v>
      </c>
      <c r="B1594" t="s">
        <v>55</v>
      </c>
      <c r="C1594" t="s">
        <v>1467</v>
      </c>
      <c r="D1594">
        <v>22110413705</v>
      </c>
      <c r="E1594" t="s">
        <v>1468</v>
      </c>
      <c r="F1594" t="s">
        <v>98</v>
      </c>
      <c r="G1594" t="s">
        <v>57</v>
      </c>
      <c r="H1594">
        <v>5</v>
      </c>
      <c r="I1594" t="s">
        <v>74</v>
      </c>
      <c r="J1594" t="s">
        <v>59</v>
      </c>
      <c r="L1594">
        <v>3</v>
      </c>
      <c r="N1594">
        <v>2</v>
      </c>
      <c r="O1594" t="s">
        <v>105</v>
      </c>
      <c r="R1594">
        <v>0</v>
      </c>
      <c r="S1594">
        <v>0</v>
      </c>
      <c r="T1594" t="s">
        <v>61</v>
      </c>
      <c r="V1594">
        <v>0</v>
      </c>
      <c r="W1594">
        <v>0</v>
      </c>
      <c r="X1594">
        <v>0</v>
      </c>
      <c r="Y1594" t="s">
        <v>62</v>
      </c>
      <c r="Z1594" t="s">
        <v>62</v>
      </c>
      <c r="AB1594" t="s">
        <v>62</v>
      </c>
      <c r="AC1594" t="s">
        <v>77</v>
      </c>
      <c r="AD1594">
        <v>0</v>
      </c>
      <c r="AE1594">
        <v>0</v>
      </c>
      <c r="AF1594">
        <v>0</v>
      </c>
      <c r="AG1594">
        <v>0</v>
      </c>
      <c r="AH1594">
        <v>0</v>
      </c>
      <c r="AI1594">
        <v>0</v>
      </c>
      <c r="AJ1594">
        <v>0</v>
      </c>
      <c r="AK1594">
        <v>0</v>
      </c>
      <c r="AL1594">
        <v>0</v>
      </c>
      <c r="AM1594">
        <v>0</v>
      </c>
      <c r="AN1594">
        <v>0</v>
      </c>
      <c r="AO1594">
        <v>0</v>
      </c>
      <c r="AP1594">
        <v>0</v>
      </c>
      <c r="AQ1594">
        <v>0</v>
      </c>
      <c r="AR1594">
        <v>0</v>
      </c>
      <c r="AS1594">
        <v>0</v>
      </c>
      <c r="AT1594">
        <v>0</v>
      </c>
      <c r="AU1594">
        <v>0</v>
      </c>
      <c r="AV1594">
        <v>0</v>
      </c>
      <c r="AW1594">
        <v>4</v>
      </c>
      <c r="AX1594">
        <v>4</v>
      </c>
      <c r="AY1594">
        <v>0</v>
      </c>
      <c r="AZ1594">
        <v>0</v>
      </c>
      <c r="BA1594" t="s">
        <v>63</v>
      </c>
      <c r="BB1594" t="s">
        <v>63</v>
      </c>
      <c r="BC1594" t="s">
        <v>84</v>
      </c>
    </row>
    <row r="1595" spans="1:55" x14ac:dyDescent="0.3">
      <c r="A1595" t="s">
        <v>55</v>
      </c>
      <c r="B1595" t="s">
        <v>55</v>
      </c>
      <c r="C1595" t="s">
        <v>1467</v>
      </c>
      <c r="D1595">
        <v>22110413706</v>
      </c>
      <c r="E1595" t="s">
        <v>1472</v>
      </c>
      <c r="F1595" t="s">
        <v>56</v>
      </c>
      <c r="G1595" t="s">
        <v>57</v>
      </c>
      <c r="H1595">
        <v>5</v>
      </c>
      <c r="I1595" t="s">
        <v>74</v>
      </c>
      <c r="J1595" t="s">
        <v>59</v>
      </c>
      <c r="L1595">
        <v>1</v>
      </c>
      <c r="M1595" t="s">
        <v>80</v>
      </c>
      <c r="N1595">
        <v>3</v>
      </c>
      <c r="O1595" t="s">
        <v>66</v>
      </c>
      <c r="P1595">
        <v>4</v>
      </c>
      <c r="Q1595" t="s">
        <v>76</v>
      </c>
      <c r="R1595">
        <v>58</v>
      </c>
      <c r="S1595">
        <v>51</v>
      </c>
      <c r="T1595" t="s">
        <v>61</v>
      </c>
      <c r="V1595">
        <v>0</v>
      </c>
      <c r="W1595">
        <v>1</v>
      </c>
      <c r="X1595">
        <v>1</v>
      </c>
      <c r="Y1595" t="s">
        <v>71</v>
      </c>
      <c r="Z1595" t="s">
        <v>71</v>
      </c>
      <c r="AA1595" t="s">
        <v>90</v>
      </c>
      <c r="AB1595" t="s">
        <v>71</v>
      </c>
      <c r="AC1595" t="s">
        <v>77</v>
      </c>
      <c r="AD1595">
        <v>0</v>
      </c>
      <c r="AE1595">
        <v>0</v>
      </c>
      <c r="AF1595">
        <v>0</v>
      </c>
      <c r="AG1595">
        <v>0</v>
      </c>
      <c r="AH1595">
        <v>0</v>
      </c>
      <c r="AI1595">
        <v>0</v>
      </c>
      <c r="AJ1595">
        <v>0</v>
      </c>
      <c r="AK1595">
        <v>0</v>
      </c>
      <c r="AL1595">
        <v>0</v>
      </c>
      <c r="AM1595">
        <v>0</v>
      </c>
      <c r="AN1595">
        <v>0</v>
      </c>
      <c r="AO1595">
        <v>0</v>
      </c>
      <c r="AP1595">
        <v>0</v>
      </c>
      <c r="AQ1595">
        <v>0</v>
      </c>
      <c r="AR1595">
        <v>0</v>
      </c>
      <c r="AS1595">
        <v>0</v>
      </c>
      <c r="AT1595">
        <v>0</v>
      </c>
      <c r="AU1595">
        <v>0</v>
      </c>
      <c r="AV1595">
        <v>0</v>
      </c>
      <c r="AW1595">
        <v>4</v>
      </c>
      <c r="AX1595">
        <v>4</v>
      </c>
      <c r="AY1595">
        <v>0</v>
      </c>
      <c r="AZ1595">
        <v>0</v>
      </c>
      <c r="BA1595" t="s">
        <v>63</v>
      </c>
      <c r="BB1595" t="s">
        <v>63</v>
      </c>
      <c r="BC1595" t="s">
        <v>84</v>
      </c>
    </row>
    <row r="1596" spans="1:55" x14ac:dyDescent="0.3">
      <c r="A1596" t="s">
        <v>55</v>
      </c>
      <c r="B1596" t="s">
        <v>55</v>
      </c>
      <c r="C1596" t="s">
        <v>1467</v>
      </c>
      <c r="D1596">
        <v>22110413706</v>
      </c>
      <c r="E1596" t="s">
        <v>1472</v>
      </c>
      <c r="F1596" t="s">
        <v>56</v>
      </c>
      <c r="G1596" t="s">
        <v>57</v>
      </c>
      <c r="H1596">
        <v>7</v>
      </c>
      <c r="I1596" t="s">
        <v>58</v>
      </c>
      <c r="J1596" t="s">
        <v>59</v>
      </c>
      <c r="L1596">
        <v>1</v>
      </c>
      <c r="N1596">
        <v>2</v>
      </c>
      <c r="O1596" t="s">
        <v>66</v>
      </c>
      <c r="P1596">
        <v>2</v>
      </c>
      <c r="Q1596" t="s">
        <v>69</v>
      </c>
      <c r="R1596">
        <v>40</v>
      </c>
      <c r="S1596">
        <v>39</v>
      </c>
      <c r="T1596" t="s">
        <v>61</v>
      </c>
      <c r="V1596">
        <v>0</v>
      </c>
      <c r="W1596">
        <v>4</v>
      </c>
      <c r="X1596">
        <v>1</v>
      </c>
      <c r="Y1596" t="s">
        <v>71</v>
      </c>
      <c r="Z1596" t="s">
        <v>71</v>
      </c>
      <c r="AA1596" t="s">
        <v>90</v>
      </c>
      <c r="AB1596" t="s">
        <v>71</v>
      </c>
      <c r="AC1596" t="s">
        <v>77</v>
      </c>
      <c r="AD1596">
        <v>0</v>
      </c>
      <c r="AE1596">
        <v>0</v>
      </c>
      <c r="AF1596">
        <v>0</v>
      </c>
      <c r="AG1596">
        <v>0</v>
      </c>
      <c r="AH1596">
        <v>0</v>
      </c>
      <c r="AI1596">
        <v>0</v>
      </c>
      <c r="AJ1596">
        <v>0</v>
      </c>
      <c r="AK1596">
        <v>0</v>
      </c>
      <c r="AL1596">
        <v>0</v>
      </c>
      <c r="AM1596">
        <v>0</v>
      </c>
      <c r="AN1596">
        <v>0</v>
      </c>
      <c r="AO1596">
        <v>0</v>
      </c>
      <c r="AP1596">
        <v>0</v>
      </c>
      <c r="AQ1596">
        <v>0</v>
      </c>
      <c r="AR1596">
        <v>0</v>
      </c>
      <c r="AS1596">
        <v>0</v>
      </c>
      <c r="AT1596">
        <v>0</v>
      </c>
      <c r="AU1596">
        <v>0</v>
      </c>
      <c r="AV1596">
        <v>0</v>
      </c>
      <c r="AW1596">
        <v>3</v>
      </c>
      <c r="AX1596">
        <v>2</v>
      </c>
      <c r="AY1596">
        <v>0</v>
      </c>
      <c r="AZ1596">
        <v>0</v>
      </c>
      <c r="BA1596" t="s">
        <v>63</v>
      </c>
      <c r="BB1596" t="s">
        <v>63</v>
      </c>
      <c r="BC1596" t="s">
        <v>84</v>
      </c>
    </row>
    <row r="1597" spans="1:55" x14ac:dyDescent="0.3">
      <c r="A1597" t="s">
        <v>55</v>
      </c>
      <c r="B1597" t="s">
        <v>55</v>
      </c>
      <c r="C1597" t="s">
        <v>1467</v>
      </c>
      <c r="D1597">
        <v>22110413706</v>
      </c>
      <c r="E1597" t="s">
        <v>1472</v>
      </c>
      <c r="F1597" t="s">
        <v>56</v>
      </c>
      <c r="G1597" t="s">
        <v>57</v>
      </c>
      <c r="H1597">
        <v>7</v>
      </c>
      <c r="I1597" t="s">
        <v>58</v>
      </c>
      <c r="J1597" t="s">
        <v>59</v>
      </c>
      <c r="L1597">
        <v>1</v>
      </c>
      <c r="N1597">
        <v>3</v>
      </c>
      <c r="O1597" t="s">
        <v>167</v>
      </c>
      <c r="R1597">
        <v>0</v>
      </c>
      <c r="S1597">
        <v>0</v>
      </c>
      <c r="T1597" t="s">
        <v>61</v>
      </c>
      <c r="V1597">
        <v>0</v>
      </c>
      <c r="W1597">
        <v>4</v>
      </c>
      <c r="X1597">
        <v>1</v>
      </c>
      <c r="Y1597" t="s">
        <v>71</v>
      </c>
      <c r="Z1597" t="s">
        <v>71</v>
      </c>
      <c r="AA1597" t="s">
        <v>62</v>
      </c>
      <c r="AB1597" t="s">
        <v>71</v>
      </c>
      <c r="AD1597">
        <v>0</v>
      </c>
      <c r="AE1597">
        <v>0</v>
      </c>
      <c r="AF1597">
        <v>0</v>
      </c>
      <c r="AG1597">
        <v>0</v>
      </c>
      <c r="AH1597">
        <v>0</v>
      </c>
      <c r="AI1597">
        <v>0</v>
      </c>
      <c r="AJ1597">
        <v>0</v>
      </c>
      <c r="AK1597">
        <v>0</v>
      </c>
      <c r="AL1597">
        <v>0</v>
      </c>
      <c r="AM1597">
        <v>0</v>
      </c>
      <c r="AN1597">
        <v>0</v>
      </c>
      <c r="AO1597">
        <v>0</v>
      </c>
      <c r="AP1597">
        <v>0</v>
      </c>
      <c r="AQ1597">
        <v>0</v>
      </c>
      <c r="AR1597">
        <v>0</v>
      </c>
      <c r="AS1597">
        <v>0</v>
      </c>
      <c r="AT1597">
        <v>0</v>
      </c>
      <c r="AU1597">
        <v>0</v>
      </c>
      <c r="AV1597">
        <v>0</v>
      </c>
      <c r="AW1597">
        <v>1</v>
      </c>
      <c r="AX1597">
        <v>2</v>
      </c>
      <c r="AY1597">
        <v>0</v>
      </c>
      <c r="AZ1597">
        <v>0</v>
      </c>
      <c r="BA1597" t="s">
        <v>63</v>
      </c>
      <c r="BB1597" t="s">
        <v>63</v>
      </c>
      <c r="BC1597" t="s">
        <v>84</v>
      </c>
    </row>
    <row r="1598" spans="1:55" x14ac:dyDescent="0.3">
      <c r="A1598" t="s">
        <v>55</v>
      </c>
      <c r="B1598" t="s">
        <v>55</v>
      </c>
      <c r="C1598" t="s">
        <v>1467</v>
      </c>
      <c r="D1598">
        <v>22110413706</v>
      </c>
      <c r="E1598" t="s">
        <v>1472</v>
      </c>
      <c r="F1598" t="s">
        <v>56</v>
      </c>
      <c r="G1598" t="s">
        <v>57</v>
      </c>
      <c r="H1598">
        <v>7</v>
      </c>
      <c r="I1598" t="s">
        <v>58</v>
      </c>
      <c r="J1598" t="s">
        <v>59</v>
      </c>
      <c r="L1598">
        <v>1</v>
      </c>
      <c r="N1598">
        <v>4</v>
      </c>
      <c r="O1598" t="s">
        <v>101</v>
      </c>
      <c r="R1598">
        <v>0</v>
      </c>
      <c r="S1598">
        <v>0</v>
      </c>
      <c r="T1598" t="s">
        <v>61</v>
      </c>
      <c r="V1598">
        <v>0</v>
      </c>
      <c r="W1598">
        <v>4</v>
      </c>
      <c r="X1598">
        <v>1</v>
      </c>
      <c r="Y1598" t="s">
        <v>71</v>
      </c>
      <c r="Z1598" t="s">
        <v>71</v>
      </c>
      <c r="AA1598" t="s">
        <v>90</v>
      </c>
      <c r="AB1598" t="s">
        <v>71</v>
      </c>
      <c r="AD1598">
        <v>0</v>
      </c>
      <c r="AE1598">
        <v>0</v>
      </c>
      <c r="AF1598">
        <v>0</v>
      </c>
      <c r="AG1598">
        <v>0</v>
      </c>
      <c r="AH1598">
        <v>0</v>
      </c>
      <c r="AI1598">
        <v>0</v>
      </c>
      <c r="AJ1598">
        <v>0</v>
      </c>
      <c r="AK1598">
        <v>0</v>
      </c>
      <c r="AL1598">
        <v>0</v>
      </c>
      <c r="AM1598">
        <v>0</v>
      </c>
      <c r="AN1598">
        <v>0</v>
      </c>
      <c r="AO1598">
        <v>0</v>
      </c>
      <c r="AP1598">
        <v>0</v>
      </c>
      <c r="AQ1598">
        <v>0</v>
      </c>
      <c r="AR1598">
        <v>0</v>
      </c>
      <c r="AS1598">
        <v>0</v>
      </c>
      <c r="AT1598">
        <v>0</v>
      </c>
      <c r="AU1598">
        <v>0</v>
      </c>
      <c r="AV1598">
        <v>0</v>
      </c>
      <c r="AW1598">
        <v>2</v>
      </c>
      <c r="AX1598">
        <v>1</v>
      </c>
      <c r="AY1598">
        <v>0</v>
      </c>
      <c r="AZ1598">
        <v>0</v>
      </c>
      <c r="BA1598" t="s">
        <v>63</v>
      </c>
      <c r="BB1598" t="s">
        <v>63</v>
      </c>
      <c r="BC1598" t="s">
        <v>84</v>
      </c>
    </row>
    <row r="1599" spans="1:55" x14ac:dyDescent="0.3">
      <c r="A1599" t="s">
        <v>55</v>
      </c>
      <c r="B1599" t="s">
        <v>55</v>
      </c>
      <c r="C1599" t="s">
        <v>1467</v>
      </c>
      <c r="D1599">
        <v>22110413706</v>
      </c>
      <c r="E1599" t="s">
        <v>1472</v>
      </c>
      <c r="F1599" t="s">
        <v>56</v>
      </c>
      <c r="G1599" t="s">
        <v>57</v>
      </c>
      <c r="H1599">
        <v>7</v>
      </c>
      <c r="I1599" t="s">
        <v>58</v>
      </c>
      <c r="J1599" t="s">
        <v>59</v>
      </c>
      <c r="L1599">
        <v>1</v>
      </c>
      <c r="N1599">
        <v>5</v>
      </c>
      <c r="O1599" t="s">
        <v>70</v>
      </c>
      <c r="R1599">
        <v>0</v>
      </c>
      <c r="S1599">
        <v>0</v>
      </c>
      <c r="T1599" t="s">
        <v>61</v>
      </c>
      <c r="V1599">
        <v>0</v>
      </c>
      <c r="W1599">
        <v>4</v>
      </c>
      <c r="X1599">
        <v>1</v>
      </c>
      <c r="Y1599" t="s">
        <v>71</v>
      </c>
      <c r="Z1599" t="s">
        <v>71</v>
      </c>
      <c r="AA1599" t="s">
        <v>71</v>
      </c>
      <c r="AB1599" t="s">
        <v>71</v>
      </c>
      <c r="AD1599">
        <v>0</v>
      </c>
      <c r="AE1599">
        <v>0</v>
      </c>
      <c r="AF1599">
        <v>0</v>
      </c>
      <c r="AG1599">
        <v>0</v>
      </c>
      <c r="AH1599">
        <v>0</v>
      </c>
      <c r="AI1599">
        <v>3</v>
      </c>
      <c r="AJ1599">
        <v>2</v>
      </c>
      <c r="AK1599">
        <v>0</v>
      </c>
      <c r="AL1599">
        <v>0</v>
      </c>
      <c r="AM1599">
        <v>0</v>
      </c>
      <c r="AN1599">
        <v>0</v>
      </c>
      <c r="AO1599">
        <v>0</v>
      </c>
      <c r="AP1599">
        <v>0</v>
      </c>
      <c r="AQ1599">
        <v>0</v>
      </c>
      <c r="AR1599">
        <v>0</v>
      </c>
      <c r="AS1599">
        <v>0</v>
      </c>
      <c r="AT1599">
        <v>0</v>
      </c>
      <c r="AU1599">
        <v>0</v>
      </c>
      <c r="AV1599">
        <v>0</v>
      </c>
      <c r="AW1599">
        <v>2</v>
      </c>
      <c r="AX1599">
        <v>1</v>
      </c>
      <c r="AY1599">
        <v>0</v>
      </c>
      <c r="AZ1599">
        <v>0</v>
      </c>
      <c r="BA1599" t="s">
        <v>63</v>
      </c>
      <c r="BB1599" t="s">
        <v>63</v>
      </c>
      <c r="BC1599" t="s">
        <v>64</v>
      </c>
    </row>
    <row r="1600" spans="1:55" x14ac:dyDescent="0.3">
      <c r="A1600" t="s">
        <v>55</v>
      </c>
      <c r="B1600" t="s">
        <v>55</v>
      </c>
      <c r="C1600" t="s">
        <v>148</v>
      </c>
      <c r="D1600">
        <v>22110402101</v>
      </c>
      <c r="E1600" t="s">
        <v>149</v>
      </c>
      <c r="F1600" t="s">
        <v>56</v>
      </c>
      <c r="G1600" t="s">
        <v>57</v>
      </c>
      <c r="H1600">
        <v>3</v>
      </c>
      <c r="I1600" t="s">
        <v>74</v>
      </c>
      <c r="J1600" t="s">
        <v>59</v>
      </c>
      <c r="L1600">
        <v>1</v>
      </c>
      <c r="N1600">
        <v>1</v>
      </c>
      <c r="O1600" t="s">
        <v>70</v>
      </c>
      <c r="R1600">
        <v>0</v>
      </c>
      <c r="S1600">
        <v>0</v>
      </c>
      <c r="T1600" t="s">
        <v>61</v>
      </c>
      <c r="V1600">
        <v>4</v>
      </c>
      <c r="W1600">
        <v>0</v>
      </c>
      <c r="X1600">
        <v>2</v>
      </c>
      <c r="Y1600" t="s">
        <v>62</v>
      </c>
      <c r="Z1600" t="s">
        <v>71</v>
      </c>
      <c r="AA1600" t="s">
        <v>62</v>
      </c>
      <c r="AB1600" t="s">
        <v>62</v>
      </c>
      <c r="AD1600">
        <v>0</v>
      </c>
      <c r="AE1600">
        <v>0</v>
      </c>
      <c r="AF1600">
        <v>0</v>
      </c>
      <c r="AG1600">
        <v>0</v>
      </c>
      <c r="AH1600">
        <v>0</v>
      </c>
      <c r="AI1600">
        <v>0</v>
      </c>
      <c r="AJ1600">
        <v>0</v>
      </c>
      <c r="AK1600">
        <v>0</v>
      </c>
      <c r="AL1600">
        <v>0</v>
      </c>
      <c r="AM1600">
        <v>0</v>
      </c>
      <c r="AN1600">
        <v>0</v>
      </c>
      <c r="AO1600">
        <v>0</v>
      </c>
      <c r="AP1600">
        <v>0</v>
      </c>
      <c r="AQ1600">
        <v>0</v>
      </c>
      <c r="AR1600">
        <v>0</v>
      </c>
      <c r="AS1600">
        <v>0</v>
      </c>
      <c r="AT1600">
        <v>0</v>
      </c>
      <c r="AU1600">
        <v>0</v>
      </c>
      <c r="AV1600">
        <v>0</v>
      </c>
      <c r="AW1600">
        <v>0</v>
      </c>
      <c r="AX1600">
        <v>0</v>
      </c>
      <c r="AY1600">
        <v>0</v>
      </c>
      <c r="AZ1600">
        <v>0</v>
      </c>
      <c r="BA1600" t="s">
        <v>63</v>
      </c>
      <c r="BB1600" t="s">
        <v>63</v>
      </c>
      <c r="BC1600" t="s">
        <v>64</v>
      </c>
    </row>
    <row r="1601" spans="1:55" x14ac:dyDescent="0.3">
      <c r="A1601" t="s">
        <v>55</v>
      </c>
      <c r="B1601" t="s">
        <v>55</v>
      </c>
      <c r="C1601" t="s">
        <v>148</v>
      </c>
      <c r="D1601">
        <v>22110402101</v>
      </c>
      <c r="E1601" t="s">
        <v>149</v>
      </c>
      <c r="F1601" t="s">
        <v>56</v>
      </c>
      <c r="G1601" t="s">
        <v>57</v>
      </c>
      <c r="H1601">
        <v>3</v>
      </c>
      <c r="I1601" t="s">
        <v>74</v>
      </c>
      <c r="J1601" t="s">
        <v>59</v>
      </c>
      <c r="L1601">
        <v>1</v>
      </c>
      <c r="N1601">
        <v>3</v>
      </c>
      <c r="O1601" t="s">
        <v>66</v>
      </c>
      <c r="P1601">
        <v>2</v>
      </c>
      <c r="Q1601" t="s">
        <v>88</v>
      </c>
      <c r="R1601">
        <v>0</v>
      </c>
      <c r="S1601">
        <v>0</v>
      </c>
      <c r="T1601" t="s">
        <v>61</v>
      </c>
      <c r="V1601">
        <v>4</v>
      </c>
      <c r="W1601">
        <v>0</v>
      </c>
      <c r="X1601">
        <v>2</v>
      </c>
      <c r="Y1601" t="s">
        <v>83</v>
      </c>
      <c r="Z1601" t="s">
        <v>83</v>
      </c>
      <c r="AA1601" t="s">
        <v>83</v>
      </c>
      <c r="AB1601" t="s">
        <v>83</v>
      </c>
      <c r="AC1601" t="s">
        <v>77</v>
      </c>
      <c r="AD1601">
        <v>0</v>
      </c>
      <c r="AE1601">
        <v>0</v>
      </c>
      <c r="AF1601">
        <v>0</v>
      </c>
      <c r="AG1601">
        <v>0</v>
      </c>
      <c r="AH1601">
        <v>0</v>
      </c>
      <c r="AI1601">
        <v>0</v>
      </c>
      <c r="AJ1601">
        <v>0</v>
      </c>
      <c r="AK1601">
        <v>0</v>
      </c>
      <c r="AL1601">
        <v>0</v>
      </c>
      <c r="AM1601">
        <v>0</v>
      </c>
      <c r="AN1601">
        <v>0</v>
      </c>
      <c r="AO1601">
        <v>0</v>
      </c>
      <c r="AP1601">
        <v>0</v>
      </c>
      <c r="AQ1601">
        <v>0</v>
      </c>
      <c r="AR1601">
        <v>0</v>
      </c>
      <c r="AS1601">
        <v>0</v>
      </c>
      <c r="AT1601">
        <v>0</v>
      </c>
      <c r="AU1601">
        <v>0</v>
      </c>
      <c r="AV1601">
        <v>0</v>
      </c>
      <c r="AW1601">
        <v>4</v>
      </c>
      <c r="AX1601">
        <v>2</v>
      </c>
      <c r="AY1601">
        <v>0</v>
      </c>
      <c r="AZ1601">
        <v>0</v>
      </c>
      <c r="BA1601" t="s">
        <v>63</v>
      </c>
      <c r="BB1601" t="s">
        <v>63</v>
      </c>
      <c r="BC1601" t="s">
        <v>84</v>
      </c>
    </row>
    <row r="1602" spans="1:55" x14ac:dyDescent="0.3">
      <c r="A1602" t="s">
        <v>55</v>
      </c>
      <c r="B1602" t="s">
        <v>55</v>
      </c>
      <c r="C1602" t="s">
        <v>148</v>
      </c>
      <c r="D1602">
        <v>22110402101</v>
      </c>
      <c r="E1602" t="s">
        <v>149</v>
      </c>
      <c r="F1602" t="s">
        <v>56</v>
      </c>
      <c r="G1602" t="s">
        <v>57</v>
      </c>
      <c r="H1602">
        <v>3</v>
      </c>
      <c r="I1602" t="s">
        <v>74</v>
      </c>
      <c r="J1602" t="s">
        <v>59</v>
      </c>
      <c r="L1602">
        <v>1</v>
      </c>
      <c r="N1602">
        <v>4</v>
      </c>
      <c r="O1602" t="s">
        <v>66</v>
      </c>
      <c r="P1602">
        <v>2</v>
      </c>
      <c r="Q1602" t="s">
        <v>69</v>
      </c>
      <c r="R1602">
        <v>0</v>
      </c>
      <c r="S1602">
        <v>0</v>
      </c>
      <c r="T1602" t="s">
        <v>61</v>
      </c>
      <c r="V1602">
        <v>4</v>
      </c>
      <c r="W1602">
        <v>0</v>
      </c>
      <c r="X1602">
        <v>2</v>
      </c>
      <c r="AD1602">
        <v>0</v>
      </c>
      <c r="AE1602">
        <v>0</v>
      </c>
      <c r="AF1602">
        <v>0</v>
      </c>
      <c r="AG1602">
        <v>0</v>
      </c>
      <c r="AH1602">
        <v>0</v>
      </c>
      <c r="AI1602">
        <v>0</v>
      </c>
      <c r="AJ1602">
        <v>0</v>
      </c>
      <c r="AK1602">
        <v>0</v>
      </c>
      <c r="AL1602">
        <v>0</v>
      </c>
      <c r="AM1602">
        <v>0</v>
      </c>
      <c r="AN1602">
        <v>0</v>
      </c>
      <c r="AO1602">
        <v>0</v>
      </c>
      <c r="AP1602">
        <v>0</v>
      </c>
      <c r="AQ1602">
        <v>0</v>
      </c>
      <c r="AR1602">
        <v>0</v>
      </c>
      <c r="AS1602">
        <v>0</v>
      </c>
      <c r="AT1602">
        <v>0</v>
      </c>
      <c r="AU1602">
        <v>0</v>
      </c>
      <c r="AV1602">
        <v>0</v>
      </c>
      <c r="AW1602">
        <v>0</v>
      </c>
      <c r="AX1602">
        <v>0</v>
      </c>
      <c r="AY1602">
        <v>0</v>
      </c>
      <c r="AZ1602">
        <v>0</v>
      </c>
      <c r="BC1602" t="s">
        <v>84</v>
      </c>
    </row>
    <row r="1603" spans="1:55" x14ac:dyDescent="0.3">
      <c r="A1603" t="s">
        <v>55</v>
      </c>
      <c r="B1603" t="s">
        <v>55</v>
      </c>
      <c r="C1603" t="s">
        <v>148</v>
      </c>
      <c r="D1603">
        <v>22110402101</v>
      </c>
      <c r="E1603" t="s">
        <v>149</v>
      </c>
      <c r="F1603" t="s">
        <v>56</v>
      </c>
      <c r="G1603" t="s">
        <v>57</v>
      </c>
      <c r="H1603">
        <v>4</v>
      </c>
      <c r="I1603" t="s">
        <v>74</v>
      </c>
      <c r="J1603" t="s">
        <v>59</v>
      </c>
      <c r="L1603">
        <v>1</v>
      </c>
      <c r="M1603" t="s">
        <v>1778</v>
      </c>
      <c r="N1603">
        <v>1</v>
      </c>
      <c r="O1603" t="s">
        <v>66</v>
      </c>
      <c r="P1603">
        <v>4</v>
      </c>
      <c r="Q1603" t="s">
        <v>76</v>
      </c>
      <c r="R1603">
        <v>0</v>
      </c>
      <c r="S1603">
        <v>0</v>
      </c>
      <c r="T1603" t="s">
        <v>61</v>
      </c>
      <c r="V1603">
        <v>2</v>
      </c>
      <c r="W1603">
        <v>0</v>
      </c>
      <c r="X1603">
        <v>1</v>
      </c>
      <c r="Y1603" t="s">
        <v>71</v>
      </c>
      <c r="Z1603" t="s">
        <v>62</v>
      </c>
      <c r="AA1603" t="s">
        <v>62</v>
      </c>
      <c r="AB1603" t="s">
        <v>62</v>
      </c>
      <c r="AC1603" t="s">
        <v>77</v>
      </c>
      <c r="AD1603">
        <v>0</v>
      </c>
      <c r="AE1603">
        <v>0</v>
      </c>
      <c r="AF1603">
        <v>0</v>
      </c>
      <c r="AG1603">
        <v>0</v>
      </c>
      <c r="AH1603">
        <v>0</v>
      </c>
      <c r="AI1603">
        <v>0</v>
      </c>
      <c r="AJ1603">
        <v>0</v>
      </c>
      <c r="AK1603">
        <v>0</v>
      </c>
      <c r="AL1603">
        <v>0</v>
      </c>
      <c r="AM1603">
        <v>0</v>
      </c>
      <c r="AN1603">
        <v>0</v>
      </c>
      <c r="AO1603">
        <v>0</v>
      </c>
      <c r="AP1603">
        <v>0</v>
      </c>
      <c r="AQ1603">
        <v>0</v>
      </c>
      <c r="AR1603">
        <v>0</v>
      </c>
      <c r="AS1603">
        <v>0</v>
      </c>
      <c r="AT1603">
        <v>0</v>
      </c>
      <c r="AU1603">
        <v>0</v>
      </c>
      <c r="AV1603">
        <v>0</v>
      </c>
      <c r="AW1603">
        <v>4</v>
      </c>
      <c r="AX1603">
        <v>3</v>
      </c>
      <c r="AY1603">
        <v>0</v>
      </c>
      <c r="AZ1603">
        <v>0</v>
      </c>
      <c r="BA1603" t="s">
        <v>63</v>
      </c>
      <c r="BB1603" t="s">
        <v>63</v>
      </c>
      <c r="BC1603" t="s">
        <v>64</v>
      </c>
    </row>
    <row r="1604" spans="1:55" x14ac:dyDescent="0.3">
      <c r="A1604" t="s">
        <v>55</v>
      </c>
      <c r="B1604" t="s">
        <v>55</v>
      </c>
      <c r="C1604" t="s">
        <v>148</v>
      </c>
      <c r="D1604">
        <v>22110402101</v>
      </c>
      <c r="E1604" t="s">
        <v>149</v>
      </c>
      <c r="F1604" t="s">
        <v>56</v>
      </c>
      <c r="G1604" t="s">
        <v>57</v>
      </c>
      <c r="H1604">
        <v>4</v>
      </c>
      <c r="I1604" t="s">
        <v>74</v>
      </c>
      <c r="J1604" t="s">
        <v>59</v>
      </c>
      <c r="L1604">
        <v>1</v>
      </c>
      <c r="M1604" t="s">
        <v>1778</v>
      </c>
      <c r="N1604">
        <v>2</v>
      </c>
      <c r="O1604" t="s">
        <v>66</v>
      </c>
      <c r="P1604">
        <v>4</v>
      </c>
      <c r="Q1604" t="s">
        <v>86</v>
      </c>
      <c r="R1604">
        <v>0</v>
      </c>
      <c r="S1604">
        <v>0</v>
      </c>
      <c r="T1604" t="s">
        <v>1773</v>
      </c>
      <c r="V1604">
        <v>2</v>
      </c>
      <c r="W1604">
        <v>0</v>
      </c>
      <c r="X1604">
        <v>1</v>
      </c>
      <c r="Y1604" t="s">
        <v>71</v>
      </c>
      <c r="Z1604" t="s">
        <v>62</v>
      </c>
      <c r="AA1604" t="s">
        <v>62</v>
      </c>
      <c r="AB1604" t="s">
        <v>62</v>
      </c>
      <c r="AC1604" t="s">
        <v>77</v>
      </c>
      <c r="AD1604">
        <v>0</v>
      </c>
      <c r="AE1604">
        <v>0</v>
      </c>
      <c r="AF1604">
        <v>0</v>
      </c>
      <c r="AG1604">
        <v>0</v>
      </c>
      <c r="AH1604">
        <v>0</v>
      </c>
      <c r="AI1604">
        <v>0</v>
      </c>
      <c r="AJ1604">
        <v>0</v>
      </c>
      <c r="AK1604">
        <v>0</v>
      </c>
      <c r="AL1604">
        <v>0</v>
      </c>
      <c r="AM1604">
        <v>0</v>
      </c>
      <c r="AN1604">
        <v>0</v>
      </c>
      <c r="AO1604">
        <v>0</v>
      </c>
      <c r="AP1604">
        <v>0</v>
      </c>
      <c r="AQ1604">
        <v>0</v>
      </c>
      <c r="AR1604">
        <v>0</v>
      </c>
      <c r="AS1604">
        <v>0</v>
      </c>
      <c r="AT1604">
        <v>0</v>
      </c>
      <c r="AU1604">
        <v>0</v>
      </c>
      <c r="AV1604">
        <v>0</v>
      </c>
      <c r="AW1604">
        <v>4</v>
      </c>
      <c r="AX1604">
        <v>2</v>
      </c>
      <c r="AY1604">
        <v>0</v>
      </c>
      <c r="AZ1604">
        <v>0</v>
      </c>
      <c r="BA1604" t="s">
        <v>63</v>
      </c>
      <c r="BB1604" t="s">
        <v>63</v>
      </c>
      <c r="BC1604" t="s">
        <v>64</v>
      </c>
    </row>
    <row r="1605" spans="1:55" x14ac:dyDescent="0.3">
      <c r="A1605" t="s">
        <v>55</v>
      </c>
      <c r="B1605" t="s">
        <v>55</v>
      </c>
      <c r="C1605" t="s">
        <v>148</v>
      </c>
      <c r="D1605">
        <v>22110402101</v>
      </c>
      <c r="E1605" t="s">
        <v>149</v>
      </c>
      <c r="F1605" t="s">
        <v>56</v>
      </c>
      <c r="G1605" t="s">
        <v>57</v>
      </c>
      <c r="H1605">
        <v>5</v>
      </c>
      <c r="I1605" t="s">
        <v>74</v>
      </c>
      <c r="J1605" t="s">
        <v>59</v>
      </c>
      <c r="L1605">
        <v>1</v>
      </c>
      <c r="M1605" t="s">
        <v>1779</v>
      </c>
      <c r="N1605">
        <v>2</v>
      </c>
      <c r="O1605" t="s">
        <v>66</v>
      </c>
      <c r="P1605">
        <v>1</v>
      </c>
      <c r="Q1605" t="s">
        <v>67</v>
      </c>
      <c r="R1605">
        <v>0</v>
      </c>
      <c r="S1605">
        <v>0</v>
      </c>
      <c r="T1605" t="s">
        <v>1772</v>
      </c>
      <c r="V1605">
        <v>5</v>
      </c>
      <c r="W1605">
        <v>6</v>
      </c>
      <c r="X1605">
        <v>1</v>
      </c>
      <c r="Y1605" t="s">
        <v>71</v>
      </c>
      <c r="Z1605" t="s">
        <v>62</v>
      </c>
      <c r="AA1605" t="s">
        <v>62</v>
      </c>
      <c r="AB1605" t="s">
        <v>62</v>
      </c>
      <c r="AC1605" t="s">
        <v>77</v>
      </c>
      <c r="AD1605">
        <v>0</v>
      </c>
      <c r="AE1605">
        <v>0</v>
      </c>
      <c r="AF1605">
        <v>0</v>
      </c>
      <c r="AG1605">
        <v>0</v>
      </c>
      <c r="AH1605">
        <v>0</v>
      </c>
      <c r="AI1605">
        <v>0</v>
      </c>
      <c r="AJ1605">
        <v>0</v>
      </c>
      <c r="AK1605">
        <v>0</v>
      </c>
      <c r="AL1605">
        <v>0</v>
      </c>
      <c r="AM1605">
        <v>0</v>
      </c>
      <c r="AN1605">
        <v>0</v>
      </c>
      <c r="AO1605">
        <v>0</v>
      </c>
      <c r="AP1605">
        <v>0</v>
      </c>
      <c r="AQ1605">
        <v>0</v>
      </c>
      <c r="AR1605">
        <v>0</v>
      </c>
      <c r="AS1605">
        <v>0</v>
      </c>
      <c r="AT1605">
        <v>0</v>
      </c>
      <c r="AU1605">
        <v>0</v>
      </c>
      <c r="AV1605">
        <v>0</v>
      </c>
      <c r="AW1605">
        <v>4</v>
      </c>
      <c r="AX1605">
        <v>3</v>
      </c>
      <c r="AY1605">
        <v>0</v>
      </c>
      <c r="AZ1605">
        <v>0</v>
      </c>
      <c r="BA1605" t="s">
        <v>63</v>
      </c>
      <c r="BB1605" t="s">
        <v>63</v>
      </c>
      <c r="BC1605" t="s">
        <v>84</v>
      </c>
    </row>
    <row r="1606" spans="1:55" x14ac:dyDescent="0.3">
      <c r="A1606" t="s">
        <v>55</v>
      </c>
      <c r="B1606" t="s">
        <v>55</v>
      </c>
      <c r="C1606" t="s">
        <v>899</v>
      </c>
      <c r="D1606">
        <v>22110419803</v>
      </c>
      <c r="E1606" t="s">
        <v>1588</v>
      </c>
      <c r="F1606" t="s">
        <v>56</v>
      </c>
      <c r="G1606" t="s">
        <v>57</v>
      </c>
      <c r="H1606">
        <v>2</v>
      </c>
      <c r="I1606" t="s">
        <v>74</v>
      </c>
      <c r="J1606" t="s">
        <v>59</v>
      </c>
      <c r="L1606">
        <v>1</v>
      </c>
      <c r="M1606" t="s">
        <v>1780</v>
      </c>
      <c r="N1606">
        <v>2</v>
      </c>
      <c r="O1606" t="s">
        <v>66</v>
      </c>
      <c r="P1606">
        <v>2</v>
      </c>
      <c r="Q1606" t="s">
        <v>69</v>
      </c>
      <c r="R1606">
        <v>27</v>
      </c>
      <c r="S1606">
        <v>18</v>
      </c>
      <c r="T1606" t="s">
        <v>61</v>
      </c>
      <c r="V1606">
        <v>1</v>
      </c>
      <c r="W1606">
        <v>2</v>
      </c>
      <c r="X1606">
        <v>1</v>
      </c>
      <c r="Y1606" t="s">
        <v>62</v>
      </c>
      <c r="Z1606" t="s">
        <v>71</v>
      </c>
      <c r="AA1606" t="s">
        <v>90</v>
      </c>
      <c r="AB1606" t="s">
        <v>71</v>
      </c>
      <c r="AC1606" t="s">
        <v>77</v>
      </c>
      <c r="AD1606">
        <v>1</v>
      </c>
      <c r="AE1606">
        <v>1</v>
      </c>
      <c r="AF1606">
        <v>0</v>
      </c>
      <c r="AG1606">
        <v>0</v>
      </c>
      <c r="AH1606">
        <v>0</v>
      </c>
      <c r="AI1606">
        <v>0</v>
      </c>
      <c r="AJ1606">
        <v>1</v>
      </c>
      <c r="AK1606">
        <v>0</v>
      </c>
      <c r="AL1606">
        <v>0</v>
      </c>
      <c r="AM1606">
        <v>0</v>
      </c>
      <c r="AN1606">
        <v>0</v>
      </c>
      <c r="AO1606">
        <v>0</v>
      </c>
      <c r="AP1606">
        <v>0</v>
      </c>
      <c r="AQ1606">
        <v>0</v>
      </c>
      <c r="AR1606">
        <v>0</v>
      </c>
      <c r="AS1606">
        <v>0</v>
      </c>
      <c r="AT1606">
        <v>0</v>
      </c>
      <c r="AU1606">
        <v>0</v>
      </c>
      <c r="AV1606">
        <v>0</v>
      </c>
      <c r="AW1606">
        <v>3</v>
      </c>
      <c r="AX1606">
        <v>3</v>
      </c>
      <c r="AY1606">
        <v>0</v>
      </c>
      <c r="AZ1606">
        <v>0</v>
      </c>
      <c r="BA1606" t="s">
        <v>63</v>
      </c>
      <c r="BB1606" t="s">
        <v>63</v>
      </c>
      <c r="BC1606" t="s">
        <v>84</v>
      </c>
    </row>
    <row r="1607" spans="1:55" x14ac:dyDescent="0.3">
      <c r="A1607" t="s">
        <v>55</v>
      </c>
      <c r="B1607" t="s">
        <v>55</v>
      </c>
      <c r="C1607" t="s">
        <v>899</v>
      </c>
      <c r="D1607">
        <v>22110419803</v>
      </c>
      <c r="E1607" t="s">
        <v>1588</v>
      </c>
      <c r="F1607" t="s">
        <v>56</v>
      </c>
      <c r="G1607" t="s">
        <v>57</v>
      </c>
      <c r="H1607">
        <v>3</v>
      </c>
      <c r="I1607" t="s">
        <v>74</v>
      </c>
      <c r="J1607" t="s">
        <v>59</v>
      </c>
      <c r="L1607">
        <v>1</v>
      </c>
      <c r="N1607">
        <v>1</v>
      </c>
      <c r="O1607" t="s">
        <v>66</v>
      </c>
      <c r="P1607">
        <v>1</v>
      </c>
      <c r="Q1607" t="s">
        <v>67</v>
      </c>
      <c r="R1607">
        <v>13</v>
      </c>
      <c r="S1607">
        <v>18</v>
      </c>
      <c r="T1607" t="s">
        <v>61</v>
      </c>
      <c r="V1607">
        <v>4</v>
      </c>
      <c r="W1607">
        <v>0</v>
      </c>
      <c r="X1607">
        <v>1</v>
      </c>
      <c r="Y1607" t="s">
        <v>71</v>
      </c>
      <c r="Z1607" t="s">
        <v>71</v>
      </c>
      <c r="AA1607" t="s">
        <v>90</v>
      </c>
      <c r="AB1607" t="s">
        <v>71</v>
      </c>
      <c r="AC1607" t="s">
        <v>77</v>
      </c>
      <c r="AD1607">
        <v>1</v>
      </c>
      <c r="AE1607">
        <v>1</v>
      </c>
      <c r="AF1607">
        <v>0</v>
      </c>
      <c r="AG1607">
        <v>0</v>
      </c>
      <c r="AH1607">
        <v>0</v>
      </c>
      <c r="AI1607">
        <v>1</v>
      </c>
      <c r="AJ1607">
        <v>1</v>
      </c>
      <c r="AK1607">
        <v>3</v>
      </c>
      <c r="AL1607">
        <v>0</v>
      </c>
      <c r="AM1607">
        <v>0</v>
      </c>
      <c r="AN1607">
        <v>0</v>
      </c>
      <c r="AO1607">
        <v>0</v>
      </c>
      <c r="AP1607">
        <v>0</v>
      </c>
      <c r="AQ1607">
        <v>0</v>
      </c>
      <c r="AR1607">
        <v>0</v>
      </c>
      <c r="AS1607">
        <v>0</v>
      </c>
      <c r="AT1607">
        <v>0</v>
      </c>
      <c r="AU1607">
        <v>0</v>
      </c>
      <c r="AV1607">
        <v>0</v>
      </c>
      <c r="AW1607">
        <v>3</v>
      </c>
      <c r="AX1607">
        <v>3</v>
      </c>
      <c r="AY1607">
        <v>0</v>
      </c>
      <c r="AZ1607">
        <v>0</v>
      </c>
      <c r="BA1607" t="s">
        <v>63</v>
      </c>
      <c r="BB1607" t="s">
        <v>63</v>
      </c>
      <c r="BC1607" t="s">
        <v>84</v>
      </c>
    </row>
    <row r="1608" spans="1:55" x14ac:dyDescent="0.3">
      <c r="A1608" t="s">
        <v>55</v>
      </c>
      <c r="B1608" t="s">
        <v>55</v>
      </c>
      <c r="C1608" t="s">
        <v>899</v>
      </c>
      <c r="D1608">
        <v>22110419803</v>
      </c>
      <c r="E1608" t="s">
        <v>1588</v>
      </c>
      <c r="F1608" t="s">
        <v>56</v>
      </c>
      <c r="G1608" t="s">
        <v>57</v>
      </c>
      <c r="H1608">
        <v>3</v>
      </c>
      <c r="I1608" t="s">
        <v>74</v>
      </c>
      <c r="J1608" t="s">
        <v>59</v>
      </c>
      <c r="L1608">
        <v>1</v>
      </c>
      <c r="N1608">
        <v>3</v>
      </c>
      <c r="O1608" t="s">
        <v>66</v>
      </c>
      <c r="P1608">
        <v>5</v>
      </c>
      <c r="Q1608" t="s">
        <v>91</v>
      </c>
      <c r="R1608">
        <v>19</v>
      </c>
      <c r="S1608">
        <v>21</v>
      </c>
      <c r="T1608" t="s">
        <v>61</v>
      </c>
      <c r="V1608">
        <v>4</v>
      </c>
      <c r="W1608">
        <v>0</v>
      </c>
      <c r="X1608">
        <v>1</v>
      </c>
      <c r="Y1608" t="s">
        <v>71</v>
      </c>
      <c r="Z1608" t="s">
        <v>71</v>
      </c>
      <c r="AA1608" t="s">
        <v>71</v>
      </c>
      <c r="AB1608" t="s">
        <v>71</v>
      </c>
      <c r="AC1608" t="s">
        <v>77</v>
      </c>
      <c r="AD1608">
        <v>0</v>
      </c>
      <c r="AE1608">
        <v>1</v>
      </c>
      <c r="AF1608">
        <v>0</v>
      </c>
      <c r="AG1608">
        <v>0</v>
      </c>
      <c r="AH1608">
        <v>0</v>
      </c>
      <c r="AI1608">
        <v>0</v>
      </c>
      <c r="AJ1608">
        <v>1</v>
      </c>
      <c r="AK1608">
        <v>0</v>
      </c>
      <c r="AL1608">
        <v>0</v>
      </c>
      <c r="AM1608">
        <v>0</v>
      </c>
      <c r="AN1608">
        <v>0</v>
      </c>
      <c r="AO1608">
        <v>0</v>
      </c>
      <c r="AP1608">
        <v>0</v>
      </c>
      <c r="AQ1608">
        <v>0</v>
      </c>
      <c r="AR1608">
        <v>0</v>
      </c>
      <c r="AS1608">
        <v>0</v>
      </c>
      <c r="AT1608">
        <v>0</v>
      </c>
      <c r="AU1608">
        <v>0</v>
      </c>
      <c r="AV1608">
        <v>0</v>
      </c>
      <c r="AW1608">
        <v>3</v>
      </c>
      <c r="AX1608">
        <v>3</v>
      </c>
      <c r="AY1608">
        <v>0</v>
      </c>
      <c r="AZ1608">
        <v>0</v>
      </c>
      <c r="BA1608" t="s">
        <v>63</v>
      </c>
      <c r="BB1608" t="s">
        <v>63</v>
      </c>
      <c r="BC1608" t="s">
        <v>84</v>
      </c>
    </row>
    <row r="1609" spans="1:55" x14ac:dyDescent="0.3">
      <c r="A1609" t="s">
        <v>55</v>
      </c>
      <c r="B1609" t="s">
        <v>55</v>
      </c>
      <c r="C1609" t="s">
        <v>899</v>
      </c>
      <c r="D1609">
        <v>22110419803</v>
      </c>
      <c r="E1609" t="s">
        <v>1588</v>
      </c>
      <c r="F1609" t="s">
        <v>56</v>
      </c>
      <c r="G1609" t="s">
        <v>57</v>
      </c>
      <c r="H1609">
        <v>3</v>
      </c>
      <c r="I1609" t="s">
        <v>74</v>
      </c>
      <c r="J1609" t="s">
        <v>59</v>
      </c>
      <c r="L1609">
        <v>1</v>
      </c>
      <c r="N1609">
        <v>4</v>
      </c>
      <c r="O1609" t="s">
        <v>79</v>
      </c>
      <c r="R1609">
        <v>0</v>
      </c>
      <c r="S1609">
        <v>0</v>
      </c>
      <c r="T1609" t="s">
        <v>61</v>
      </c>
      <c r="U1609" t="s">
        <v>1781</v>
      </c>
      <c r="V1609">
        <v>4</v>
      </c>
      <c r="W1609">
        <v>0</v>
      </c>
      <c r="X1609">
        <v>1</v>
      </c>
      <c r="Y1609" t="s">
        <v>71</v>
      </c>
      <c r="Z1609" t="s">
        <v>71</v>
      </c>
      <c r="AA1609" t="s">
        <v>71</v>
      </c>
      <c r="AB1609" t="s">
        <v>71</v>
      </c>
      <c r="AD1609">
        <v>0</v>
      </c>
      <c r="AE1609">
        <v>0</v>
      </c>
      <c r="AF1609">
        <v>0</v>
      </c>
      <c r="AG1609">
        <v>0</v>
      </c>
      <c r="AH1609">
        <v>0</v>
      </c>
      <c r="AI1609">
        <v>0</v>
      </c>
      <c r="AJ1609">
        <v>4</v>
      </c>
      <c r="AK1609">
        <v>0</v>
      </c>
      <c r="AL1609">
        <v>0</v>
      </c>
      <c r="AM1609">
        <v>0</v>
      </c>
      <c r="AN1609">
        <v>0</v>
      </c>
      <c r="AO1609">
        <v>0</v>
      </c>
      <c r="AP1609">
        <v>0</v>
      </c>
      <c r="AQ1609">
        <v>0</v>
      </c>
      <c r="AR1609">
        <v>6</v>
      </c>
      <c r="AS1609">
        <v>0</v>
      </c>
      <c r="AT1609">
        <v>0</v>
      </c>
      <c r="AU1609">
        <v>0</v>
      </c>
      <c r="AV1609">
        <v>0</v>
      </c>
      <c r="AW1609">
        <v>4</v>
      </c>
      <c r="AX1609">
        <v>3</v>
      </c>
      <c r="AY1609">
        <v>0</v>
      </c>
      <c r="AZ1609">
        <v>0</v>
      </c>
      <c r="BA1609" t="s">
        <v>63</v>
      </c>
      <c r="BB1609" t="s">
        <v>63</v>
      </c>
      <c r="BC1609" t="s">
        <v>84</v>
      </c>
    </row>
    <row r="1610" spans="1:55" x14ac:dyDescent="0.3">
      <c r="A1610" t="s">
        <v>55</v>
      </c>
      <c r="B1610" t="s">
        <v>55</v>
      </c>
      <c r="C1610" t="s">
        <v>899</v>
      </c>
      <c r="D1610">
        <v>22110419803</v>
      </c>
      <c r="E1610" t="s">
        <v>1588</v>
      </c>
      <c r="F1610" t="s">
        <v>56</v>
      </c>
      <c r="G1610" t="s">
        <v>57</v>
      </c>
      <c r="H1610">
        <v>3</v>
      </c>
      <c r="I1610" t="s">
        <v>74</v>
      </c>
      <c r="J1610" t="s">
        <v>59</v>
      </c>
      <c r="L1610">
        <v>1</v>
      </c>
      <c r="N1610">
        <v>5</v>
      </c>
      <c r="O1610" t="s">
        <v>70</v>
      </c>
      <c r="R1610">
        <v>0</v>
      </c>
      <c r="S1610">
        <v>0</v>
      </c>
      <c r="T1610" t="s">
        <v>61</v>
      </c>
      <c r="V1610">
        <v>4</v>
      </c>
      <c r="W1610">
        <v>0</v>
      </c>
      <c r="X1610">
        <v>1</v>
      </c>
      <c r="Y1610" t="s">
        <v>62</v>
      </c>
      <c r="Z1610" t="s">
        <v>62</v>
      </c>
      <c r="AA1610" t="s">
        <v>62</v>
      </c>
      <c r="AB1610" t="s">
        <v>62</v>
      </c>
      <c r="AD1610">
        <v>0</v>
      </c>
      <c r="AE1610">
        <v>0</v>
      </c>
      <c r="AF1610">
        <v>0</v>
      </c>
      <c r="AG1610">
        <v>0</v>
      </c>
      <c r="AH1610">
        <v>0</v>
      </c>
      <c r="AI1610">
        <v>0</v>
      </c>
      <c r="AJ1610">
        <v>0</v>
      </c>
      <c r="AK1610">
        <v>1</v>
      </c>
      <c r="AL1610">
        <v>0</v>
      </c>
      <c r="AM1610">
        <v>0</v>
      </c>
      <c r="AN1610">
        <v>0</v>
      </c>
      <c r="AO1610">
        <v>0</v>
      </c>
      <c r="AP1610">
        <v>0</v>
      </c>
      <c r="AQ1610">
        <v>0</v>
      </c>
      <c r="AR1610">
        <v>0</v>
      </c>
      <c r="AS1610">
        <v>0</v>
      </c>
      <c r="AT1610">
        <v>0</v>
      </c>
      <c r="AU1610">
        <v>0</v>
      </c>
      <c r="AV1610">
        <v>0</v>
      </c>
      <c r="AW1610">
        <v>1</v>
      </c>
      <c r="AX1610">
        <v>1</v>
      </c>
      <c r="AY1610">
        <v>0</v>
      </c>
      <c r="AZ1610">
        <v>0</v>
      </c>
      <c r="BA1610" t="s">
        <v>63</v>
      </c>
      <c r="BB1610" t="s">
        <v>63</v>
      </c>
      <c r="BC1610" t="s">
        <v>64</v>
      </c>
    </row>
    <row r="1611" spans="1:55" x14ac:dyDescent="0.3">
      <c r="A1611" t="s">
        <v>55</v>
      </c>
      <c r="B1611" t="s">
        <v>55</v>
      </c>
      <c r="C1611" t="s">
        <v>899</v>
      </c>
      <c r="D1611">
        <v>22110419803</v>
      </c>
      <c r="E1611" t="s">
        <v>1588</v>
      </c>
      <c r="F1611" t="s">
        <v>56</v>
      </c>
      <c r="G1611" t="s">
        <v>57</v>
      </c>
      <c r="H1611">
        <v>5</v>
      </c>
      <c r="I1611" t="s">
        <v>94</v>
      </c>
      <c r="J1611" t="s">
        <v>59</v>
      </c>
      <c r="L1611">
        <v>1</v>
      </c>
      <c r="N1611">
        <v>2</v>
      </c>
      <c r="O1611" t="s">
        <v>95</v>
      </c>
      <c r="R1611">
        <v>0</v>
      </c>
      <c r="S1611">
        <v>0</v>
      </c>
      <c r="T1611" t="s">
        <v>1773</v>
      </c>
      <c r="V1611">
        <v>3</v>
      </c>
      <c r="W1611">
        <v>1</v>
      </c>
      <c r="X1611">
        <v>2</v>
      </c>
      <c r="Y1611" t="s">
        <v>71</v>
      </c>
      <c r="Z1611" t="s">
        <v>71</v>
      </c>
      <c r="AB1611" t="s">
        <v>71</v>
      </c>
      <c r="AD1611">
        <v>0</v>
      </c>
      <c r="AE1611">
        <v>0</v>
      </c>
      <c r="AF1611">
        <v>0</v>
      </c>
      <c r="AG1611">
        <v>0</v>
      </c>
      <c r="AH1611">
        <v>0</v>
      </c>
      <c r="AI1611">
        <v>0</v>
      </c>
      <c r="AJ1611">
        <v>0</v>
      </c>
      <c r="AK1611">
        <v>0</v>
      </c>
      <c r="AL1611">
        <v>0</v>
      </c>
      <c r="AM1611">
        <v>0</v>
      </c>
      <c r="AN1611">
        <v>0</v>
      </c>
      <c r="AO1611">
        <v>0</v>
      </c>
      <c r="AP1611">
        <v>0</v>
      </c>
      <c r="AQ1611">
        <v>0</v>
      </c>
      <c r="AR1611">
        <v>0</v>
      </c>
      <c r="AS1611">
        <v>0</v>
      </c>
      <c r="AT1611">
        <v>0</v>
      </c>
      <c r="AU1611">
        <v>0</v>
      </c>
      <c r="AV1611">
        <v>0</v>
      </c>
      <c r="AW1611">
        <v>0</v>
      </c>
      <c r="AX1611">
        <v>0</v>
      </c>
      <c r="AY1611">
        <v>0</v>
      </c>
      <c r="AZ1611">
        <v>0</v>
      </c>
      <c r="BA1611" t="s">
        <v>63</v>
      </c>
      <c r="BB1611" t="s">
        <v>63</v>
      </c>
      <c r="BC1611" t="s">
        <v>84</v>
      </c>
    </row>
    <row r="1612" spans="1:55" x14ac:dyDescent="0.3">
      <c r="A1612" t="s">
        <v>55</v>
      </c>
      <c r="B1612" t="s">
        <v>55</v>
      </c>
      <c r="C1612" t="s">
        <v>1421</v>
      </c>
      <c r="D1612">
        <v>22110436404</v>
      </c>
      <c r="E1612" t="s">
        <v>1620</v>
      </c>
      <c r="F1612" t="s">
        <v>56</v>
      </c>
      <c r="G1612" t="s">
        <v>57</v>
      </c>
      <c r="H1612">
        <v>1</v>
      </c>
      <c r="I1612" t="s">
        <v>58</v>
      </c>
      <c r="J1612" t="s">
        <v>59</v>
      </c>
      <c r="K1612" t="s">
        <v>1782</v>
      </c>
      <c r="L1612">
        <v>1</v>
      </c>
      <c r="M1612" t="s">
        <v>80</v>
      </c>
      <c r="N1612">
        <v>1</v>
      </c>
      <c r="R1612">
        <v>0</v>
      </c>
      <c r="S1612">
        <v>0</v>
      </c>
      <c r="T1612" t="s">
        <v>61</v>
      </c>
      <c r="U1612" t="s">
        <v>1783</v>
      </c>
      <c r="V1612">
        <v>0</v>
      </c>
      <c r="W1612">
        <v>0</v>
      </c>
      <c r="X1612">
        <v>1</v>
      </c>
      <c r="Y1612" t="s">
        <v>71</v>
      </c>
      <c r="Z1612" t="s">
        <v>62</v>
      </c>
      <c r="AA1612" t="s">
        <v>62</v>
      </c>
      <c r="AB1612" t="s">
        <v>62</v>
      </c>
      <c r="AD1612">
        <v>0</v>
      </c>
      <c r="AE1612">
        <v>0</v>
      </c>
      <c r="AF1612">
        <v>0</v>
      </c>
      <c r="AG1612">
        <v>0</v>
      </c>
      <c r="AH1612">
        <v>0</v>
      </c>
      <c r="AI1612">
        <v>0</v>
      </c>
      <c r="AJ1612">
        <v>2</v>
      </c>
      <c r="AK1612">
        <v>0</v>
      </c>
      <c r="AL1612">
        <v>0</v>
      </c>
      <c r="AM1612">
        <v>0</v>
      </c>
      <c r="AN1612">
        <v>0</v>
      </c>
      <c r="AO1612">
        <v>0</v>
      </c>
      <c r="AP1612">
        <v>0</v>
      </c>
      <c r="AQ1612">
        <v>0</v>
      </c>
      <c r="AR1612">
        <v>0</v>
      </c>
      <c r="AS1612">
        <v>0</v>
      </c>
      <c r="AT1612">
        <v>0</v>
      </c>
      <c r="AU1612">
        <v>0</v>
      </c>
      <c r="AV1612">
        <v>0</v>
      </c>
      <c r="AW1612">
        <v>2</v>
      </c>
      <c r="AX1612">
        <v>2</v>
      </c>
      <c r="AY1612">
        <v>0</v>
      </c>
      <c r="AZ1612">
        <v>0</v>
      </c>
      <c r="BA1612" t="s">
        <v>63</v>
      </c>
      <c r="BB1612" t="s">
        <v>63</v>
      </c>
      <c r="BC1612" t="s">
        <v>84</v>
      </c>
    </row>
    <row r="1613" spans="1:55" x14ac:dyDescent="0.3">
      <c r="A1613" t="s">
        <v>55</v>
      </c>
      <c r="B1613" t="s">
        <v>55</v>
      </c>
      <c r="C1613" t="s">
        <v>1421</v>
      </c>
      <c r="D1613">
        <v>22110436404</v>
      </c>
      <c r="E1613" t="s">
        <v>1620</v>
      </c>
      <c r="F1613" t="s">
        <v>56</v>
      </c>
      <c r="G1613" t="s">
        <v>57</v>
      </c>
      <c r="H1613">
        <v>1</v>
      </c>
      <c r="I1613" t="s">
        <v>58</v>
      </c>
      <c r="J1613" t="s">
        <v>59</v>
      </c>
      <c r="K1613" t="s">
        <v>1782</v>
      </c>
      <c r="L1613">
        <v>1</v>
      </c>
      <c r="M1613" t="s">
        <v>80</v>
      </c>
      <c r="N1613">
        <v>2</v>
      </c>
      <c r="O1613" t="s">
        <v>70</v>
      </c>
      <c r="R1613">
        <v>0</v>
      </c>
      <c r="S1613">
        <v>0</v>
      </c>
      <c r="T1613" t="s">
        <v>1772</v>
      </c>
      <c r="V1613">
        <v>0</v>
      </c>
      <c r="W1613">
        <v>0</v>
      </c>
      <c r="X1613">
        <v>1</v>
      </c>
      <c r="Y1613" t="s">
        <v>71</v>
      </c>
      <c r="Z1613" t="s">
        <v>62</v>
      </c>
      <c r="AA1613" t="s">
        <v>71</v>
      </c>
      <c r="AB1613" t="s">
        <v>62</v>
      </c>
      <c r="AD1613">
        <v>0</v>
      </c>
      <c r="AE1613">
        <v>0</v>
      </c>
      <c r="AF1613">
        <v>0</v>
      </c>
      <c r="AG1613">
        <v>0</v>
      </c>
      <c r="AH1613">
        <v>0</v>
      </c>
      <c r="AI1613">
        <v>2</v>
      </c>
      <c r="AJ1613">
        <v>0</v>
      </c>
      <c r="AK1613">
        <v>0</v>
      </c>
      <c r="AL1613">
        <v>0</v>
      </c>
      <c r="AM1613">
        <v>0</v>
      </c>
      <c r="AN1613">
        <v>0</v>
      </c>
      <c r="AO1613">
        <v>0</v>
      </c>
      <c r="AP1613">
        <v>0</v>
      </c>
      <c r="AQ1613">
        <v>0</v>
      </c>
      <c r="AR1613">
        <v>0</v>
      </c>
      <c r="AS1613">
        <v>0</v>
      </c>
      <c r="AT1613">
        <v>0</v>
      </c>
      <c r="AU1613">
        <v>0</v>
      </c>
      <c r="AV1613">
        <v>0</v>
      </c>
      <c r="AW1613">
        <v>1</v>
      </c>
      <c r="AX1613">
        <v>1</v>
      </c>
      <c r="AY1613">
        <v>0</v>
      </c>
      <c r="AZ1613">
        <v>0</v>
      </c>
      <c r="BA1613" t="s">
        <v>63</v>
      </c>
      <c r="BB1613" t="s">
        <v>63</v>
      </c>
      <c r="BC1613" t="s">
        <v>64</v>
      </c>
    </row>
    <row r="1614" spans="1:55" x14ac:dyDescent="0.3">
      <c r="A1614" t="s">
        <v>55</v>
      </c>
      <c r="B1614" t="s">
        <v>55</v>
      </c>
      <c r="C1614" t="s">
        <v>1421</v>
      </c>
      <c r="D1614">
        <v>22110436404</v>
      </c>
      <c r="E1614" t="s">
        <v>1620</v>
      </c>
      <c r="F1614" t="s">
        <v>56</v>
      </c>
      <c r="G1614" t="s">
        <v>57</v>
      </c>
      <c r="H1614">
        <v>1</v>
      </c>
      <c r="I1614" t="s">
        <v>58</v>
      </c>
      <c r="J1614" t="s">
        <v>59</v>
      </c>
      <c r="K1614" t="s">
        <v>1782</v>
      </c>
      <c r="L1614">
        <v>1</v>
      </c>
      <c r="M1614" t="s">
        <v>80</v>
      </c>
      <c r="N1614">
        <v>3</v>
      </c>
      <c r="O1614" t="s">
        <v>97</v>
      </c>
      <c r="R1614">
        <v>0</v>
      </c>
      <c r="S1614">
        <v>0</v>
      </c>
      <c r="T1614" t="s">
        <v>1773</v>
      </c>
      <c r="V1614">
        <v>0</v>
      </c>
      <c r="W1614">
        <v>0</v>
      </c>
      <c r="X1614">
        <v>1</v>
      </c>
      <c r="Y1614" t="s">
        <v>71</v>
      </c>
      <c r="Z1614" t="s">
        <v>62</v>
      </c>
      <c r="AA1614" t="s">
        <v>62</v>
      </c>
      <c r="AB1614" t="s">
        <v>62</v>
      </c>
      <c r="AD1614">
        <v>0</v>
      </c>
      <c r="AE1614">
        <v>0</v>
      </c>
      <c r="AF1614">
        <v>0</v>
      </c>
      <c r="AG1614">
        <v>0</v>
      </c>
      <c r="AH1614">
        <v>0</v>
      </c>
      <c r="AI1614">
        <v>0</v>
      </c>
      <c r="AJ1614">
        <v>1</v>
      </c>
      <c r="AK1614">
        <v>0</v>
      </c>
      <c r="AL1614">
        <v>0</v>
      </c>
      <c r="AM1614">
        <v>0</v>
      </c>
      <c r="AN1614">
        <v>0</v>
      </c>
      <c r="AO1614">
        <v>0</v>
      </c>
      <c r="AP1614">
        <v>0</v>
      </c>
      <c r="AQ1614">
        <v>0</v>
      </c>
      <c r="AR1614">
        <v>0</v>
      </c>
      <c r="AS1614">
        <v>0</v>
      </c>
      <c r="AT1614">
        <v>0</v>
      </c>
      <c r="AU1614">
        <v>0</v>
      </c>
      <c r="AV1614">
        <v>0</v>
      </c>
      <c r="AW1614">
        <v>1</v>
      </c>
      <c r="AX1614">
        <v>0</v>
      </c>
      <c r="AY1614">
        <v>0</v>
      </c>
      <c r="AZ1614">
        <v>0</v>
      </c>
      <c r="BA1614" t="s">
        <v>63</v>
      </c>
      <c r="BB1614" t="s">
        <v>63</v>
      </c>
      <c r="BC1614" t="s">
        <v>64</v>
      </c>
    </row>
    <row r="1615" spans="1:55" x14ac:dyDescent="0.3">
      <c r="A1615" t="s">
        <v>55</v>
      </c>
      <c r="B1615" t="s">
        <v>55</v>
      </c>
      <c r="C1615" t="s">
        <v>1421</v>
      </c>
      <c r="D1615">
        <v>22110436404</v>
      </c>
      <c r="E1615" t="s">
        <v>1620</v>
      </c>
      <c r="F1615" t="s">
        <v>56</v>
      </c>
      <c r="G1615" t="s">
        <v>57</v>
      </c>
      <c r="H1615">
        <v>1</v>
      </c>
      <c r="I1615" t="s">
        <v>58</v>
      </c>
      <c r="J1615" t="s">
        <v>59</v>
      </c>
      <c r="K1615" t="s">
        <v>1782</v>
      </c>
      <c r="L1615">
        <v>1</v>
      </c>
      <c r="M1615" t="s">
        <v>80</v>
      </c>
      <c r="N1615">
        <v>4</v>
      </c>
      <c r="O1615" t="s">
        <v>95</v>
      </c>
      <c r="R1615">
        <v>0</v>
      </c>
      <c r="S1615">
        <v>0</v>
      </c>
      <c r="T1615" t="s">
        <v>61</v>
      </c>
      <c r="V1615">
        <v>0</v>
      </c>
      <c r="W1615">
        <v>0</v>
      </c>
      <c r="X1615">
        <v>1</v>
      </c>
      <c r="Y1615" t="s">
        <v>71</v>
      </c>
      <c r="AA1615" t="s">
        <v>62</v>
      </c>
      <c r="AD1615">
        <v>0</v>
      </c>
      <c r="AE1615">
        <v>0</v>
      </c>
      <c r="AF1615">
        <v>0</v>
      </c>
      <c r="AG1615">
        <v>0</v>
      </c>
      <c r="AH1615">
        <v>0</v>
      </c>
      <c r="AI1615">
        <v>0</v>
      </c>
      <c r="AJ1615">
        <v>0</v>
      </c>
      <c r="AK1615">
        <v>0</v>
      </c>
      <c r="AL1615">
        <v>0</v>
      </c>
      <c r="AM1615">
        <v>0</v>
      </c>
      <c r="AN1615">
        <v>0</v>
      </c>
      <c r="AO1615">
        <v>0</v>
      </c>
      <c r="AP1615">
        <v>0</v>
      </c>
      <c r="AQ1615">
        <v>0</v>
      </c>
      <c r="AR1615">
        <v>0</v>
      </c>
      <c r="AS1615">
        <v>0</v>
      </c>
      <c r="AT1615">
        <v>0</v>
      </c>
      <c r="AU1615">
        <v>0</v>
      </c>
      <c r="AV1615">
        <v>0</v>
      </c>
      <c r="AW1615">
        <v>1</v>
      </c>
      <c r="AX1615">
        <v>0</v>
      </c>
      <c r="AY1615">
        <v>0</v>
      </c>
      <c r="AZ1615">
        <v>0</v>
      </c>
      <c r="BA1615" t="s">
        <v>63</v>
      </c>
      <c r="BB1615" t="s">
        <v>63</v>
      </c>
      <c r="BC1615" t="s">
        <v>64</v>
      </c>
    </row>
    <row r="1616" spans="1:55" x14ac:dyDescent="0.3">
      <c r="A1616" t="s">
        <v>55</v>
      </c>
      <c r="B1616" t="s">
        <v>55</v>
      </c>
      <c r="C1616" t="s">
        <v>1421</v>
      </c>
      <c r="D1616">
        <v>22110405117</v>
      </c>
      <c r="E1616" t="s">
        <v>1519</v>
      </c>
      <c r="F1616" t="s">
        <v>56</v>
      </c>
      <c r="G1616" t="s">
        <v>57</v>
      </c>
      <c r="H1616">
        <v>1</v>
      </c>
      <c r="I1616" t="s">
        <v>58</v>
      </c>
      <c r="J1616" t="s">
        <v>59</v>
      </c>
      <c r="L1616">
        <v>1</v>
      </c>
      <c r="M1616" t="s">
        <v>1784</v>
      </c>
      <c r="N1616">
        <v>1</v>
      </c>
      <c r="R1616">
        <v>0</v>
      </c>
      <c r="S1616">
        <v>0</v>
      </c>
      <c r="T1616" t="s">
        <v>61</v>
      </c>
      <c r="V1616">
        <v>0</v>
      </c>
      <c r="W1616">
        <v>2</v>
      </c>
      <c r="X1616">
        <v>2</v>
      </c>
      <c r="Y1616" t="s">
        <v>71</v>
      </c>
      <c r="Z1616" t="s">
        <v>62</v>
      </c>
      <c r="AA1616" t="s">
        <v>62</v>
      </c>
      <c r="AB1616" t="s">
        <v>62</v>
      </c>
      <c r="AD1616">
        <v>0</v>
      </c>
      <c r="AE1616">
        <v>0</v>
      </c>
      <c r="AF1616">
        <v>0</v>
      </c>
      <c r="AG1616">
        <v>0</v>
      </c>
      <c r="AH1616">
        <v>0</v>
      </c>
      <c r="AI1616">
        <v>0</v>
      </c>
      <c r="AJ1616">
        <v>2</v>
      </c>
      <c r="AK1616">
        <v>0</v>
      </c>
      <c r="AL1616">
        <v>0</v>
      </c>
      <c r="AM1616">
        <v>0</v>
      </c>
      <c r="AN1616">
        <v>0</v>
      </c>
      <c r="AO1616">
        <v>0</v>
      </c>
      <c r="AP1616">
        <v>0</v>
      </c>
      <c r="AQ1616">
        <v>0</v>
      </c>
      <c r="AR1616">
        <v>0</v>
      </c>
      <c r="AS1616">
        <v>0</v>
      </c>
      <c r="AT1616">
        <v>0</v>
      </c>
      <c r="AU1616">
        <v>0</v>
      </c>
      <c r="AV1616">
        <v>0</v>
      </c>
      <c r="AW1616">
        <v>2</v>
      </c>
      <c r="AX1616">
        <v>2</v>
      </c>
      <c r="AY1616">
        <v>0</v>
      </c>
      <c r="AZ1616">
        <v>0</v>
      </c>
      <c r="BA1616" t="s">
        <v>63</v>
      </c>
      <c r="BB1616" t="s">
        <v>63</v>
      </c>
      <c r="BC1616" t="s">
        <v>64</v>
      </c>
    </row>
    <row r="1617" spans="1:55" x14ac:dyDescent="0.3">
      <c r="A1617" t="s">
        <v>55</v>
      </c>
      <c r="B1617" t="s">
        <v>55</v>
      </c>
      <c r="C1617" t="s">
        <v>1421</v>
      </c>
      <c r="D1617">
        <v>22110405117</v>
      </c>
      <c r="E1617" t="s">
        <v>1519</v>
      </c>
      <c r="F1617" t="s">
        <v>56</v>
      </c>
      <c r="G1617" t="s">
        <v>57</v>
      </c>
      <c r="H1617">
        <v>1</v>
      </c>
      <c r="I1617" t="s">
        <v>58</v>
      </c>
      <c r="J1617" t="s">
        <v>59</v>
      </c>
      <c r="L1617">
        <v>1</v>
      </c>
      <c r="M1617" t="s">
        <v>1784</v>
      </c>
      <c r="N1617">
        <v>2</v>
      </c>
      <c r="O1617" t="s">
        <v>70</v>
      </c>
      <c r="R1617">
        <v>0</v>
      </c>
      <c r="S1617">
        <v>0</v>
      </c>
      <c r="T1617" t="s">
        <v>1772</v>
      </c>
      <c r="V1617">
        <v>0</v>
      </c>
      <c r="W1617">
        <v>2</v>
      </c>
      <c r="X1617">
        <v>2</v>
      </c>
      <c r="Y1617" t="s">
        <v>71</v>
      </c>
      <c r="Z1617" t="s">
        <v>62</v>
      </c>
      <c r="AA1617" t="s">
        <v>62</v>
      </c>
      <c r="AB1617" t="s">
        <v>62</v>
      </c>
      <c r="AD1617">
        <v>0</v>
      </c>
      <c r="AE1617">
        <v>0</v>
      </c>
      <c r="AF1617">
        <v>0</v>
      </c>
      <c r="AG1617">
        <v>0</v>
      </c>
      <c r="AH1617">
        <v>0</v>
      </c>
      <c r="AI1617">
        <v>2</v>
      </c>
      <c r="AJ1617">
        <v>0</v>
      </c>
      <c r="AK1617">
        <v>0</v>
      </c>
      <c r="AL1617">
        <v>0</v>
      </c>
      <c r="AM1617">
        <v>0</v>
      </c>
      <c r="AN1617">
        <v>0</v>
      </c>
      <c r="AO1617">
        <v>0</v>
      </c>
      <c r="AP1617">
        <v>0</v>
      </c>
      <c r="AQ1617">
        <v>0</v>
      </c>
      <c r="AR1617">
        <v>0</v>
      </c>
      <c r="AS1617">
        <v>0</v>
      </c>
      <c r="AT1617">
        <v>0</v>
      </c>
      <c r="AU1617">
        <v>0</v>
      </c>
      <c r="AV1617">
        <v>0</v>
      </c>
      <c r="AW1617">
        <v>1</v>
      </c>
      <c r="AX1617">
        <v>1</v>
      </c>
      <c r="AY1617">
        <v>0</v>
      </c>
      <c r="AZ1617">
        <v>0</v>
      </c>
      <c r="BA1617" t="s">
        <v>63</v>
      </c>
      <c r="BB1617" t="s">
        <v>63</v>
      </c>
      <c r="BC1617" t="s">
        <v>84</v>
      </c>
    </row>
    <row r="1618" spans="1:55" x14ac:dyDescent="0.3">
      <c r="A1618" t="s">
        <v>55</v>
      </c>
      <c r="B1618" t="s">
        <v>55</v>
      </c>
      <c r="C1618" t="s">
        <v>1421</v>
      </c>
      <c r="D1618">
        <v>22110405117</v>
      </c>
      <c r="E1618" t="s">
        <v>1519</v>
      </c>
      <c r="F1618" t="s">
        <v>56</v>
      </c>
      <c r="G1618" t="s">
        <v>57</v>
      </c>
      <c r="H1618">
        <v>4</v>
      </c>
      <c r="I1618" t="s">
        <v>74</v>
      </c>
      <c r="J1618" t="s">
        <v>59</v>
      </c>
      <c r="L1618">
        <v>1</v>
      </c>
      <c r="N1618">
        <v>1</v>
      </c>
      <c r="O1618" t="s">
        <v>66</v>
      </c>
      <c r="P1618">
        <v>1</v>
      </c>
      <c r="Q1618" t="s">
        <v>67</v>
      </c>
      <c r="R1618">
        <v>1</v>
      </c>
      <c r="S1618">
        <v>2</v>
      </c>
      <c r="V1618">
        <v>2</v>
      </c>
      <c r="W1618">
        <v>1</v>
      </c>
      <c r="X1618">
        <v>1</v>
      </c>
      <c r="Y1618" t="s">
        <v>71</v>
      </c>
      <c r="Z1618" t="s">
        <v>62</v>
      </c>
      <c r="AA1618" t="s">
        <v>62</v>
      </c>
      <c r="AB1618" t="s">
        <v>62</v>
      </c>
      <c r="AC1618" t="s">
        <v>77</v>
      </c>
      <c r="AD1618">
        <v>0</v>
      </c>
      <c r="AE1618">
        <v>0</v>
      </c>
      <c r="AF1618">
        <v>0</v>
      </c>
      <c r="AG1618">
        <v>0</v>
      </c>
      <c r="AH1618">
        <v>0</v>
      </c>
      <c r="AI1618">
        <v>0</v>
      </c>
      <c r="AJ1618">
        <v>0</v>
      </c>
      <c r="AK1618">
        <v>0</v>
      </c>
      <c r="AL1618">
        <v>0</v>
      </c>
      <c r="AM1618">
        <v>0</v>
      </c>
      <c r="AN1618">
        <v>0</v>
      </c>
      <c r="AO1618">
        <v>0</v>
      </c>
      <c r="AP1618">
        <v>0</v>
      </c>
      <c r="AQ1618">
        <v>0</v>
      </c>
      <c r="AR1618">
        <v>0</v>
      </c>
      <c r="AS1618">
        <v>0</v>
      </c>
      <c r="AT1618">
        <v>0</v>
      </c>
      <c r="AU1618">
        <v>0</v>
      </c>
      <c r="AV1618">
        <v>0</v>
      </c>
      <c r="AW1618">
        <v>0</v>
      </c>
      <c r="AX1618">
        <v>1</v>
      </c>
      <c r="AY1618">
        <v>0</v>
      </c>
      <c r="AZ1618">
        <v>0</v>
      </c>
      <c r="BA1618" t="s">
        <v>63</v>
      </c>
      <c r="BB1618" t="s">
        <v>63</v>
      </c>
      <c r="BC1618" t="s">
        <v>64</v>
      </c>
    </row>
    <row r="1619" spans="1:55" x14ac:dyDescent="0.3">
      <c r="A1619" t="s">
        <v>55</v>
      </c>
      <c r="B1619" t="s">
        <v>55</v>
      </c>
      <c r="C1619" t="s">
        <v>1421</v>
      </c>
      <c r="D1619">
        <v>22110405117</v>
      </c>
      <c r="E1619" t="s">
        <v>1519</v>
      </c>
      <c r="F1619" t="s">
        <v>56</v>
      </c>
      <c r="G1619" t="s">
        <v>57</v>
      </c>
      <c r="H1619">
        <v>4</v>
      </c>
      <c r="I1619" t="s">
        <v>74</v>
      </c>
      <c r="J1619" t="s">
        <v>59</v>
      </c>
      <c r="L1619">
        <v>1</v>
      </c>
      <c r="N1619">
        <v>4</v>
      </c>
      <c r="O1619" t="s">
        <v>97</v>
      </c>
      <c r="R1619">
        <v>0</v>
      </c>
      <c r="S1619">
        <v>0</v>
      </c>
      <c r="T1619" t="s">
        <v>1773</v>
      </c>
      <c r="U1619" t="s">
        <v>1785</v>
      </c>
      <c r="V1619">
        <v>2</v>
      </c>
      <c r="W1619">
        <v>1</v>
      </c>
      <c r="X1619">
        <v>1</v>
      </c>
      <c r="Y1619" t="s">
        <v>71</v>
      </c>
      <c r="Z1619" t="s">
        <v>62</v>
      </c>
      <c r="AA1619" t="s">
        <v>62</v>
      </c>
      <c r="AB1619" t="s">
        <v>62</v>
      </c>
      <c r="AD1619">
        <v>0</v>
      </c>
      <c r="AE1619">
        <v>0</v>
      </c>
      <c r="AF1619">
        <v>0</v>
      </c>
      <c r="AG1619">
        <v>0</v>
      </c>
      <c r="AH1619">
        <v>0</v>
      </c>
      <c r="AI1619">
        <v>0</v>
      </c>
      <c r="AJ1619">
        <v>1</v>
      </c>
      <c r="AK1619">
        <v>0</v>
      </c>
      <c r="AL1619">
        <v>0</v>
      </c>
      <c r="AM1619">
        <v>0</v>
      </c>
      <c r="AN1619">
        <v>0</v>
      </c>
      <c r="AO1619">
        <v>0</v>
      </c>
      <c r="AP1619">
        <v>0</v>
      </c>
      <c r="AQ1619">
        <v>0</v>
      </c>
      <c r="AR1619">
        <v>0</v>
      </c>
      <c r="AS1619">
        <v>0</v>
      </c>
      <c r="AT1619">
        <v>0</v>
      </c>
      <c r="AU1619">
        <v>0</v>
      </c>
      <c r="AV1619">
        <v>0</v>
      </c>
      <c r="AW1619">
        <v>0</v>
      </c>
      <c r="AX1619">
        <v>0</v>
      </c>
      <c r="AY1619">
        <v>0</v>
      </c>
      <c r="AZ1619">
        <v>0</v>
      </c>
      <c r="BA1619" t="s">
        <v>63</v>
      </c>
      <c r="BB1619" t="s">
        <v>63</v>
      </c>
      <c r="BC1619" t="s">
        <v>64</v>
      </c>
    </row>
    <row r="1620" spans="1:55" x14ac:dyDescent="0.3">
      <c r="A1620" t="s">
        <v>55</v>
      </c>
      <c r="B1620" t="s">
        <v>55</v>
      </c>
      <c r="C1620" t="s">
        <v>1421</v>
      </c>
      <c r="D1620">
        <v>22110405117</v>
      </c>
      <c r="E1620" t="s">
        <v>1519</v>
      </c>
      <c r="F1620" t="s">
        <v>56</v>
      </c>
      <c r="G1620" t="s">
        <v>57</v>
      </c>
      <c r="H1620">
        <v>4</v>
      </c>
      <c r="I1620" t="s">
        <v>74</v>
      </c>
      <c r="J1620" t="s">
        <v>59</v>
      </c>
      <c r="L1620">
        <v>1</v>
      </c>
      <c r="N1620">
        <v>5</v>
      </c>
      <c r="O1620" t="s">
        <v>60</v>
      </c>
      <c r="R1620">
        <v>0</v>
      </c>
      <c r="S1620">
        <v>0</v>
      </c>
      <c r="T1620" t="s">
        <v>61</v>
      </c>
      <c r="V1620">
        <v>2</v>
      </c>
      <c r="W1620">
        <v>1</v>
      </c>
      <c r="X1620">
        <v>1</v>
      </c>
      <c r="Y1620" t="s">
        <v>62</v>
      </c>
      <c r="Z1620" t="s">
        <v>62</v>
      </c>
      <c r="AA1620" t="s">
        <v>62</v>
      </c>
      <c r="AB1620" t="s">
        <v>62</v>
      </c>
      <c r="AD1620">
        <v>0</v>
      </c>
      <c r="AE1620">
        <v>0</v>
      </c>
      <c r="AF1620">
        <v>0</v>
      </c>
      <c r="AG1620">
        <v>0</v>
      </c>
      <c r="AH1620">
        <v>0</v>
      </c>
      <c r="AI1620">
        <v>1</v>
      </c>
      <c r="AJ1620">
        <v>1</v>
      </c>
      <c r="AK1620">
        <v>0</v>
      </c>
      <c r="AL1620">
        <v>2</v>
      </c>
      <c r="AM1620">
        <v>1</v>
      </c>
      <c r="AN1620">
        <v>3</v>
      </c>
      <c r="AO1620">
        <v>0</v>
      </c>
      <c r="AP1620">
        <v>0</v>
      </c>
      <c r="AQ1620">
        <v>0</v>
      </c>
      <c r="AR1620">
        <v>0</v>
      </c>
      <c r="AS1620">
        <v>0</v>
      </c>
      <c r="AT1620">
        <v>0</v>
      </c>
      <c r="AU1620">
        <v>0</v>
      </c>
      <c r="AV1620">
        <v>0</v>
      </c>
      <c r="AW1620">
        <v>1</v>
      </c>
      <c r="AX1620">
        <v>1</v>
      </c>
      <c r="AY1620">
        <v>0</v>
      </c>
      <c r="AZ1620">
        <v>0</v>
      </c>
      <c r="BA1620" t="s">
        <v>63</v>
      </c>
      <c r="BB1620" t="s">
        <v>63</v>
      </c>
      <c r="BC1620" t="s">
        <v>64</v>
      </c>
    </row>
    <row r="1621" spans="1:55" x14ac:dyDescent="0.3">
      <c r="A1621" t="s">
        <v>55</v>
      </c>
      <c r="B1621" t="s">
        <v>55</v>
      </c>
      <c r="C1621" t="s">
        <v>1421</v>
      </c>
      <c r="D1621">
        <v>22110405117</v>
      </c>
      <c r="E1621" t="s">
        <v>1519</v>
      </c>
      <c r="F1621" t="s">
        <v>56</v>
      </c>
      <c r="G1621" t="s">
        <v>57</v>
      </c>
      <c r="H1621">
        <v>4</v>
      </c>
      <c r="I1621" t="s">
        <v>74</v>
      </c>
      <c r="J1621" t="s">
        <v>59</v>
      </c>
      <c r="L1621">
        <v>1</v>
      </c>
      <c r="N1621">
        <v>6</v>
      </c>
      <c r="O1621" t="s">
        <v>66</v>
      </c>
      <c r="P1621">
        <v>3</v>
      </c>
      <c r="Q1621" t="s">
        <v>78</v>
      </c>
      <c r="R1621">
        <v>3</v>
      </c>
      <c r="S1621">
        <v>0</v>
      </c>
      <c r="T1621" t="s">
        <v>61</v>
      </c>
      <c r="V1621">
        <v>2</v>
      </c>
      <c r="W1621">
        <v>1</v>
      </c>
      <c r="X1621">
        <v>1</v>
      </c>
      <c r="Y1621" t="s">
        <v>71</v>
      </c>
      <c r="Z1621" t="s">
        <v>62</v>
      </c>
      <c r="AA1621" t="s">
        <v>62</v>
      </c>
      <c r="AB1621" t="s">
        <v>62</v>
      </c>
      <c r="AC1621" t="s">
        <v>77</v>
      </c>
      <c r="AD1621">
        <v>1</v>
      </c>
      <c r="AE1621">
        <v>0</v>
      </c>
      <c r="AF1621">
        <v>0</v>
      </c>
      <c r="AG1621">
        <v>0</v>
      </c>
      <c r="AH1621">
        <v>0</v>
      </c>
      <c r="AI1621">
        <v>0</v>
      </c>
      <c r="AJ1621">
        <v>0</v>
      </c>
      <c r="AK1621">
        <v>0</v>
      </c>
      <c r="AL1621">
        <v>0</v>
      </c>
      <c r="AM1621">
        <v>0</v>
      </c>
      <c r="AN1621">
        <v>0</v>
      </c>
      <c r="AO1621">
        <v>0</v>
      </c>
      <c r="AP1621">
        <v>0</v>
      </c>
      <c r="AQ1621">
        <v>0</v>
      </c>
      <c r="AR1621">
        <v>0</v>
      </c>
      <c r="AS1621">
        <v>0</v>
      </c>
      <c r="AT1621">
        <v>0</v>
      </c>
      <c r="AU1621">
        <v>0</v>
      </c>
      <c r="AV1621">
        <v>0</v>
      </c>
      <c r="AW1621">
        <v>0</v>
      </c>
      <c r="AX1621">
        <v>2</v>
      </c>
      <c r="AY1621">
        <v>0</v>
      </c>
      <c r="AZ1621">
        <v>0</v>
      </c>
      <c r="BA1621" t="s">
        <v>63</v>
      </c>
      <c r="BB1621" t="s">
        <v>63</v>
      </c>
      <c r="BC1621" t="s">
        <v>64</v>
      </c>
    </row>
    <row r="1622" spans="1:55" x14ac:dyDescent="0.3">
      <c r="A1622" t="s">
        <v>55</v>
      </c>
      <c r="B1622" t="s">
        <v>55</v>
      </c>
      <c r="C1622" t="s">
        <v>1421</v>
      </c>
      <c r="D1622">
        <v>22110436404</v>
      </c>
      <c r="E1622" t="s">
        <v>1620</v>
      </c>
      <c r="F1622" t="s">
        <v>56</v>
      </c>
      <c r="G1622" t="s">
        <v>57</v>
      </c>
      <c r="H1622">
        <v>4</v>
      </c>
      <c r="I1622" t="s">
        <v>74</v>
      </c>
      <c r="J1622" t="s">
        <v>59</v>
      </c>
      <c r="L1622">
        <v>1</v>
      </c>
      <c r="N1622">
        <v>1</v>
      </c>
      <c r="O1622" t="s">
        <v>66</v>
      </c>
      <c r="P1622">
        <v>1</v>
      </c>
      <c r="Q1622" t="s">
        <v>67</v>
      </c>
      <c r="R1622">
        <v>6</v>
      </c>
      <c r="S1622">
        <v>9</v>
      </c>
      <c r="T1622" t="s">
        <v>61</v>
      </c>
      <c r="V1622">
        <v>2</v>
      </c>
      <c r="W1622">
        <v>0</v>
      </c>
      <c r="X1622">
        <v>2</v>
      </c>
      <c r="Y1622" t="s">
        <v>71</v>
      </c>
      <c r="Z1622" t="s">
        <v>71</v>
      </c>
      <c r="AA1622" t="s">
        <v>71</v>
      </c>
      <c r="AB1622" t="s">
        <v>62</v>
      </c>
      <c r="AC1622" t="s">
        <v>77</v>
      </c>
      <c r="AD1622">
        <v>0</v>
      </c>
      <c r="AE1622">
        <v>0</v>
      </c>
      <c r="AF1622">
        <v>0</v>
      </c>
      <c r="AG1622">
        <v>0</v>
      </c>
      <c r="AH1622">
        <v>0</v>
      </c>
      <c r="AI1622">
        <v>0</v>
      </c>
      <c r="AJ1622">
        <v>0</v>
      </c>
      <c r="AK1622">
        <v>0</v>
      </c>
      <c r="AL1622">
        <v>0</v>
      </c>
      <c r="AM1622">
        <v>0</v>
      </c>
      <c r="AN1622">
        <v>0</v>
      </c>
      <c r="AO1622">
        <v>0</v>
      </c>
      <c r="AP1622">
        <v>0</v>
      </c>
      <c r="AQ1622">
        <v>0</v>
      </c>
      <c r="AR1622">
        <v>0</v>
      </c>
      <c r="AS1622">
        <v>0</v>
      </c>
      <c r="AT1622">
        <v>0</v>
      </c>
      <c r="AU1622">
        <v>0</v>
      </c>
      <c r="AV1622">
        <v>0</v>
      </c>
      <c r="AW1622">
        <v>0</v>
      </c>
      <c r="AX1622">
        <v>1</v>
      </c>
      <c r="AY1622">
        <v>0</v>
      </c>
      <c r="AZ1622">
        <v>0</v>
      </c>
      <c r="BB1622" t="s">
        <v>63</v>
      </c>
      <c r="BC1622" t="s">
        <v>64</v>
      </c>
    </row>
    <row r="1623" spans="1:55" x14ac:dyDescent="0.3">
      <c r="A1623" t="s">
        <v>55</v>
      </c>
      <c r="B1623" t="s">
        <v>55</v>
      </c>
      <c r="C1623" t="s">
        <v>1421</v>
      </c>
      <c r="D1623">
        <v>22110436404</v>
      </c>
      <c r="E1623" t="s">
        <v>1620</v>
      </c>
      <c r="F1623" t="s">
        <v>56</v>
      </c>
      <c r="G1623" t="s">
        <v>57</v>
      </c>
      <c r="H1623">
        <v>4</v>
      </c>
      <c r="I1623" t="s">
        <v>74</v>
      </c>
      <c r="J1623" t="s">
        <v>59</v>
      </c>
      <c r="L1623">
        <v>1</v>
      </c>
      <c r="N1623">
        <v>2</v>
      </c>
      <c r="O1623" t="s">
        <v>66</v>
      </c>
      <c r="P1623">
        <v>2</v>
      </c>
      <c r="Q1623" t="s">
        <v>69</v>
      </c>
      <c r="R1623">
        <v>11</v>
      </c>
      <c r="S1623">
        <v>10</v>
      </c>
      <c r="T1623" t="s">
        <v>61</v>
      </c>
      <c r="V1623">
        <v>2</v>
      </c>
      <c r="W1623">
        <v>0</v>
      </c>
      <c r="X1623">
        <v>2</v>
      </c>
      <c r="Y1623" t="s">
        <v>71</v>
      </c>
      <c r="Z1623" t="s">
        <v>62</v>
      </c>
      <c r="AA1623" t="s">
        <v>62</v>
      </c>
      <c r="AB1623" t="s">
        <v>62</v>
      </c>
      <c r="AC1623" t="s">
        <v>77</v>
      </c>
      <c r="AD1623">
        <v>0</v>
      </c>
      <c r="AE1623">
        <v>0</v>
      </c>
      <c r="AF1623">
        <v>0</v>
      </c>
      <c r="AG1623">
        <v>0</v>
      </c>
      <c r="AH1623">
        <v>0</v>
      </c>
      <c r="AI1623">
        <v>0</v>
      </c>
      <c r="AJ1623">
        <v>0</v>
      </c>
      <c r="AK1623">
        <v>0</v>
      </c>
      <c r="AL1623">
        <v>0</v>
      </c>
      <c r="AM1623">
        <v>0</v>
      </c>
      <c r="AN1623">
        <v>0</v>
      </c>
      <c r="AO1623">
        <v>0</v>
      </c>
      <c r="AP1623">
        <v>0</v>
      </c>
      <c r="AQ1623">
        <v>0</v>
      </c>
      <c r="AR1623">
        <v>0</v>
      </c>
      <c r="AS1623">
        <v>0</v>
      </c>
      <c r="AT1623">
        <v>0</v>
      </c>
      <c r="AU1623">
        <v>0</v>
      </c>
      <c r="AV1623">
        <v>0</v>
      </c>
      <c r="AW1623">
        <v>1</v>
      </c>
      <c r="AX1623">
        <v>1</v>
      </c>
      <c r="AY1623">
        <v>0</v>
      </c>
      <c r="AZ1623">
        <v>0</v>
      </c>
      <c r="BA1623" t="s">
        <v>63</v>
      </c>
      <c r="BB1623" t="s">
        <v>63</v>
      </c>
      <c r="BC1623" t="s">
        <v>84</v>
      </c>
    </row>
    <row r="1624" spans="1:55" x14ac:dyDescent="0.3">
      <c r="A1624" t="s">
        <v>55</v>
      </c>
      <c r="B1624" t="s">
        <v>55</v>
      </c>
      <c r="C1624" t="s">
        <v>1421</v>
      </c>
      <c r="D1624">
        <v>22110436404</v>
      </c>
      <c r="E1624" t="s">
        <v>1620</v>
      </c>
      <c r="F1624" t="s">
        <v>56</v>
      </c>
      <c r="G1624" t="s">
        <v>57</v>
      </c>
      <c r="H1624">
        <v>4</v>
      </c>
      <c r="I1624" t="s">
        <v>74</v>
      </c>
      <c r="J1624" t="s">
        <v>59</v>
      </c>
      <c r="L1624">
        <v>1</v>
      </c>
      <c r="N1624">
        <v>3</v>
      </c>
      <c r="O1624" t="s">
        <v>66</v>
      </c>
      <c r="R1624">
        <v>0</v>
      </c>
      <c r="S1624">
        <v>0</v>
      </c>
      <c r="T1624" t="s">
        <v>1773</v>
      </c>
      <c r="V1624">
        <v>2</v>
      </c>
      <c r="W1624">
        <v>0</v>
      </c>
      <c r="X1624">
        <v>2</v>
      </c>
      <c r="Y1624" t="s">
        <v>71</v>
      </c>
      <c r="Z1624" t="s">
        <v>71</v>
      </c>
      <c r="AA1624" t="s">
        <v>71</v>
      </c>
      <c r="AB1624" t="s">
        <v>62</v>
      </c>
      <c r="AC1624" t="s">
        <v>77</v>
      </c>
      <c r="AD1624">
        <v>0</v>
      </c>
      <c r="AE1624">
        <v>0</v>
      </c>
      <c r="AF1624">
        <v>0</v>
      </c>
      <c r="AG1624">
        <v>0</v>
      </c>
      <c r="AH1624">
        <v>0</v>
      </c>
      <c r="AI1624">
        <v>0</v>
      </c>
      <c r="AJ1624">
        <v>0</v>
      </c>
      <c r="AK1624">
        <v>0</v>
      </c>
      <c r="AL1624">
        <v>0</v>
      </c>
      <c r="AM1624">
        <v>0</v>
      </c>
      <c r="AN1624">
        <v>0</v>
      </c>
      <c r="AO1624">
        <v>0</v>
      </c>
      <c r="AP1624">
        <v>0</v>
      </c>
      <c r="AQ1624">
        <v>0</v>
      </c>
      <c r="AR1624">
        <v>0</v>
      </c>
      <c r="AS1624">
        <v>0</v>
      </c>
      <c r="AT1624">
        <v>0</v>
      </c>
      <c r="AU1624">
        <v>0</v>
      </c>
      <c r="AV1624">
        <v>0</v>
      </c>
      <c r="AW1624">
        <v>1</v>
      </c>
      <c r="AX1624">
        <v>0</v>
      </c>
      <c r="AY1624">
        <v>0</v>
      </c>
      <c r="AZ1624">
        <v>0</v>
      </c>
      <c r="BA1624" t="s">
        <v>63</v>
      </c>
      <c r="BB1624" t="s">
        <v>63</v>
      </c>
      <c r="BC1624" t="s">
        <v>64</v>
      </c>
    </row>
    <row r="1625" spans="1:55" x14ac:dyDescent="0.3">
      <c r="A1625" t="s">
        <v>55</v>
      </c>
      <c r="B1625" t="s">
        <v>55</v>
      </c>
      <c r="C1625" t="s">
        <v>1421</v>
      </c>
      <c r="D1625">
        <v>22110436404</v>
      </c>
      <c r="E1625" t="s">
        <v>1620</v>
      </c>
      <c r="F1625" t="s">
        <v>56</v>
      </c>
      <c r="G1625" t="s">
        <v>57</v>
      </c>
      <c r="H1625">
        <v>4</v>
      </c>
      <c r="I1625" t="s">
        <v>74</v>
      </c>
      <c r="J1625" t="s">
        <v>59</v>
      </c>
      <c r="L1625">
        <v>1</v>
      </c>
      <c r="N1625">
        <v>4</v>
      </c>
      <c r="O1625" t="s">
        <v>97</v>
      </c>
      <c r="R1625">
        <v>0</v>
      </c>
      <c r="S1625">
        <v>0</v>
      </c>
      <c r="T1625" t="s">
        <v>61</v>
      </c>
      <c r="U1625" t="s">
        <v>1786</v>
      </c>
      <c r="V1625">
        <v>2</v>
      </c>
      <c r="W1625">
        <v>0</v>
      </c>
      <c r="X1625">
        <v>2</v>
      </c>
      <c r="Y1625" t="s">
        <v>71</v>
      </c>
      <c r="Z1625" t="s">
        <v>62</v>
      </c>
      <c r="AA1625" t="s">
        <v>62</v>
      </c>
      <c r="AB1625" t="s">
        <v>62</v>
      </c>
      <c r="AD1625">
        <v>0</v>
      </c>
      <c r="AE1625">
        <v>0</v>
      </c>
      <c r="AF1625">
        <v>0</v>
      </c>
      <c r="AG1625">
        <v>0</v>
      </c>
      <c r="AH1625">
        <v>0</v>
      </c>
      <c r="AI1625">
        <v>0</v>
      </c>
      <c r="AJ1625">
        <v>1</v>
      </c>
      <c r="AK1625">
        <v>0</v>
      </c>
      <c r="AL1625">
        <v>0</v>
      </c>
      <c r="AM1625">
        <v>0</v>
      </c>
      <c r="AN1625">
        <v>0</v>
      </c>
      <c r="AO1625">
        <v>0</v>
      </c>
      <c r="AP1625">
        <v>0</v>
      </c>
      <c r="AQ1625">
        <v>0</v>
      </c>
      <c r="AR1625">
        <v>0</v>
      </c>
      <c r="AS1625">
        <v>0</v>
      </c>
      <c r="AT1625">
        <v>0</v>
      </c>
      <c r="AU1625">
        <v>0</v>
      </c>
      <c r="AV1625">
        <v>0</v>
      </c>
      <c r="AW1625">
        <v>0</v>
      </c>
      <c r="AX1625">
        <v>0</v>
      </c>
      <c r="AY1625">
        <v>0</v>
      </c>
      <c r="AZ1625">
        <v>0</v>
      </c>
      <c r="BA1625" t="s">
        <v>63</v>
      </c>
      <c r="BB1625" t="s">
        <v>63</v>
      </c>
      <c r="BC1625" t="s">
        <v>64</v>
      </c>
    </row>
    <row r="1626" spans="1:55" x14ac:dyDescent="0.3">
      <c r="A1626" t="s">
        <v>55</v>
      </c>
      <c r="B1626" t="s">
        <v>55</v>
      </c>
      <c r="C1626" t="s">
        <v>1421</v>
      </c>
      <c r="D1626">
        <v>22110436404</v>
      </c>
      <c r="E1626" t="s">
        <v>1620</v>
      </c>
      <c r="F1626" t="s">
        <v>56</v>
      </c>
      <c r="G1626" t="s">
        <v>57</v>
      </c>
      <c r="H1626">
        <v>4</v>
      </c>
      <c r="I1626" t="s">
        <v>74</v>
      </c>
      <c r="J1626" t="s">
        <v>59</v>
      </c>
      <c r="L1626">
        <v>1</v>
      </c>
      <c r="N1626">
        <v>5</v>
      </c>
      <c r="O1626" t="s">
        <v>60</v>
      </c>
      <c r="R1626">
        <v>0</v>
      </c>
      <c r="S1626">
        <v>0</v>
      </c>
      <c r="T1626" t="s">
        <v>61</v>
      </c>
      <c r="V1626">
        <v>2</v>
      </c>
      <c r="W1626">
        <v>0</v>
      </c>
      <c r="X1626">
        <v>2</v>
      </c>
      <c r="Y1626" t="s">
        <v>62</v>
      </c>
      <c r="Z1626" t="s">
        <v>62</v>
      </c>
      <c r="AA1626" t="s">
        <v>62</v>
      </c>
      <c r="AB1626" t="s">
        <v>62</v>
      </c>
      <c r="AD1626">
        <v>0</v>
      </c>
      <c r="AE1626">
        <v>0</v>
      </c>
      <c r="AF1626">
        <v>0</v>
      </c>
      <c r="AG1626">
        <v>0</v>
      </c>
      <c r="AH1626">
        <v>0</v>
      </c>
      <c r="AI1626">
        <v>1</v>
      </c>
      <c r="AJ1626">
        <v>1</v>
      </c>
      <c r="AK1626">
        <v>0</v>
      </c>
      <c r="AL1626">
        <v>2</v>
      </c>
      <c r="AM1626">
        <v>1</v>
      </c>
      <c r="AN1626">
        <v>3</v>
      </c>
      <c r="AO1626">
        <v>0</v>
      </c>
      <c r="AP1626">
        <v>0</v>
      </c>
      <c r="AQ1626">
        <v>0</v>
      </c>
      <c r="AR1626">
        <v>0</v>
      </c>
      <c r="AS1626">
        <v>0</v>
      </c>
      <c r="AT1626">
        <v>0</v>
      </c>
      <c r="AU1626">
        <v>0</v>
      </c>
      <c r="AV1626">
        <v>0</v>
      </c>
      <c r="AW1626">
        <v>1</v>
      </c>
      <c r="AX1626">
        <v>1</v>
      </c>
      <c r="AY1626">
        <v>0</v>
      </c>
      <c r="AZ1626">
        <v>0</v>
      </c>
      <c r="BA1626" t="s">
        <v>63</v>
      </c>
      <c r="BB1626" t="s">
        <v>63</v>
      </c>
      <c r="BC1626" t="s">
        <v>64</v>
      </c>
    </row>
    <row r="1627" spans="1:55" x14ac:dyDescent="0.3">
      <c r="A1627" t="s">
        <v>55</v>
      </c>
      <c r="B1627" t="s">
        <v>55</v>
      </c>
      <c r="C1627" t="s">
        <v>1421</v>
      </c>
      <c r="D1627">
        <v>22110405117</v>
      </c>
      <c r="E1627" t="s">
        <v>1519</v>
      </c>
      <c r="F1627" t="s">
        <v>56</v>
      </c>
      <c r="G1627" t="s">
        <v>57</v>
      </c>
      <c r="H1627">
        <v>5</v>
      </c>
      <c r="I1627" t="s">
        <v>74</v>
      </c>
      <c r="J1627" t="s">
        <v>59</v>
      </c>
      <c r="L1627">
        <v>1</v>
      </c>
      <c r="N1627">
        <v>1</v>
      </c>
      <c r="O1627" t="s">
        <v>66</v>
      </c>
      <c r="P1627">
        <v>5</v>
      </c>
      <c r="Q1627" t="s">
        <v>75</v>
      </c>
      <c r="R1627">
        <v>2</v>
      </c>
      <c r="S1627">
        <v>2</v>
      </c>
      <c r="T1627" t="s">
        <v>61</v>
      </c>
      <c r="U1627" t="s">
        <v>1787</v>
      </c>
      <c r="V1627">
        <v>4</v>
      </c>
      <c r="W1627">
        <v>0</v>
      </c>
      <c r="X1627">
        <v>2</v>
      </c>
      <c r="Y1627" t="s">
        <v>71</v>
      </c>
      <c r="Z1627" t="s">
        <v>62</v>
      </c>
      <c r="AA1627" t="s">
        <v>90</v>
      </c>
      <c r="AB1627" t="s">
        <v>62</v>
      </c>
      <c r="AC1627" t="s">
        <v>77</v>
      </c>
      <c r="AD1627">
        <v>2</v>
      </c>
      <c r="AE1627">
        <v>0</v>
      </c>
      <c r="AF1627">
        <v>0</v>
      </c>
      <c r="AG1627">
        <v>0</v>
      </c>
      <c r="AH1627">
        <v>0</v>
      </c>
      <c r="AI1627">
        <v>3</v>
      </c>
      <c r="AJ1627">
        <v>0</v>
      </c>
      <c r="AK1627">
        <v>0</v>
      </c>
      <c r="AL1627">
        <v>0</v>
      </c>
      <c r="AM1627">
        <v>0</v>
      </c>
      <c r="AN1627">
        <v>0</v>
      </c>
      <c r="AO1627">
        <v>0</v>
      </c>
      <c r="AP1627">
        <v>0</v>
      </c>
      <c r="AQ1627">
        <v>0</v>
      </c>
      <c r="AR1627">
        <v>0</v>
      </c>
      <c r="AS1627">
        <v>0</v>
      </c>
      <c r="AT1627">
        <v>0</v>
      </c>
      <c r="AU1627">
        <v>0</v>
      </c>
      <c r="AV1627">
        <v>0</v>
      </c>
      <c r="AW1627">
        <v>0</v>
      </c>
      <c r="AX1627">
        <v>2</v>
      </c>
      <c r="AY1627">
        <v>0</v>
      </c>
      <c r="AZ1627">
        <v>0</v>
      </c>
      <c r="BA1627" t="s">
        <v>63</v>
      </c>
      <c r="BB1627" t="s">
        <v>63</v>
      </c>
      <c r="BC1627" t="s">
        <v>64</v>
      </c>
    </row>
    <row r="1628" spans="1:55" x14ac:dyDescent="0.3">
      <c r="A1628" t="s">
        <v>55</v>
      </c>
      <c r="B1628" t="s">
        <v>55</v>
      </c>
      <c r="C1628" t="s">
        <v>1421</v>
      </c>
      <c r="D1628">
        <v>22110436404</v>
      </c>
      <c r="E1628" t="s">
        <v>1620</v>
      </c>
      <c r="F1628" t="s">
        <v>56</v>
      </c>
      <c r="G1628" t="s">
        <v>57</v>
      </c>
      <c r="H1628">
        <v>5</v>
      </c>
      <c r="I1628" t="s">
        <v>74</v>
      </c>
      <c r="J1628" t="s">
        <v>59</v>
      </c>
      <c r="L1628">
        <v>1</v>
      </c>
      <c r="N1628">
        <v>2</v>
      </c>
      <c r="O1628" t="s">
        <v>66</v>
      </c>
      <c r="P1628">
        <v>4</v>
      </c>
      <c r="Q1628" t="s">
        <v>76</v>
      </c>
      <c r="R1628">
        <v>11</v>
      </c>
      <c r="S1628">
        <v>10</v>
      </c>
      <c r="T1628" t="s">
        <v>61</v>
      </c>
      <c r="V1628">
        <v>2</v>
      </c>
      <c r="W1628">
        <v>5</v>
      </c>
      <c r="X1628">
        <v>1</v>
      </c>
      <c r="Y1628" t="s">
        <v>62</v>
      </c>
      <c r="Z1628" t="s">
        <v>62</v>
      </c>
      <c r="AA1628" t="s">
        <v>90</v>
      </c>
      <c r="AB1628" t="s">
        <v>62</v>
      </c>
      <c r="AC1628" t="s">
        <v>77</v>
      </c>
      <c r="AD1628">
        <v>0</v>
      </c>
      <c r="AE1628">
        <v>0</v>
      </c>
      <c r="AF1628">
        <v>0</v>
      </c>
      <c r="AG1628">
        <v>0</v>
      </c>
      <c r="AH1628">
        <v>0</v>
      </c>
      <c r="AI1628">
        <v>0</v>
      </c>
      <c r="AJ1628">
        <v>0</v>
      </c>
      <c r="AK1628">
        <v>0</v>
      </c>
      <c r="AL1628">
        <v>0</v>
      </c>
      <c r="AM1628">
        <v>0</v>
      </c>
      <c r="AN1628">
        <v>0</v>
      </c>
      <c r="AO1628">
        <v>0</v>
      </c>
      <c r="AP1628">
        <v>0</v>
      </c>
      <c r="AQ1628">
        <v>0</v>
      </c>
      <c r="AR1628">
        <v>0</v>
      </c>
      <c r="AS1628">
        <v>0</v>
      </c>
      <c r="AT1628">
        <v>0</v>
      </c>
      <c r="AU1628">
        <v>0</v>
      </c>
      <c r="AV1628">
        <v>0</v>
      </c>
      <c r="AW1628">
        <v>0</v>
      </c>
      <c r="AX1628">
        <v>2</v>
      </c>
      <c r="AY1628">
        <v>0</v>
      </c>
      <c r="AZ1628">
        <v>0</v>
      </c>
      <c r="BA1628" t="s">
        <v>63</v>
      </c>
      <c r="BB1628" t="s">
        <v>63</v>
      </c>
      <c r="BC1628" t="s">
        <v>64</v>
      </c>
    </row>
    <row r="1629" spans="1:55" x14ac:dyDescent="0.3">
      <c r="A1629" t="s">
        <v>55</v>
      </c>
      <c r="B1629" t="s">
        <v>55</v>
      </c>
      <c r="C1629" t="s">
        <v>391</v>
      </c>
      <c r="D1629">
        <v>22110423201</v>
      </c>
      <c r="E1629" t="s">
        <v>1594</v>
      </c>
      <c r="F1629" t="s">
        <v>98</v>
      </c>
      <c r="G1629" t="s">
        <v>57</v>
      </c>
      <c r="H1629">
        <v>1</v>
      </c>
      <c r="I1629" t="s">
        <v>74</v>
      </c>
      <c r="J1629" t="s">
        <v>59</v>
      </c>
      <c r="L1629">
        <v>1</v>
      </c>
      <c r="N1629">
        <v>2</v>
      </c>
      <c r="O1629" t="s">
        <v>66</v>
      </c>
      <c r="P1629">
        <v>8</v>
      </c>
      <c r="Q1629" t="s">
        <v>99</v>
      </c>
      <c r="R1629">
        <v>32</v>
      </c>
      <c r="S1629">
        <v>34</v>
      </c>
      <c r="T1629" t="s">
        <v>61</v>
      </c>
      <c r="V1629">
        <v>4</v>
      </c>
      <c r="W1629">
        <v>0</v>
      </c>
      <c r="X1629">
        <v>2</v>
      </c>
      <c r="Y1629" t="s">
        <v>71</v>
      </c>
      <c r="Z1629" t="s">
        <v>71</v>
      </c>
      <c r="AA1629" t="s">
        <v>62</v>
      </c>
      <c r="AB1629" t="s">
        <v>71</v>
      </c>
      <c r="AC1629" t="s">
        <v>68</v>
      </c>
      <c r="AD1629">
        <v>2</v>
      </c>
      <c r="AE1629">
        <v>0</v>
      </c>
      <c r="AF1629">
        <v>0</v>
      </c>
      <c r="AG1629">
        <v>0</v>
      </c>
      <c r="AH1629">
        <v>0</v>
      </c>
      <c r="AI1629">
        <v>0</v>
      </c>
      <c r="AJ1629">
        <v>0</v>
      </c>
      <c r="AK1629">
        <v>0</v>
      </c>
      <c r="AL1629">
        <v>0</v>
      </c>
      <c r="AM1629">
        <v>0</v>
      </c>
      <c r="AN1629">
        <v>0</v>
      </c>
      <c r="AO1629">
        <v>0</v>
      </c>
      <c r="AP1629">
        <v>0</v>
      </c>
      <c r="AQ1629">
        <v>0</v>
      </c>
      <c r="AR1629">
        <v>0</v>
      </c>
      <c r="AS1629">
        <v>0</v>
      </c>
      <c r="AT1629">
        <v>0</v>
      </c>
      <c r="AU1629">
        <v>0</v>
      </c>
      <c r="AV1629">
        <v>0</v>
      </c>
      <c r="AW1629">
        <v>2</v>
      </c>
      <c r="AX1629">
        <v>2</v>
      </c>
      <c r="AY1629">
        <v>0</v>
      </c>
      <c r="AZ1629">
        <v>0</v>
      </c>
      <c r="BA1629" t="s">
        <v>63</v>
      </c>
      <c r="BB1629" t="s">
        <v>63</v>
      </c>
      <c r="BC1629" t="s">
        <v>64</v>
      </c>
    </row>
    <row r="1630" spans="1:55" x14ac:dyDescent="0.3">
      <c r="A1630" t="s">
        <v>55</v>
      </c>
      <c r="B1630" t="s">
        <v>55</v>
      </c>
      <c r="C1630" t="s">
        <v>391</v>
      </c>
      <c r="D1630">
        <v>22110423201</v>
      </c>
      <c r="E1630" t="s">
        <v>1594</v>
      </c>
      <c r="F1630" t="s">
        <v>98</v>
      </c>
      <c r="G1630" t="s">
        <v>57</v>
      </c>
      <c r="H1630">
        <v>1</v>
      </c>
      <c r="I1630" t="s">
        <v>74</v>
      </c>
      <c r="J1630" t="s">
        <v>59</v>
      </c>
      <c r="L1630">
        <v>1</v>
      </c>
      <c r="N1630">
        <v>3</v>
      </c>
      <c r="O1630" t="s">
        <v>66</v>
      </c>
      <c r="P1630">
        <v>8</v>
      </c>
      <c r="Q1630" t="s">
        <v>831</v>
      </c>
      <c r="R1630">
        <v>37</v>
      </c>
      <c r="S1630">
        <v>25</v>
      </c>
      <c r="T1630" t="s">
        <v>61</v>
      </c>
      <c r="V1630">
        <v>4</v>
      </c>
      <c r="W1630">
        <v>0</v>
      </c>
      <c r="X1630">
        <v>2</v>
      </c>
      <c r="Y1630" t="s">
        <v>71</v>
      </c>
      <c r="Z1630" t="s">
        <v>71</v>
      </c>
      <c r="AA1630" t="s">
        <v>71</v>
      </c>
      <c r="AB1630" t="s">
        <v>62</v>
      </c>
      <c r="AC1630" t="s">
        <v>68</v>
      </c>
      <c r="AD1630">
        <v>0</v>
      </c>
      <c r="AE1630">
        <v>1</v>
      </c>
      <c r="AF1630">
        <v>0</v>
      </c>
      <c r="AG1630">
        <v>0</v>
      </c>
      <c r="AH1630">
        <v>0</v>
      </c>
      <c r="AI1630">
        <v>0</v>
      </c>
      <c r="AJ1630">
        <v>0</v>
      </c>
      <c r="AK1630">
        <v>0</v>
      </c>
      <c r="AL1630">
        <v>0</v>
      </c>
      <c r="AM1630">
        <v>0</v>
      </c>
      <c r="AN1630">
        <v>0</v>
      </c>
      <c r="AO1630">
        <v>0</v>
      </c>
      <c r="AP1630">
        <v>0</v>
      </c>
      <c r="AQ1630">
        <v>0</v>
      </c>
      <c r="AR1630">
        <v>0</v>
      </c>
      <c r="AS1630">
        <v>0</v>
      </c>
      <c r="AT1630">
        <v>0</v>
      </c>
      <c r="AU1630">
        <v>0</v>
      </c>
      <c r="AV1630">
        <v>0</v>
      </c>
      <c r="AW1630">
        <v>2</v>
      </c>
      <c r="AX1630">
        <v>2</v>
      </c>
      <c r="AY1630">
        <v>0</v>
      </c>
      <c r="AZ1630">
        <v>0</v>
      </c>
      <c r="BA1630" t="s">
        <v>63</v>
      </c>
      <c r="BB1630" t="s">
        <v>63</v>
      </c>
      <c r="BC1630" t="s">
        <v>64</v>
      </c>
    </row>
    <row r="1631" spans="1:55" x14ac:dyDescent="0.3">
      <c r="A1631" t="s">
        <v>55</v>
      </c>
      <c r="B1631" t="s">
        <v>55</v>
      </c>
      <c r="C1631" t="s">
        <v>391</v>
      </c>
      <c r="D1631">
        <v>22110423201</v>
      </c>
      <c r="E1631" t="s">
        <v>1594</v>
      </c>
      <c r="F1631" t="s">
        <v>98</v>
      </c>
      <c r="G1631" t="s">
        <v>57</v>
      </c>
      <c r="H1631">
        <v>1</v>
      </c>
      <c r="I1631" t="s">
        <v>74</v>
      </c>
      <c r="J1631" t="s">
        <v>59</v>
      </c>
      <c r="L1631">
        <v>1</v>
      </c>
      <c r="N1631">
        <v>6</v>
      </c>
      <c r="O1631" t="s">
        <v>66</v>
      </c>
      <c r="P1631">
        <v>6</v>
      </c>
      <c r="Q1631" t="s">
        <v>164</v>
      </c>
      <c r="R1631">
        <v>37</v>
      </c>
      <c r="S1631">
        <v>44</v>
      </c>
      <c r="T1631" t="s">
        <v>61</v>
      </c>
      <c r="V1631">
        <v>4</v>
      </c>
      <c r="W1631">
        <v>0</v>
      </c>
      <c r="X1631">
        <v>2</v>
      </c>
      <c r="Y1631" t="s">
        <v>71</v>
      </c>
      <c r="Z1631" t="s">
        <v>71</v>
      </c>
      <c r="AA1631" t="s">
        <v>71</v>
      </c>
      <c r="AC1631" t="s">
        <v>68</v>
      </c>
      <c r="AD1631">
        <v>1</v>
      </c>
      <c r="AE1631">
        <v>0</v>
      </c>
      <c r="AF1631">
        <v>0</v>
      </c>
      <c r="AG1631">
        <v>0</v>
      </c>
      <c r="AH1631">
        <v>0</v>
      </c>
      <c r="AI1631">
        <v>0</v>
      </c>
      <c r="AJ1631">
        <v>0</v>
      </c>
      <c r="AK1631">
        <v>0</v>
      </c>
      <c r="AL1631">
        <v>0</v>
      </c>
      <c r="AM1631">
        <v>0</v>
      </c>
      <c r="AN1631">
        <v>0</v>
      </c>
      <c r="AO1631">
        <v>0</v>
      </c>
      <c r="AP1631">
        <v>0</v>
      </c>
      <c r="AQ1631">
        <v>0</v>
      </c>
      <c r="AR1631">
        <v>0</v>
      </c>
      <c r="AS1631">
        <v>0</v>
      </c>
      <c r="AT1631">
        <v>0</v>
      </c>
      <c r="AU1631">
        <v>0</v>
      </c>
      <c r="AV1631">
        <v>0</v>
      </c>
      <c r="AW1631">
        <v>4</v>
      </c>
      <c r="AX1631">
        <v>6</v>
      </c>
      <c r="AY1631">
        <v>0</v>
      </c>
      <c r="AZ1631">
        <v>0</v>
      </c>
      <c r="BA1631" t="s">
        <v>63</v>
      </c>
      <c r="BB1631" t="s">
        <v>63</v>
      </c>
      <c r="BC1631" t="s">
        <v>64</v>
      </c>
    </row>
    <row r="1632" spans="1:55" x14ac:dyDescent="0.3">
      <c r="A1632" t="s">
        <v>55</v>
      </c>
      <c r="B1632" t="s">
        <v>55</v>
      </c>
      <c r="C1632" t="s">
        <v>391</v>
      </c>
      <c r="D1632">
        <v>22110423201</v>
      </c>
      <c r="E1632" t="s">
        <v>1594</v>
      </c>
      <c r="F1632" t="s">
        <v>98</v>
      </c>
      <c r="G1632" t="s">
        <v>57</v>
      </c>
      <c r="H1632">
        <v>1</v>
      </c>
      <c r="I1632" t="s">
        <v>74</v>
      </c>
      <c r="J1632" t="s">
        <v>59</v>
      </c>
      <c r="L1632">
        <v>1</v>
      </c>
      <c r="N1632">
        <v>7</v>
      </c>
      <c r="O1632" t="s">
        <v>70</v>
      </c>
      <c r="R1632">
        <v>0</v>
      </c>
      <c r="S1632">
        <v>0</v>
      </c>
      <c r="T1632" t="s">
        <v>93</v>
      </c>
      <c r="V1632">
        <v>4</v>
      </c>
      <c r="W1632">
        <v>0</v>
      </c>
      <c r="X1632">
        <v>2</v>
      </c>
      <c r="AD1632">
        <v>0</v>
      </c>
      <c r="AE1632">
        <v>0</v>
      </c>
      <c r="AF1632">
        <v>0</v>
      </c>
      <c r="AG1632">
        <v>0</v>
      </c>
      <c r="AH1632">
        <v>0</v>
      </c>
      <c r="AI1632">
        <v>0</v>
      </c>
      <c r="AJ1632">
        <v>0</v>
      </c>
      <c r="AK1632">
        <v>0</v>
      </c>
      <c r="AL1632">
        <v>0</v>
      </c>
      <c r="AM1632">
        <v>0</v>
      </c>
      <c r="AN1632">
        <v>0</v>
      </c>
      <c r="AO1632">
        <v>0</v>
      </c>
      <c r="AP1632">
        <v>0</v>
      </c>
      <c r="AQ1632">
        <v>0</v>
      </c>
      <c r="AR1632">
        <v>0</v>
      </c>
      <c r="AS1632">
        <v>0</v>
      </c>
      <c r="AT1632">
        <v>0</v>
      </c>
      <c r="AU1632">
        <v>0</v>
      </c>
      <c r="AV1632">
        <v>0</v>
      </c>
      <c r="AW1632">
        <v>0</v>
      </c>
      <c r="AX1632">
        <v>0</v>
      </c>
      <c r="AY1632">
        <v>0</v>
      </c>
      <c r="AZ1632">
        <v>0</v>
      </c>
      <c r="BC1632" t="s">
        <v>64</v>
      </c>
    </row>
    <row r="1633" spans="1:55" x14ac:dyDescent="0.3">
      <c r="A1633" t="s">
        <v>55</v>
      </c>
      <c r="B1633" t="s">
        <v>55</v>
      </c>
      <c r="C1633" t="s">
        <v>391</v>
      </c>
      <c r="D1633">
        <v>22110423201</v>
      </c>
      <c r="E1633" t="s">
        <v>1594</v>
      </c>
      <c r="F1633" t="s">
        <v>98</v>
      </c>
      <c r="G1633" t="s">
        <v>57</v>
      </c>
      <c r="H1633">
        <v>1</v>
      </c>
      <c r="I1633" t="s">
        <v>74</v>
      </c>
      <c r="J1633" t="s">
        <v>59</v>
      </c>
      <c r="L1633">
        <v>2</v>
      </c>
      <c r="N1633">
        <v>1</v>
      </c>
      <c r="O1633" t="s">
        <v>66</v>
      </c>
      <c r="P1633">
        <v>7</v>
      </c>
      <c r="Q1633" t="s">
        <v>102</v>
      </c>
      <c r="R1633">
        <v>36</v>
      </c>
      <c r="S1633">
        <v>34</v>
      </c>
      <c r="T1633" t="s">
        <v>1773</v>
      </c>
      <c r="V1633">
        <v>2</v>
      </c>
      <c r="W1633">
        <v>1</v>
      </c>
      <c r="X1633">
        <v>1</v>
      </c>
      <c r="Y1633" t="s">
        <v>71</v>
      </c>
      <c r="Z1633" t="s">
        <v>71</v>
      </c>
      <c r="AA1633" t="s">
        <v>90</v>
      </c>
      <c r="AB1633" t="s">
        <v>71</v>
      </c>
      <c r="AC1633" t="s">
        <v>68</v>
      </c>
      <c r="AD1633">
        <v>0</v>
      </c>
      <c r="AE1633">
        <v>1</v>
      </c>
      <c r="AF1633">
        <v>0</v>
      </c>
      <c r="AG1633">
        <v>0</v>
      </c>
      <c r="AH1633">
        <v>0</v>
      </c>
      <c r="AI1633">
        <v>0</v>
      </c>
      <c r="AJ1633">
        <v>0</v>
      </c>
      <c r="AK1633">
        <v>0</v>
      </c>
      <c r="AL1633">
        <v>0</v>
      </c>
      <c r="AM1633">
        <v>0</v>
      </c>
      <c r="AN1633">
        <v>0</v>
      </c>
      <c r="AO1633">
        <v>0</v>
      </c>
      <c r="AP1633">
        <v>0</v>
      </c>
      <c r="AQ1633">
        <v>0</v>
      </c>
      <c r="AR1633">
        <v>0</v>
      </c>
      <c r="AS1633">
        <v>0</v>
      </c>
      <c r="AT1633">
        <v>0</v>
      </c>
      <c r="AU1633">
        <v>0</v>
      </c>
      <c r="AV1633">
        <v>0</v>
      </c>
      <c r="AW1633">
        <v>2</v>
      </c>
      <c r="AX1633">
        <v>2</v>
      </c>
      <c r="AY1633">
        <v>0</v>
      </c>
      <c r="AZ1633">
        <v>0</v>
      </c>
      <c r="BA1633" t="s">
        <v>63</v>
      </c>
      <c r="BB1633" t="s">
        <v>63</v>
      </c>
      <c r="BC1633" t="s">
        <v>64</v>
      </c>
    </row>
    <row r="1634" spans="1:55" x14ac:dyDescent="0.3">
      <c r="A1634" t="s">
        <v>55</v>
      </c>
      <c r="B1634" t="s">
        <v>55</v>
      </c>
      <c r="C1634" t="s">
        <v>391</v>
      </c>
      <c r="D1634">
        <v>22110423201</v>
      </c>
      <c r="E1634" t="s">
        <v>1594</v>
      </c>
      <c r="F1634" t="s">
        <v>98</v>
      </c>
      <c r="G1634" t="s">
        <v>57</v>
      </c>
      <c r="H1634">
        <v>1</v>
      </c>
      <c r="I1634" t="s">
        <v>74</v>
      </c>
      <c r="J1634" t="s">
        <v>59</v>
      </c>
      <c r="L1634">
        <v>2</v>
      </c>
      <c r="N1634">
        <v>2</v>
      </c>
      <c r="O1634" t="s">
        <v>104</v>
      </c>
      <c r="R1634">
        <v>0</v>
      </c>
      <c r="S1634">
        <v>0</v>
      </c>
      <c r="T1634" t="s">
        <v>1773</v>
      </c>
      <c r="V1634">
        <v>2</v>
      </c>
      <c r="W1634">
        <v>1</v>
      </c>
      <c r="X1634">
        <v>1</v>
      </c>
      <c r="Y1634" t="s">
        <v>71</v>
      </c>
      <c r="Z1634" t="s">
        <v>71</v>
      </c>
      <c r="AA1634" t="s">
        <v>90</v>
      </c>
      <c r="AB1634" t="s">
        <v>71</v>
      </c>
      <c r="AC1634" t="s">
        <v>68</v>
      </c>
      <c r="AD1634">
        <v>0</v>
      </c>
      <c r="AE1634">
        <v>0</v>
      </c>
      <c r="AF1634">
        <v>11</v>
      </c>
      <c r="AG1634">
        <v>33</v>
      </c>
      <c r="AH1634">
        <v>0</v>
      </c>
      <c r="AI1634">
        <v>0</v>
      </c>
      <c r="AJ1634">
        <v>0</v>
      </c>
      <c r="AK1634">
        <v>0</v>
      </c>
      <c r="AL1634">
        <v>0</v>
      </c>
      <c r="AM1634">
        <v>0</v>
      </c>
      <c r="AN1634">
        <v>0</v>
      </c>
      <c r="AO1634">
        <v>0</v>
      </c>
      <c r="AP1634">
        <v>0</v>
      </c>
      <c r="AQ1634">
        <v>0</v>
      </c>
      <c r="AR1634">
        <v>0</v>
      </c>
      <c r="AS1634">
        <v>0</v>
      </c>
      <c r="AT1634">
        <v>0</v>
      </c>
      <c r="AU1634">
        <v>0</v>
      </c>
      <c r="AV1634">
        <v>0</v>
      </c>
      <c r="AW1634">
        <v>2</v>
      </c>
      <c r="AX1634">
        <v>2</v>
      </c>
      <c r="AY1634">
        <v>0</v>
      </c>
      <c r="AZ1634">
        <v>0</v>
      </c>
      <c r="BA1634" t="s">
        <v>63</v>
      </c>
      <c r="BB1634" t="s">
        <v>63</v>
      </c>
      <c r="BC1634" t="s">
        <v>64</v>
      </c>
    </row>
    <row r="1635" spans="1:55" x14ac:dyDescent="0.3">
      <c r="A1635" t="s">
        <v>55</v>
      </c>
      <c r="B1635" t="s">
        <v>55</v>
      </c>
      <c r="C1635" t="s">
        <v>899</v>
      </c>
      <c r="D1635">
        <v>22110416605</v>
      </c>
      <c r="E1635" t="s">
        <v>1578</v>
      </c>
      <c r="F1635" t="s">
        <v>98</v>
      </c>
      <c r="G1635" t="s">
        <v>57</v>
      </c>
      <c r="H1635">
        <v>1</v>
      </c>
      <c r="I1635" t="s">
        <v>58</v>
      </c>
      <c r="J1635" t="s">
        <v>59</v>
      </c>
      <c r="L1635">
        <v>1</v>
      </c>
      <c r="M1635" t="s">
        <v>1788</v>
      </c>
      <c r="N1635">
        <v>3</v>
      </c>
      <c r="O1635" t="s">
        <v>66</v>
      </c>
      <c r="P1635">
        <v>7</v>
      </c>
      <c r="Q1635" t="s">
        <v>102</v>
      </c>
      <c r="R1635">
        <v>18</v>
      </c>
      <c r="S1635">
        <v>36</v>
      </c>
      <c r="T1635" t="s">
        <v>61</v>
      </c>
      <c r="V1635">
        <v>5</v>
      </c>
      <c r="W1635">
        <v>6</v>
      </c>
      <c r="X1635">
        <v>1</v>
      </c>
      <c r="Y1635" t="s">
        <v>71</v>
      </c>
      <c r="Z1635" t="s">
        <v>71</v>
      </c>
      <c r="AB1635" t="s">
        <v>71</v>
      </c>
      <c r="AC1635" t="s">
        <v>68</v>
      </c>
      <c r="AD1635">
        <v>0</v>
      </c>
      <c r="AE1635">
        <v>1</v>
      </c>
      <c r="AF1635">
        <v>0</v>
      </c>
      <c r="AG1635">
        <v>0</v>
      </c>
      <c r="AH1635">
        <v>0</v>
      </c>
      <c r="AI1635">
        <v>0</v>
      </c>
      <c r="AJ1635">
        <v>0</v>
      </c>
      <c r="AK1635">
        <v>0</v>
      </c>
      <c r="AL1635">
        <v>0</v>
      </c>
      <c r="AM1635">
        <v>0</v>
      </c>
      <c r="AN1635">
        <v>0</v>
      </c>
      <c r="AO1635">
        <v>0</v>
      </c>
      <c r="AP1635">
        <v>0</v>
      </c>
      <c r="AQ1635">
        <v>0</v>
      </c>
      <c r="AR1635">
        <v>0</v>
      </c>
      <c r="AS1635">
        <v>0</v>
      </c>
      <c r="AT1635">
        <v>0</v>
      </c>
      <c r="AU1635">
        <v>0</v>
      </c>
      <c r="AV1635">
        <v>0</v>
      </c>
      <c r="AW1635">
        <v>5</v>
      </c>
      <c r="AX1635">
        <v>2</v>
      </c>
      <c r="AY1635">
        <v>0</v>
      </c>
      <c r="AZ1635">
        <v>0</v>
      </c>
      <c r="BA1635" t="s">
        <v>63</v>
      </c>
      <c r="BB1635" t="s">
        <v>63</v>
      </c>
    </row>
    <row r="1636" spans="1:55" x14ac:dyDescent="0.3">
      <c r="A1636" t="s">
        <v>55</v>
      </c>
      <c r="B1636" t="s">
        <v>55</v>
      </c>
      <c r="C1636" t="s">
        <v>899</v>
      </c>
      <c r="D1636">
        <v>22110416605</v>
      </c>
      <c r="E1636" t="s">
        <v>1578</v>
      </c>
      <c r="F1636" t="s">
        <v>98</v>
      </c>
      <c r="G1636" t="s">
        <v>57</v>
      </c>
      <c r="H1636">
        <v>1</v>
      </c>
      <c r="I1636" t="s">
        <v>58</v>
      </c>
      <c r="J1636" t="s">
        <v>59</v>
      </c>
      <c r="L1636">
        <v>1</v>
      </c>
      <c r="M1636" t="s">
        <v>1788</v>
      </c>
      <c r="N1636">
        <v>4</v>
      </c>
      <c r="O1636" t="s">
        <v>66</v>
      </c>
      <c r="P1636">
        <v>7</v>
      </c>
      <c r="Q1636" t="s">
        <v>103</v>
      </c>
      <c r="R1636">
        <v>35</v>
      </c>
      <c r="S1636">
        <v>13</v>
      </c>
      <c r="T1636" t="s">
        <v>1773</v>
      </c>
      <c r="V1636">
        <v>5</v>
      </c>
      <c r="W1636">
        <v>6</v>
      </c>
      <c r="X1636">
        <v>1</v>
      </c>
      <c r="Y1636" t="s">
        <v>71</v>
      </c>
      <c r="Z1636" t="s">
        <v>71</v>
      </c>
      <c r="AB1636" t="s">
        <v>71</v>
      </c>
      <c r="AC1636" t="s">
        <v>68</v>
      </c>
      <c r="AD1636">
        <v>0</v>
      </c>
      <c r="AE1636">
        <v>1</v>
      </c>
      <c r="AF1636">
        <v>0</v>
      </c>
      <c r="AG1636">
        <v>0</v>
      </c>
      <c r="AH1636">
        <v>0</v>
      </c>
      <c r="AI1636">
        <v>0</v>
      </c>
      <c r="AJ1636">
        <v>0</v>
      </c>
      <c r="AK1636">
        <v>0</v>
      </c>
      <c r="AL1636">
        <v>0</v>
      </c>
      <c r="AM1636">
        <v>0</v>
      </c>
      <c r="AN1636">
        <v>0</v>
      </c>
      <c r="AO1636">
        <v>0</v>
      </c>
      <c r="AP1636">
        <v>0</v>
      </c>
      <c r="AQ1636">
        <v>0</v>
      </c>
      <c r="AR1636">
        <v>0</v>
      </c>
      <c r="AS1636">
        <v>0</v>
      </c>
      <c r="AT1636">
        <v>0</v>
      </c>
      <c r="AU1636">
        <v>0</v>
      </c>
      <c r="AV1636">
        <v>0</v>
      </c>
      <c r="AW1636">
        <v>4</v>
      </c>
      <c r="AX1636">
        <v>2</v>
      </c>
      <c r="AY1636">
        <v>0</v>
      </c>
      <c r="AZ1636">
        <v>0</v>
      </c>
      <c r="BA1636" t="s">
        <v>63</v>
      </c>
      <c r="BB1636" t="s">
        <v>63</v>
      </c>
      <c r="BC1636" t="s">
        <v>64</v>
      </c>
    </row>
    <row r="1637" spans="1:55" x14ac:dyDescent="0.3">
      <c r="A1637" t="s">
        <v>55</v>
      </c>
      <c r="B1637" t="s">
        <v>55</v>
      </c>
      <c r="C1637" t="s">
        <v>899</v>
      </c>
      <c r="D1637">
        <v>22110416605</v>
      </c>
      <c r="E1637" t="s">
        <v>1578</v>
      </c>
      <c r="F1637" t="s">
        <v>98</v>
      </c>
      <c r="G1637" t="s">
        <v>57</v>
      </c>
      <c r="H1637">
        <v>1</v>
      </c>
      <c r="I1637" t="s">
        <v>58</v>
      </c>
      <c r="J1637" t="s">
        <v>59</v>
      </c>
      <c r="L1637">
        <v>1</v>
      </c>
      <c r="M1637" t="s">
        <v>1788</v>
      </c>
      <c r="N1637">
        <v>5</v>
      </c>
      <c r="O1637" t="s">
        <v>66</v>
      </c>
      <c r="P1637">
        <v>8</v>
      </c>
      <c r="Q1637" t="s">
        <v>82</v>
      </c>
      <c r="R1637">
        <v>34</v>
      </c>
      <c r="S1637">
        <v>31</v>
      </c>
      <c r="T1637" t="s">
        <v>1773</v>
      </c>
      <c r="V1637">
        <v>5</v>
      </c>
      <c r="W1637">
        <v>6</v>
      </c>
      <c r="X1637">
        <v>1</v>
      </c>
      <c r="Y1637" t="s">
        <v>71</v>
      </c>
      <c r="Z1637" t="s">
        <v>71</v>
      </c>
      <c r="AB1637" t="s">
        <v>71</v>
      </c>
      <c r="AC1637" t="s">
        <v>77</v>
      </c>
      <c r="AD1637">
        <v>0</v>
      </c>
      <c r="AE1637">
        <v>1</v>
      </c>
      <c r="AF1637">
        <v>0</v>
      </c>
      <c r="AG1637">
        <v>0</v>
      </c>
      <c r="AH1637">
        <v>0</v>
      </c>
      <c r="AI1637">
        <v>0</v>
      </c>
      <c r="AJ1637">
        <v>0</v>
      </c>
      <c r="AK1637">
        <v>0</v>
      </c>
      <c r="AL1637">
        <v>0</v>
      </c>
      <c r="AM1637">
        <v>0</v>
      </c>
      <c r="AN1637">
        <v>0</v>
      </c>
      <c r="AO1637">
        <v>0</v>
      </c>
      <c r="AP1637">
        <v>0</v>
      </c>
      <c r="AQ1637">
        <v>0</v>
      </c>
      <c r="AR1637">
        <v>0</v>
      </c>
      <c r="AS1637">
        <v>0</v>
      </c>
      <c r="AT1637">
        <v>0</v>
      </c>
      <c r="AU1637">
        <v>0</v>
      </c>
      <c r="AV1637">
        <v>0</v>
      </c>
      <c r="AW1637">
        <v>6</v>
      </c>
      <c r="AX1637">
        <v>2</v>
      </c>
      <c r="AY1637">
        <v>0</v>
      </c>
      <c r="AZ1637">
        <v>0</v>
      </c>
      <c r="BA1637" t="s">
        <v>63</v>
      </c>
      <c r="BB1637" t="s">
        <v>63</v>
      </c>
      <c r="BC1637" t="s">
        <v>64</v>
      </c>
    </row>
    <row r="1638" spans="1:55" x14ac:dyDescent="0.3">
      <c r="A1638" t="s">
        <v>55</v>
      </c>
      <c r="B1638" t="s">
        <v>55</v>
      </c>
      <c r="C1638" t="s">
        <v>899</v>
      </c>
      <c r="D1638">
        <v>22110416605</v>
      </c>
      <c r="E1638" t="s">
        <v>1578</v>
      </c>
      <c r="F1638" t="s">
        <v>98</v>
      </c>
      <c r="G1638" t="s">
        <v>57</v>
      </c>
      <c r="H1638">
        <v>1</v>
      </c>
      <c r="I1638" t="s">
        <v>58</v>
      </c>
      <c r="J1638" t="s">
        <v>59</v>
      </c>
      <c r="L1638">
        <v>1</v>
      </c>
      <c r="M1638" t="s">
        <v>1788</v>
      </c>
      <c r="N1638">
        <v>6</v>
      </c>
      <c r="O1638" t="s">
        <v>70</v>
      </c>
      <c r="R1638">
        <v>0</v>
      </c>
      <c r="S1638">
        <v>0</v>
      </c>
      <c r="T1638" t="s">
        <v>1772</v>
      </c>
      <c r="U1638" t="s">
        <v>1789</v>
      </c>
      <c r="V1638">
        <v>5</v>
      </c>
      <c r="W1638">
        <v>6</v>
      </c>
      <c r="X1638">
        <v>1</v>
      </c>
      <c r="Y1638" t="s">
        <v>71</v>
      </c>
      <c r="Z1638" t="s">
        <v>71</v>
      </c>
      <c r="AB1638" t="s">
        <v>71</v>
      </c>
      <c r="AD1638">
        <v>0</v>
      </c>
      <c r="AE1638">
        <v>0</v>
      </c>
      <c r="AF1638">
        <v>0</v>
      </c>
      <c r="AG1638">
        <v>0</v>
      </c>
      <c r="AH1638">
        <v>0</v>
      </c>
      <c r="AI1638">
        <v>1</v>
      </c>
      <c r="AJ1638">
        <v>0</v>
      </c>
      <c r="AK1638">
        <v>0</v>
      </c>
      <c r="AL1638">
        <v>0</v>
      </c>
      <c r="AM1638">
        <v>0</v>
      </c>
      <c r="AN1638">
        <v>0</v>
      </c>
      <c r="AO1638">
        <v>0</v>
      </c>
      <c r="AP1638">
        <v>0</v>
      </c>
      <c r="AQ1638">
        <v>0</v>
      </c>
      <c r="AR1638">
        <v>0</v>
      </c>
      <c r="AS1638">
        <v>0</v>
      </c>
      <c r="AT1638">
        <v>0</v>
      </c>
      <c r="AU1638">
        <v>0</v>
      </c>
      <c r="AV1638">
        <v>0</v>
      </c>
      <c r="AW1638">
        <v>4</v>
      </c>
      <c r="AX1638">
        <v>2</v>
      </c>
      <c r="AY1638">
        <v>0</v>
      </c>
      <c r="AZ1638">
        <v>0</v>
      </c>
      <c r="BA1638" t="s">
        <v>63</v>
      </c>
      <c r="BB1638" t="s">
        <v>63</v>
      </c>
      <c r="BC1638" t="s">
        <v>64</v>
      </c>
    </row>
    <row r="1639" spans="1:55" x14ac:dyDescent="0.3">
      <c r="A1639" t="s">
        <v>55</v>
      </c>
      <c r="B1639" t="s">
        <v>55</v>
      </c>
      <c r="C1639" t="s">
        <v>899</v>
      </c>
      <c r="D1639">
        <v>22110416605</v>
      </c>
      <c r="E1639" t="s">
        <v>1578</v>
      </c>
      <c r="F1639" t="s">
        <v>98</v>
      </c>
      <c r="G1639" t="s">
        <v>57</v>
      </c>
      <c r="H1639">
        <v>1</v>
      </c>
      <c r="I1639" t="s">
        <v>58</v>
      </c>
      <c r="J1639" t="s">
        <v>59</v>
      </c>
      <c r="L1639">
        <v>1</v>
      </c>
      <c r="M1639" t="s">
        <v>1788</v>
      </c>
      <c r="N1639">
        <v>7</v>
      </c>
      <c r="O1639" t="s">
        <v>70</v>
      </c>
      <c r="R1639">
        <v>0</v>
      </c>
      <c r="S1639">
        <v>0</v>
      </c>
      <c r="T1639" t="s">
        <v>1773</v>
      </c>
      <c r="V1639">
        <v>5</v>
      </c>
      <c r="W1639">
        <v>6</v>
      </c>
      <c r="X1639">
        <v>1</v>
      </c>
      <c r="Y1639" t="s">
        <v>71</v>
      </c>
      <c r="Z1639" t="s">
        <v>71</v>
      </c>
      <c r="AB1639" t="s">
        <v>71</v>
      </c>
      <c r="AD1639">
        <v>0</v>
      </c>
      <c r="AE1639">
        <v>0</v>
      </c>
      <c r="AF1639">
        <v>0</v>
      </c>
      <c r="AG1639">
        <v>0</v>
      </c>
      <c r="AH1639">
        <v>0</v>
      </c>
      <c r="AI1639">
        <v>0</v>
      </c>
      <c r="AJ1639">
        <v>0</v>
      </c>
      <c r="AK1639">
        <v>0</v>
      </c>
      <c r="AL1639">
        <v>0</v>
      </c>
      <c r="AM1639">
        <v>0</v>
      </c>
      <c r="AN1639">
        <v>0</v>
      </c>
      <c r="AO1639">
        <v>0</v>
      </c>
      <c r="AP1639">
        <v>0</v>
      </c>
      <c r="AQ1639">
        <v>0</v>
      </c>
      <c r="AR1639">
        <v>0</v>
      </c>
      <c r="AS1639">
        <v>0</v>
      </c>
      <c r="AT1639">
        <v>0</v>
      </c>
      <c r="AU1639">
        <v>0</v>
      </c>
      <c r="AV1639">
        <v>0</v>
      </c>
      <c r="AW1639">
        <v>1</v>
      </c>
      <c r="AX1639">
        <v>1</v>
      </c>
      <c r="AY1639">
        <v>0</v>
      </c>
      <c r="AZ1639">
        <v>0</v>
      </c>
      <c r="BA1639" t="s">
        <v>63</v>
      </c>
      <c r="BB1639" t="s">
        <v>63</v>
      </c>
      <c r="BC1639" t="s">
        <v>64</v>
      </c>
    </row>
    <row r="1640" spans="1:55" x14ac:dyDescent="0.3">
      <c r="A1640" t="s">
        <v>55</v>
      </c>
      <c r="B1640" t="s">
        <v>55</v>
      </c>
      <c r="C1640" t="s">
        <v>899</v>
      </c>
      <c r="D1640">
        <v>22110416605</v>
      </c>
      <c r="E1640" t="s">
        <v>1578</v>
      </c>
      <c r="F1640" t="s">
        <v>98</v>
      </c>
      <c r="G1640" t="s">
        <v>57</v>
      </c>
      <c r="H1640">
        <v>1</v>
      </c>
      <c r="I1640" t="s">
        <v>58</v>
      </c>
      <c r="J1640" t="s">
        <v>59</v>
      </c>
      <c r="L1640">
        <v>1</v>
      </c>
      <c r="M1640" t="s">
        <v>1788</v>
      </c>
      <c r="N1640">
        <v>11</v>
      </c>
      <c r="O1640" t="s">
        <v>66</v>
      </c>
      <c r="P1640">
        <v>6</v>
      </c>
      <c r="Q1640" t="s">
        <v>92</v>
      </c>
      <c r="R1640">
        <v>26</v>
      </c>
      <c r="S1640">
        <v>30</v>
      </c>
      <c r="T1640" t="s">
        <v>61</v>
      </c>
      <c r="V1640">
        <v>5</v>
      </c>
      <c r="W1640">
        <v>6</v>
      </c>
      <c r="X1640">
        <v>1</v>
      </c>
      <c r="Y1640" t="s">
        <v>71</v>
      </c>
      <c r="Z1640" t="s">
        <v>71</v>
      </c>
      <c r="AA1640" t="s">
        <v>71</v>
      </c>
      <c r="AB1640" t="s">
        <v>71</v>
      </c>
      <c r="AD1640">
        <v>0</v>
      </c>
      <c r="AE1640">
        <v>0</v>
      </c>
      <c r="AF1640">
        <v>0</v>
      </c>
      <c r="AG1640">
        <v>0</v>
      </c>
      <c r="AH1640">
        <v>0</v>
      </c>
      <c r="AI1640">
        <v>0</v>
      </c>
      <c r="AJ1640">
        <v>0</v>
      </c>
      <c r="AK1640">
        <v>0</v>
      </c>
      <c r="AL1640">
        <v>0</v>
      </c>
      <c r="AM1640">
        <v>0</v>
      </c>
      <c r="AN1640">
        <v>0</v>
      </c>
      <c r="AO1640">
        <v>0</v>
      </c>
      <c r="AP1640">
        <v>0</v>
      </c>
      <c r="AQ1640">
        <v>0</v>
      </c>
      <c r="AR1640">
        <v>0</v>
      </c>
      <c r="AS1640">
        <v>0</v>
      </c>
      <c r="AT1640">
        <v>0</v>
      </c>
      <c r="AU1640">
        <v>0</v>
      </c>
      <c r="AV1640">
        <v>0</v>
      </c>
      <c r="AW1640">
        <v>6</v>
      </c>
      <c r="AX1640">
        <v>2</v>
      </c>
      <c r="AY1640">
        <v>0</v>
      </c>
      <c r="AZ1640">
        <v>0</v>
      </c>
      <c r="BA1640" t="s">
        <v>63</v>
      </c>
      <c r="BB1640" t="s">
        <v>63</v>
      </c>
      <c r="BC1640" t="s">
        <v>64</v>
      </c>
    </row>
    <row r="1641" spans="1:55" x14ac:dyDescent="0.3">
      <c r="A1641" t="s">
        <v>55</v>
      </c>
      <c r="B1641" t="s">
        <v>55</v>
      </c>
      <c r="C1641" t="s">
        <v>899</v>
      </c>
      <c r="D1641">
        <v>22110416605</v>
      </c>
      <c r="E1641" t="s">
        <v>1578</v>
      </c>
      <c r="F1641" t="s">
        <v>98</v>
      </c>
      <c r="G1641" t="s">
        <v>57</v>
      </c>
      <c r="H1641">
        <v>1</v>
      </c>
      <c r="I1641" t="s">
        <v>58</v>
      </c>
      <c r="J1641" t="s">
        <v>59</v>
      </c>
      <c r="L1641">
        <v>1</v>
      </c>
      <c r="M1641" t="s">
        <v>1788</v>
      </c>
      <c r="N1641">
        <v>12</v>
      </c>
      <c r="O1641" t="s">
        <v>95</v>
      </c>
      <c r="R1641">
        <v>0</v>
      </c>
      <c r="S1641">
        <v>0</v>
      </c>
      <c r="T1641" t="s">
        <v>1773</v>
      </c>
      <c r="V1641">
        <v>5</v>
      </c>
      <c r="W1641">
        <v>6</v>
      </c>
      <c r="X1641">
        <v>1</v>
      </c>
      <c r="Y1641" t="s">
        <v>71</v>
      </c>
      <c r="Z1641" t="s">
        <v>71</v>
      </c>
      <c r="AA1641" t="s">
        <v>71</v>
      </c>
      <c r="AB1641" t="s">
        <v>71</v>
      </c>
      <c r="AD1641">
        <v>1</v>
      </c>
      <c r="AE1641">
        <v>0</v>
      </c>
      <c r="AF1641">
        <v>0</v>
      </c>
      <c r="AG1641">
        <v>0</v>
      </c>
      <c r="AH1641">
        <v>0</v>
      </c>
      <c r="AI1641">
        <v>0</v>
      </c>
      <c r="AJ1641">
        <v>0</v>
      </c>
      <c r="AK1641">
        <v>0</v>
      </c>
      <c r="AL1641">
        <v>0</v>
      </c>
      <c r="AM1641">
        <v>0</v>
      </c>
      <c r="AN1641">
        <v>0</v>
      </c>
      <c r="AO1641">
        <v>0</v>
      </c>
      <c r="AP1641">
        <v>0</v>
      </c>
      <c r="AQ1641">
        <v>0</v>
      </c>
      <c r="AR1641">
        <v>0</v>
      </c>
      <c r="AS1641">
        <v>0</v>
      </c>
      <c r="AT1641">
        <v>0</v>
      </c>
      <c r="AU1641">
        <v>0</v>
      </c>
      <c r="AV1641">
        <v>0</v>
      </c>
      <c r="AW1641">
        <v>1</v>
      </c>
      <c r="AX1641">
        <v>0</v>
      </c>
      <c r="AY1641">
        <v>0</v>
      </c>
      <c r="AZ1641">
        <v>0</v>
      </c>
      <c r="BA1641" t="s">
        <v>63</v>
      </c>
      <c r="BB1641" t="s">
        <v>63</v>
      </c>
      <c r="BC1641" t="s">
        <v>64</v>
      </c>
    </row>
    <row r="1642" spans="1:55" x14ac:dyDescent="0.3">
      <c r="A1642" t="s">
        <v>55</v>
      </c>
      <c r="B1642" t="s">
        <v>55</v>
      </c>
      <c r="C1642" t="s">
        <v>391</v>
      </c>
      <c r="D1642">
        <v>22110423201</v>
      </c>
      <c r="E1642" t="s">
        <v>1594</v>
      </c>
      <c r="F1642" t="s">
        <v>98</v>
      </c>
      <c r="G1642" t="s">
        <v>57</v>
      </c>
      <c r="H1642">
        <v>8</v>
      </c>
      <c r="I1642" t="s">
        <v>58</v>
      </c>
      <c r="J1642" t="s">
        <v>59</v>
      </c>
      <c r="L1642">
        <v>1</v>
      </c>
      <c r="N1642">
        <v>1</v>
      </c>
      <c r="O1642" t="s">
        <v>60</v>
      </c>
      <c r="R1642">
        <v>0</v>
      </c>
      <c r="S1642">
        <v>0</v>
      </c>
      <c r="T1642" t="s">
        <v>61</v>
      </c>
      <c r="V1642">
        <v>4</v>
      </c>
      <c r="W1642">
        <v>6</v>
      </c>
      <c r="X1642">
        <v>2</v>
      </c>
      <c r="Y1642" t="s">
        <v>62</v>
      </c>
      <c r="Z1642" t="s">
        <v>62</v>
      </c>
      <c r="AA1642" t="s">
        <v>62</v>
      </c>
      <c r="AB1642" t="s">
        <v>62</v>
      </c>
      <c r="AD1642">
        <v>1</v>
      </c>
      <c r="AE1642">
        <v>0</v>
      </c>
      <c r="AF1642">
        <v>0</v>
      </c>
      <c r="AG1642">
        <v>0</v>
      </c>
      <c r="AH1642">
        <v>0</v>
      </c>
      <c r="AI1642">
        <v>1</v>
      </c>
      <c r="AJ1642">
        <v>0</v>
      </c>
      <c r="AK1642">
        <v>0</v>
      </c>
      <c r="AL1642">
        <v>1</v>
      </c>
      <c r="AM1642">
        <v>1</v>
      </c>
      <c r="AN1642">
        <v>3</v>
      </c>
      <c r="AO1642">
        <v>0</v>
      </c>
      <c r="AP1642">
        <v>0</v>
      </c>
      <c r="AQ1642">
        <v>0</v>
      </c>
      <c r="AR1642">
        <v>0</v>
      </c>
      <c r="AS1642">
        <v>0</v>
      </c>
      <c r="AT1642">
        <v>0</v>
      </c>
      <c r="AU1642">
        <v>0</v>
      </c>
      <c r="AV1642">
        <v>0</v>
      </c>
      <c r="AW1642">
        <v>1</v>
      </c>
      <c r="AX1642">
        <v>1</v>
      </c>
      <c r="AY1642">
        <v>0</v>
      </c>
      <c r="AZ1642">
        <v>0</v>
      </c>
      <c r="BB1642" t="s">
        <v>63</v>
      </c>
      <c r="BC1642" t="s">
        <v>64</v>
      </c>
    </row>
    <row r="1643" spans="1:55" x14ac:dyDescent="0.3">
      <c r="A1643" t="s">
        <v>55</v>
      </c>
      <c r="B1643" t="s">
        <v>55</v>
      </c>
      <c r="C1643" t="s">
        <v>391</v>
      </c>
      <c r="D1643">
        <v>22110423201</v>
      </c>
      <c r="E1643" t="s">
        <v>1594</v>
      </c>
      <c r="F1643" t="s">
        <v>98</v>
      </c>
      <c r="G1643" t="s">
        <v>57</v>
      </c>
      <c r="H1643">
        <v>8</v>
      </c>
      <c r="I1643" t="s">
        <v>58</v>
      </c>
      <c r="J1643" t="s">
        <v>59</v>
      </c>
      <c r="L1643">
        <v>1</v>
      </c>
      <c r="N1643">
        <v>3</v>
      </c>
      <c r="O1643" t="s">
        <v>65</v>
      </c>
      <c r="R1643">
        <v>0</v>
      </c>
      <c r="S1643">
        <v>0</v>
      </c>
      <c r="T1643" t="s">
        <v>61</v>
      </c>
      <c r="V1643">
        <v>4</v>
      </c>
      <c r="W1643">
        <v>6</v>
      </c>
      <c r="X1643">
        <v>2</v>
      </c>
      <c r="Y1643" t="s">
        <v>62</v>
      </c>
      <c r="Z1643" t="s">
        <v>62</v>
      </c>
      <c r="AA1643" t="s">
        <v>62</v>
      </c>
      <c r="AB1643" t="s">
        <v>62</v>
      </c>
      <c r="AD1643">
        <v>1</v>
      </c>
      <c r="AE1643">
        <v>0</v>
      </c>
      <c r="AF1643">
        <v>0</v>
      </c>
      <c r="AG1643">
        <v>0</v>
      </c>
      <c r="AH1643">
        <v>0</v>
      </c>
      <c r="AI1643">
        <v>3</v>
      </c>
      <c r="AJ1643">
        <v>0</v>
      </c>
      <c r="AK1643">
        <v>0</v>
      </c>
      <c r="AL1643">
        <v>0</v>
      </c>
      <c r="AM1643">
        <v>0</v>
      </c>
      <c r="AN1643">
        <v>15</v>
      </c>
      <c r="AO1643">
        <v>0</v>
      </c>
      <c r="AP1643">
        <v>0</v>
      </c>
      <c r="AQ1643">
        <v>0</v>
      </c>
      <c r="AR1643">
        <v>0</v>
      </c>
      <c r="AS1643">
        <v>0</v>
      </c>
      <c r="AT1643">
        <v>0</v>
      </c>
      <c r="AU1643">
        <v>0</v>
      </c>
      <c r="AV1643">
        <v>0</v>
      </c>
      <c r="AW1643">
        <v>2</v>
      </c>
      <c r="AX1643">
        <v>2</v>
      </c>
      <c r="AY1643">
        <v>0</v>
      </c>
      <c r="AZ1643">
        <v>0</v>
      </c>
      <c r="BA1643" t="s">
        <v>63</v>
      </c>
      <c r="BB1643" t="s">
        <v>63</v>
      </c>
      <c r="BC1643" t="s">
        <v>64</v>
      </c>
    </row>
    <row r="1644" spans="1:55" x14ac:dyDescent="0.3">
      <c r="A1644" t="s">
        <v>55</v>
      </c>
      <c r="B1644" t="s">
        <v>55</v>
      </c>
      <c r="C1644" t="s">
        <v>391</v>
      </c>
      <c r="D1644">
        <v>22110423201</v>
      </c>
      <c r="E1644" t="s">
        <v>1594</v>
      </c>
      <c r="F1644" t="s">
        <v>98</v>
      </c>
      <c r="G1644" t="s">
        <v>57</v>
      </c>
      <c r="H1644">
        <v>8</v>
      </c>
      <c r="I1644" t="s">
        <v>58</v>
      </c>
      <c r="J1644" t="s">
        <v>59</v>
      </c>
      <c r="L1644">
        <v>1</v>
      </c>
      <c r="N1644">
        <v>4</v>
      </c>
      <c r="O1644" t="s">
        <v>70</v>
      </c>
      <c r="R1644">
        <v>0</v>
      </c>
      <c r="S1644">
        <v>0</v>
      </c>
      <c r="T1644" t="s">
        <v>61</v>
      </c>
      <c r="V1644">
        <v>4</v>
      </c>
      <c r="W1644">
        <v>6</v>
      </c>
      <c r="X1644">
        <v>2</v>
      </c>
      <c r="Y1644" t="s">
        <v>62</v>
      </c>
      <c r="Z1644" t="s">
        <v>62</v>
      </c>
      <c r="AB1644" t="s">
        <v>62</v>
      </c>
      <c r="AD1644">
        <v>0</v>
      </c>
      <c r="AE1644">
        <v>0</v>
      </c>
      <c r="AF1644">
        <v>0</v>
      </c>
      <c r="AG1644">
        <v>0</v>
      </c>
      <c r="AH1644">
        <v>1</v>
      </c>
      <c r="AI1644">
        <v>0</v>
      </c>
      <c r="AJ1644">
        <v>0</v>
      </c>
      <c r="AK1644">
        <v>0</v>
      </c>
      <c r="AL1644">
        <v>0</v>
      </c>
      <c r="AM1644">
        <v>0</v>
      </c>
      <c r="AN1644">
        <v>0</v>
      </c>
      <c r="AO1644">
        <v>0</v>
      </c>
      <c r="AP1644">
        <v>0</v>
      </c>
      <c r="AQ1644">
        <v>0</v>
      </c>
      <c r="AR1644">
        <v>0</v>
      </c>
      <c r="AS1644">
        <v>0</v>
      </c>
      <c r="AT1644">
        <v>0</v>
      </c>
      <c r="AU1644">
        <v>0</v>
      </c>
      <c r="AV1644">
        <v>0</v>
      </c>
      <c r="AW1644">
        <v>1</v>
      </c>
      <c r="AX1644">
        <v>2</v>
      </c>
      <c r="AY1644">
        <v>0</v>
      </c>
      <c r="AZ1644">
        <v>0</v>
      </c>
      <c r="BA1644" t="s">
        <v>63</v>
      </c>
      <c r="BB1644" t="s">
        <v>63</v>
      </c>
      <c r="BC1644" t="s">
        <v>64</v>
      </c>
    </row>
    <row r="1645" spans="1:55" x14ac:dyDescent="0.3">
      <c r="A1645" t="s">
        <v>55</v>
      </c>
      <c r="B1645" t="s">
        <v>55</v>
      </c>
      <c r="C1645" t="s">
        <v>758</v>
      </c>
      <c r="D1645">
        <v>22110414106</v>
      </c>
      <c r="E1645" t="s">
        <v>1569</v>
      </c>
      <c r="F1645" t="s">
        <v>106</v>
      </c>
      <c r="G1645" t="s">
        <v>57</v>
      </c>
      <c r="H1645">
        <v>1</v>
      </c>
      <c r="I1645" t="s">
        <v>58</v>
      </c>
      <c r="J1645" t="s">
        <v>59</v>
      </c>
      <c r="L1645">
        <v>1</v>
      </c>
      <c r="N1645">
        <v>1</v>
      </c>
      <c r="O1645" t="s">
        <v>65</v>
      </c>
      <c r="R1645">
        <v>0</v>
      </c>
      <c r="S1645">
        <v>0</v>
      </c>
      <c r="T1645" t="s">
        <v>61</v>
      </c>
      <c r="V1645">
        <v>5</v>
      </c>
      <c r="W1645">
        <v>6</v>
      </c>
      <c r="X1645">
        <v>1</v>
      </c>
      <c r="Y1645" t="s">
        <v>62</v>
      </c>
      <c r="AA1645" t="s">
        <v>62</v>
      </c>
      <c r="AB1645" t="s">
        <v>62</v>
      </c>
      <c r="AD1645">
        <v>0</v>
      </c>
      <c r="AE1645">
        <v>0</v>
      </c>
      <c r="AF1645">
        <v>0</v>
      </c>
      <c r="AG1645">
        <v>0</v>
      </c>
      <c r="AH1645">
        <v>0</v>
      </c>
      <c r="AI1645">
        <v>4</v>
      </c>
      <c r="AJ1645">
        <v>0</v>
      </c>
      <c r="AK1645">
        <v>0</v>
      </c>
      <c r="AL1645">
        <v>2</v>
      </c>
      <c r="AM1645">
        <v>0</v>
      </c>
      <c r="AN1645">
        <v>5</v>
      </c>
      <c r="AO1645">
        <v>0</v>
      </c>
      <c r="AP1645">
        <v>0</v>
      </c>
      <c r="AQ1645">
        <v>0</v>
      </c>
      <c r="AR1645">
        <v>0</v>
      </c>
      <c r="AS1645">
        <v>0</v>
      </c>
      <c r="AT1645">
        <v>0</v>
      </c>
      <c r="AU1645">
        <v>0</v>
      </c>
      <c r="AV1645">
        <v>0</v>
      </c>
      <c r="AW1645">
        <v>2</v>
      </c>
      <c r="AX1645">
        <v>1</v>
      </c>
      <c r="AY1645">
        <v>0</v>
      </c>
      <c r="AZ1645">
        <v>0</v>
      </c>
      <c r="BA1645" t="s">
        <v>63</v>
      </c>
      <c r="BB1645" t="s">
        <v>63</v>
      </c>
      <c r="BC1645" t="s">
        <v>64</v>
      </c>
    </row>
    <row r="1646" spans="1:55" x14ac:dyDescent="0.3">
      <c r="A1646" t="s">
        <v>55</v>
      </c>
      <c r="B1646" t="s">
        <v>55</v>
      </c>
      <c r="C1646" t="s">
        <v>758</v>
      </c>
      <c r="D1646">
        <v>22110414106</v>
      </c>
      <c r="E1646" t="s">
        <v>1569</v>
      </c>
      <c r="F1646" t="s">
        <v>106</v>
      </c>
      <c r="G1646" t="s">
        <v>57</v>
      </c>
      <c r="H1646">
        <v>1</v>
      </c>
      <c r="I1646" t="s">
        <v>58</v>
      </c>
      <c r="J1646" t="s">
        <v>59</v>
      </c>
      <c r="L1646">
        <v>1</v>
      </c>
      <c r="N1646">
        <v>3</v>
      </c>
      <c r="O1646" t="s">
        <v>107</v>
      </c>
      <c r="R1646">
        <v>0</v>
      </c>
      <c r="S1646">
        <v>0</v>
      </c>
      <c r="T1646" t="s">
        <v>61</v>
      </c>
      <c r="V1646">
        <v>5</v>
      </c>
      <c r="W1646">
        <v>6</v>
      </c>
      <c r="X1646">
        <v>1</v>
      </c>
      <c r="Y1646" t="s">
        <v>62</v>
      </c>
      <c r="Z1646" t="s">
        <v>62</v>
      </c>
      <c r="AB1646" t="s">
        <v>62</v>
      </c>
      <c r="AD1646">
        <v>1</v>
      </c>
      <c r="AE1646">
        <v>0</v>
      </c>
      <c r="AF1646">
        <v>0</v>
      </c>
      <c r="AG1646">
        <v>0</v>
      </c>
      <c r="AH1646">
        <v>0</v>
      </c>
      <c r="AI1646">
        <v>3</v>
      </c>
      <c r="AJ1646">
        <v>0</v>
      </c>
      <c r="AK1646">
        <v>0</v>
      </c>
      <c r="AL1646">
        <v>0</v>
      </c>
      <c r="AM1646">
        <v>0</v>
      </c>
      <c r="AN1646">
        <v>0</v>
      </c>
      <c r="AO1646">
        <v>0</v>
      </c>
      <c r="AP1646">
        <v>0</v>
      </c>
      <c r="AQ1646">
        <v>0</v>
      </c>
      <c r="AR1646">
        <v>0</v>
      </c>
      <c r="AS1646">
        <v>0</v>
      </c>
      <c r="AT1646">
        <v>0</v>
      </c>
      <c r="AU1646">
        <v>0</v>
      </c>
      <c r="AV1646">
        <v>0</v>
      </c>
      <c r="AW1646">
        <v>2</v>
      </c>
      <c r="AX1646">
        <v>1</v>
      </c>
      <c r="AY1646">
        <v>0</v>
      </c>
      <c r="AZ1646">
        <v>0</v>
      </c>
      <c r="BA1646" t="s">
        <v>63</v>
      </c>
      <c r="BB1646" t="s">
        <v>63</v>
      </c>
      <c r="BC1646" t="s">
        <v>64</v>
      </c>
    </row>
    <row r="1647" spans="1:55" x14ac:dyDescent="0.3">
      <c r="A1647" t="s">
        <v>55</v>
      </c>
      <c r="B1647" t="s">
        <v>55</v>
      </c>
      <c r="C1647" t="s">
        <v>758</v>
      </c>
      <c r="D1647">
        <v>22110414106</v>
      </c>
      <c r="E1647" t="s">
        <v>1569</v>
      </c>
      <c r="F1647" t="s">
        <v>106</v>
      </c>
      <c r="G1647" t="s">
        <v>57</v>
      </c>
      <c r="H1647">
        <v>1</v>
      </c>
      <c r="I1647" t="s">
        <v>58</v>
      </c>
      <c r="J1647" t="s">
        <v>59</v>
      </c>
      <c r="L1647">
        <v>1</v>
      </c>
      <c r="N1647">
        <v>4</v>
      </c>
      <c r="O1647" t="s">
        <v>60</v>
      </c>
      <c r="R1647">
        <v>0</v>
      </c>
      <c r="S1647">
        <v>0</v>
      </c>
      <c r="T1647" t="s">
        <v>61</v>
      </c>
      <c r="V1647">
        <v>5</v>
      </c>
      <c r="W1647">
        <v>6</v>
      </c>
      <c r="X1647">
        <v>1</v>
      </c>
      <c r="Y1647" t="s">
        <v>62</v>
      </c>
      <c r="Z1647" t="s">
        <v>62</v>
      </c>
      <c r="AB1647" t="s">
        <v>62</v>
      </c>
      <c r="AD1647">
        <v>1</v>
      </c>
      <c r="AE1647">
        <v>0</v>
      </c>
      <c r="AF1647">
        <v>2</v>
      </c>
      <c r="AG1647">
        <v>2</v>
      </c>
      <c r="AH1647">
        <v>0</v>
      </c>
      <c r="AI1647">
        <v>2</v>
      </c>
      <c r="AJ1647">
        <v>0</v>
      </c>
      <c r="AK1647">
        <v>0</v>
      </c>
      <c r="AL1647">
        <v>1</v>
      </c>
      <c r="AM1647">
        <v>1</v>
      </c>
      <c r="AN1647">
        <v>5</v>
      </c>
      <c r="AO1647">
        <v>0</v>
      </c>
      <c r="AP1647">
        <v>0</v>
      </c>
      <c r="AQ1647">
        <v>0</v>
      </c>
      <c r="AR1647">
        <v>0</v>
      </c>
      <c r="AS1647">
        <v>0</v>
      </c>
      <c r="AT1647">
        <v>0</v>
      </c>
      <c r="AU1647">
        <v>0</v>
      </c>
      <c r="AV1647">
        <v>0</v>
      </c>
      <c r="AW1647">
        <v>2</v>
      </c>
      <c r="AX1647">
        <v>1</v>
      </c>
      <c r="AY1647">
        <v>1</v>
      </c>
      <c r="AZ1647">
        <v>0</v>
      </c>
      <c r="BA1647" t="s">
        <v>85</v>
      </c>
      <c r="BB1647" t="s">
        <v>63</v>
      </c>
      <c r="BC1647" t="s">
        <v>64</v>
      </c>
    </row>
    <row r="1648" spans="1:55" x14ac:dyDescent="0.3">
      <c r="A1648" t="s">
        <v>55</v>
      </c>
      <c r="B1648" t="s">
        <v>55</v>
      </c>
      <c r="C1648" t="s">
        <v>758</v>
      </c>
      <c r="D1648">
        <v>22110414106</v>
      </c>
      <c r="E1648" t="s">
        <v>1569</v>
      </c>
      <c r="F1648" t="s">
        <v>106</v>
      </c>
      <c r="G1648" t="s">
        <v>57</v>
      </c>
      <c r="H1648">
        <v>1</v>
      </c>
      <c r="I1648" t="s">
        <v>58</v>
      </c>
      <c r="J1648" t="s">
        <v>59</v>
      </c>
      <c r="L1648">
        <v>1</v>
      </c>
      <c r="N1648">
        <v>5</v>
      </c>
      <c r="O1648" t="s">
        <v>167</v>
      </c>
      <c r="R1648">
        <v>0</v>
      </c>
      <c r="S1648">
        <v>0</v>
      </c>
      <c r="T1648" t="s">
        <v>61</v>
      </c>
      <c r="V1648">
        <v>5</v>
      </c>
      <c r="W1648">
        <v>6</v>
      </c>
      <c r="X1648">
        <v>1</v>
      </c>
      <c r="Y1648" t="s">
        <v>62</v>
      </c>
      <c r="Z1648" t="s">
        <v>62</v>
      </c>
      <c r="AB1648" t="s">
        <v>62</v>
      </c>
      <c r="AD1648">
        <v>1</v>
      </c>
      <c r="AE1648">
        <v>0</v>
      </c>
      <c r="AF1648">
        <v>0</v>
      </c>
      <c r="AG1648">
        <v>0</v>
      </c>
      <c r="AH1648">
        <v>0</v>
      </c>
      <c r="AI1648">
        <v>4</v>
      </c>
      <c r="AJ1648">
        <v>2</v>
      </c>
      <c r="AK1648">
        <v>0</v>
      </c>
      <c r="AL1648">
        <v>0</v>
      </c>
      <c r="AM1648">
        <v>0</v>
      </c>
      <c r="AN1648">
        <v>0</v>
      </c>
      <c r="AO1648">
        <v>0</v>
      </c>
      <c r="AP1648">
        <v>0</v>
      </c>
      <c r="AQ1648">
        <v>0</v>
      </c>
      <c r="AR1648">
        <v>0</v>
      </c>
      <c r="AS1648">
        <v>0</v>
      </c>
      <c r="AT1648">
        <v>0</v>
      </c>
      <c r="AU1648">
        <v>0</v>
      </c>
      <c r="AV1648">
        <v>0</v>
      </c>
      <c r="AW1648">
        <v>4</v>
      </c>
      <c r="AX1648">
        <v>2</v>
      </c>
      <c r="AY1648">
        <v>0</v>
      </c>
      <c r="AZ1648">
        <v>0</v>
      </c>
      <c r="BA1648" t="s">
        <v>63</v>
      </c>
      <c r="BB1648" t="s">
        <v>63</v>
      </c>
    </row>
    <row r="1649" spans="1:55" x14ac:dyDescent="0.3">
      <c r="A1649" t="s">
        <v>55</v>
      </c>
      <c r="B1649" t="s">
        <v>55</v>
      </c>
      <c r="C1649" t="s">
        <v>758</v>
      </c>
      <c r="D1649">
        <v>22110414106</v>
      </c>
      <c r="E1649" t="s">
        <v>1569</v>
      </c>
      <c r="F1649" t="s">
        <v>106</v>
      </c>
      <c r="G1649" t="s">
        <v>57</v>
      </c>
      <c r="H1649">
        <v>1</v>
      </c>
      <c r="I1649" t="s">
        <v>58</v>
      </c>
      <c r="J1649" t="s">
        <v>59</v>
      </c>
      <c r="L1649">
        <v>1</v>
      </c>
      <c r="N1649">
        <v>9</v>
      </c>
      <c r="O1649" t="s">
        <v>95</v>
      </c>
      <c r="R1649">
        <v>0</v>
      </c>
      <c r="S1649">
        <v>0</v>
      </c>
      <c r="T1649" t="s">
        <v>61</v>
      </c>
      <c r="V1649">
        <v>5</v>
      </c>
      <c r="W1649">
        <v>6</v>
      </c>
      <c r="X1649">
        <v>1</v>
      </c>
      <c r="AA1649" t="s">
        <v>62</v>
      </c>
      <c r="AB1649" t="s">
        <v>62</v>
      </c>
      <c r="AD1649">
        <v>0</v>
      </c>
      <c r="AE1649">
        <v>0</v>
      </c>
      <c r="AF1649">
        <v>0</v>
      </c>
      <c r="AG1649">
        <v>0</v>
      </c>
      <c r="AH1649">
        <v>0</v>
      </c>
      <c r="AI1649">
        <v>0</v>
      </c>
      <c r="AJ1649">
        <v>0</v>
      </c>
      <c r="AK1649">
        <v>0</v>
      </c>
      <c r="AL1649">
        <v>0</v>
      </c>
      <c r="AM1649">
        <v>0</v>
      </c>
      <c r="AN1649">
        <v>0</v>
      </c>
      <c r="AO1649">
        <v>0</v>
      </c>
      <c r="AP1649">
        <v>0</v>
      </c>
      <c r="AQ1649">
        <v>0</v>
      </c>
      <c r="AR1649">
        <v>0</v>
      </c>
      <c r="AS1649">
        <v>0</v>
      </c>
      <c r="AT1649">
        <v>0</v>
      </c>
      <c r="AU1649">
        <v>0</v>
      </c>
      <c r="AV1649">
        <v>0</v>
      </c>
      <c r="AW1649">
        <v>1</v>
      </c>
      <c r="AX1649">
        <v>0</v>
      </c>
      <c r="AY1649">
        <v>0</v>
      </c>
      <c r="AZ1649">
        <v>0</v>
      </c>
      <c r="BA1649" t="s">
        <v>63</v>
      </c>
      <c r="BB1649" t="s">
        <v>63</v>
      </c>
    </row>
    <row r="1650" spans="1:55" x14ac:dyDescent="0.3">
      <c r="A1650" t="s">
        <v>55</v>
      </c>
      <c r="B1650" t="s">
        <v>55</v>
      </c>
      <c r="C1650" t="s">
        <v>758</v>
      </c>
      <c r="D1650">
        <v>22110414106</v>
      </c>
      <c r="E1650" t="s">
        <v>1569</v>
      </c>
      <c r="F1650" t="s">
        <v>106</v>
      </c>
      <c r="G1650" t="s">
        <v>57</v>
      </c>
      <c r="H1650">
        <v>1</v>
      </c>
      <c r="I1650" t="s">
        <v>58</v>
      </c>
      <c r="J1650" t="s">
        <v>59</v>
      </c>
      <c r="L1650">
        <v>1</v>
      </c>
      <c r="N1650">
        <v>10</v>
      </c>
      <c r="O1650" t="s">
        <v>95</v>
      </c>
      <c r="R1650">
        <v>0</v>
      </c>
      <c r="S1650">
        <v>0</v>
      </c>
      <c r="T1650" t="s">
        <v>61</v>
      </c>
      <c r="V1650">
        <v>5</v>
      </c>
      <c r="W1650">
        <v>6</v>
      </c>
      <c r="X1650">
        <v>1</v>
      </c>
      <c r="Y1650" t="s">
        <v>62</v>
      </c>
      <c r="AA1650" t="s">
        <v>62</v>
      </c>
      <c r="AB1650" t="s">
        <v>62</v>
      </c>
      <c r="AD1650">
        <v>0</v>
      </c>
      <c r="AE1650">
        <v>0</v>
      </c>
      <c r="AF1650">
        <v>0</v>
      </c>
      <c r="AG1650">
        <v>0</v>
      </c>
      <c r="AH1650">
        <v>0</v>
      </c>
      <c r="AI1650">
        <v>0</v>
      </c>
      <c r="AJ1650">
        <v>0</v>
      </c>
      <c r="AK1650">
        <v>0</v>
      </c>
      <c r="AL1650">
        <v>0</v>
      </c>
      <c r="AM1650">
        <v>0</v>
      </c>
      <c r="AN1650">
        <v>0</v>
      </c>
      <c r="AO1650">
        <v>0</v>
      </c>
      <c r="AP1650">
        <v>0</v>
      </c>
      <c r="AQ1650">
        <v>0</v>
      </c>
      <c r="AR1650">
        <v>0</v>
      </c>
      <c r="AS1650">
        <v>0</v>
      </c>
      <c r="AT1650">
        <v>0</v>
      </c>
      <c r="AU1650">
        <v>0</v>
      </c>
      <c r="AV1650">
        <v>0</v>
      </c>
      <c r="AW1650">
        <v>1</v>
      </c>
      <c r="AX1650">
        <v>0</v>
      </c>
      <c r="AY1650">
        <v>0</v>
      </c>
      <c r="AZ1650">
        <v>0</v>
      </c>
      <c r="BA1650" t="s">
        <v>63</v>
      </c>
      <c r="BB1650" t="s">
        <v>63</v>
      </c>
    </row>
    <row r="1651" spans="1:55" x14ac:dyDescent="0.3">
      <c r="A1651" t="s">
        <v>55</v>
      </c>
      <c r="B1651" t="s">
        <v>55</v>
      </c>
      <c r="C1651" t="s">
        <v>758</v>
      </c>
      <c r="D1651">
        <v>22110414106</v>
      </c>
      <c r="E1651" t="s">
        <v>1569</v>
      </c>
      <c r="F1651" t="s">
        <v>106</v>
      </c>
      <c r="G1651" t="s">
        <v>57</v>
      </c>
      <c r="H1651">
        <v>1</v>
      </c>
      <c r="I1651" t="s">
        <v>58</v>
      </c>
      <c r="J1651" t="s">
        <v>59</v>
      </c>
      <c r="L1651">
        <v>1</v>
      </c>
      <c r="N1651">
        <v>11</v>
      </c>
      <c r="O1651" t="s">
        <v>95</v>
      </c>
      <c r="R1651">
        <v>0</v>
      </c>
      <c r="S1651">
        <v>0</v>
      </c>
      <c r="T1651" t="s">
        <v>61</v>
      </c>
      <c r="V1651">
        <v>5</v>
      </c>
      <c r="W1651">
        <v>6</v>
      </c>
      <c r="X1651">
        <v>1</v>
      </c>
      <c r="Y1651" t="s">
        <v>62</v>
      </c>
      <c r="AA1651" t="s">
        <v>62</v>
      </c>
      <c r="AB1651" t="s">
        <v>62</v>
      </c>
      <c r="AD1651">
        <v>0</v>
      </c>
      <c r="AE1651">
        <v>0</v>
      </c>
      <c r="AF1651">
        <v>0</v>
      </c>
      <c r="AG1651">
        <v>0</v>
      </c>
      <c r="AH1651">
        <v>0</v>
      </c>
      <c r="AI1651">
        <v>0</v>
      </c>
      <c r="AJ1651">
        <v>0</v>
      </c>
      <c r="AK1651">
        <v>0</v>
      </c>
      <c r="AL1651">
        <v>0</v>
      </c>
      <c r="AM1651">
        <v>0</v>
      </c>
      <c r="AN1651">
        <v>0</v>
      </c>
      <c r="AO1651">
        <v>0</v>
      </c>
      <c r="AP1651">
        <v>0</v>
      </c>
      <c r="AQ1651">
        <v>0</v>
      </c>
      <c r="AR1651">
        <v>0</v>
      </c>
      <c r="AS1651">
        <v>0</v>
      </c>
      <c r="AT1651">
        <v>0</v>
      </c>
      <c r="AU1651">
        <v>0</v>
      </c>
      <c r="AV1651">
        <v>0</v>
      </c>
      <c r="AW1651">
        <v>1</v>
      </c>
      <c r="AX1651">
        <v>0</v>
      </c>
      <c r="AY1651">
        <v>0</v>
      </c>
      <c r="AZ1651">
        <v>0</v>
      </c>
      <c r="BA1651" t="s">
        <v>63</v>
      </c>
      <c r="BB1651" t="s">
        <v>63</v>
      </c>
      <c r="BC1651" t="s">
        <v>80</v>
      </c>
    </row>
    <row r="1652" spans="1:55" x14ac:dyDescent="0.3">
      <c r="A1652" t="s">
        <v>55</v>
      </c>
      <c r="B1652" t="s">
        <v>55</v>
      </c>
      <c r="C1652" t="s">
        <v>758</v>
      </c>
      <c r="D1652">
        <v>22110414106</v>
      </c>
      <c r="E1652" t="s">
        <v>1569</v>
      </c>
      <c r="F1652" t="s">
        <v>106</v>
      </c>
      <c r="G1652" t="s">
        <v>57</v>
      </c>
      <c r="H1652">
        <v>1</v>
      </c>
      <c r="I1652" t="s">
        <v>58</v>
      </c>
      <c r="J1652" t="s">
        <v>59</v>
      </c>
      <c r="L1652">
        <v>1</v>
      </c>
      <c r="N1652">
        <v>12</v>
      </c>
      <c r="O1652" t="s">
        <v>95</v>
      </c>
      <c r="R1652">
        <v>0</v>
      </c>
      <c r="S1652">
        <v>0</v>
      </c>
      <c r="T1652" t="s">
        <v>61</v>
      </c>
      <c r="V1652">
        <v>5</v>
      </c>
      <c r="W1652">
        <v>6</v>
      </c>
      <c r="X1652">
        <v>1</v>
      </c>
      <c r="Y1652" t="s">
        <v>62</v>
      </c>
      <c r="AB1652" t="s">
        <v>62</v>
      </c>
      <c r="AD1652">
        <v>0</v>
      </c>
      <c r="AE1652">
        <v>0</v>
      </c>
      <c r="AF1652">
        <v>0</v>
      </c>
      <c r="AG1652">
        <v>0</v>
      </c>
      <c r="AH1652">
        <v>0</v>
      </c>
      <c r="AI1652">
        <v>0</v>
      </c>
      <c r="AJ1652">
        <v>0</v>
      </c>
      <c r="AK1652">
        <v>0</v>
      </c>
      <c r="AL1652">
        <v>0</v>
      </c>
      <c r="AM1652">
        <v>0</v>
      </c>
      <c r="AN1652">
        <v>0</v>
      </c>
      <c r="AO1652">
        <v>0</v>
      </c>
      <c r="AP1652">
        <v>0</v>
      </c>
      <c r="AQ1652">
        <v>0</v>
      </c>
      <c r="AR1652">
        <v>0</v>
      </c>
      <c r="AS1652">
        <v>0</v>
      </c>
      <c r="AT1652">
        <v>0</v>
      </c>
      <c r="AU1652">
        <v>0</v>
      </c>
      <c r="AV1652">
        <v>0</v>
      </c>
      <c r="AW1652">
        <v>0</v>
      </c>
      <c r="AX1652">
        <v>0</v>
      </c>
      <c r="AY1652">
        <v>0</v>
      </c>
      <c r="AZ1652">
        <v>0</v>
      </c>
      <c r="BA1652" t="s">
        <v>63</v>
      </c>
      <c r="BB1652" t="s">
        <v>63</v>
      </c>
      <c r="BC1652" t="s">
        <v>80</v>
      </c>
    </row>
    <row r="1653" spans="1:55" x14ac:dyDescent="0.3">
      <c r="A1653" t="s">
        <v>55</v>
      </c>
      <c r="B1653" t="s">
        <v>55</v>
      </c>
      <c r="C1653" t="s">
        <v>758</v>
      </c>
      <c r="D1653">
        <v>22110414106</v>
      </c>
      <c r="E1653" t="s">
        <v>1569</v>
      </c>
      <c r="F1653" t="s">
        <v>106</v>
      </c>
      <c r="G1653" t="s">
        <v>57</v>
      </c>
      <c r="H1653">
        <v>1</v>
      </c>
      <c r="I1653" t="s">
        <v>58</v>
      </c>
      <c r="J1653" t="s">
        <v>59</v>
      </c>
      <c r="L1653">
        <v>1</v>
      </c>
      <c r="N1653">
        <v>15</v>
      </c>
      <c r="O1653" t="s">
        <v>66</v>
      </c>
      <c r="P1653">
        <v>9</v>
      </c>
      <c r="Q1653" t="s">
        <v>110</v>
      </c>
      <c r="R1653">
        <v>35</v>
      </c>
      <c r="S1653">
        <v>41</v>
      </c>
      <c r="T1653" t="s">
        <v>61</v>
      </c>
      <c r="V1653">
        <v>5</v>
      </c>
      <c r="W1653">
        <v>6</v>
      </c>
      <c r="X1653">
        <v>1</v>
      </c>
      <c r="Y1653" t="s">
        <v>62</v>
      </c>
      <c r="Z1653" t="s">
        <v>62</v>
      </c>
      <c r="AB1653" t="s">
        <v>62</v>
      </c>
      <c r="AC1653" t="s">
        <v>68</v>
      </c>
      <c r="AD1653">
        <v>0</v>
      </c>
      <c r="AE1653">
        <v>1</v>
      </c>
      <c r="AF1653">
        <v>0</v>
      </c>
      <c r="AG1653">
        <v>0</v>
      </c>
      <c r="AH1653">
        <v>0</v>
      </c>
      <c r="AI1653">
        <v>0</v>
      </c>
      <c r="AJ1653">
        <v>0</v>
      </c>
      <c r="AK1653">
        <v>0</v>
      </c>
      <c r="AL1653">
        <v>0</v>
      </c>
      <c r="AM1653">
        <v>0</v>
      </c>
      <c r="AN1653">
        <v>0</v>
      </c>
      <c r="AO1653">
        <v>0</v>
      </c>
      <c r="AP1653">
        <v>0</v>
      </c>
      <c r="AQ1653">
        <v>0</v>
      </c>
      <c r="AR1653">
        <v>0</v>
      </c>
      <c r="AS1653">
        <v>0</v>
      </c>
      <c r="AT1653">
        <v>0</v>
      </c>
      <c r="AU1653">
        <v>0</v>
      </c>
      <c r="AV1653">
        <v>0</v>
      </c>
      <c r="AW1653">
        <v>4</v>
      </c>
      <c r="AX1653">
        <v>4</v>
      </c>
      <c r="AY1653">
        <v>0</v>
      </c>
      <c r="AZ1653">
        <v>0</v>
      </c>
      <c r="BA1653" t="s">
        <v>63</v>
      </c>
      <c r="BB1653" t="s">
        <v>63</v>
      </c>
      <c r="BC1653" t="s">
        <v>64</v>
      </c>
    </row>
    <row r="1654" spans="1:55" x14ac:dyDescent="0.3">
      <c r="A1654" t="s">
        <v>55</v>
      </c>
      <c r="B1654" t="s">
        <v>55</v>
      </c>
      <c r="C1654" t="s">
        <v>758</v>
      </c>
      <c r="D1654">
        <v>22110414106</v>
      </c>
      <c r="E1654" t="s">
        <v>1569</v>
      </c>
      <c r="F1654" t="s">
        <v>106</v>
      </c>
      <c r="G1654" t="s">
        <v>57</v>
      </c>
      <c r="H1654">
        <v>1</v>
      </c>
      <c r="I1654" t="s">
        <v>58</v>
      </c>
      <c r="J1654" t="s">
        <v>59</v>
      </c>
      <c r="L1654">
        <v>1</v>
      </c>
      <c r="N1654">
        <v>16</v>
      </c>
      <c r="O1654" t="s">
        <v>66</v>
      </c>
      <c r="P1654">
        <v>11</v>
      </c>
      <c r="Q1654" t="s">
        <v>114</v>
      </c>
      <c r="R1654">
        <v>6</v>
      </c>
      <c r="S1654">
        <v>5</v>
      </c>
      <c r="T1654" t="s">
        <v>61</v>
      </c>
      <c r="V1654">
        <v>5</v>
      </c>
      <c r="W1654">
        <v>6</v>
      </c>
      <c r="X1654">
        <v>1</v>
      </c>
      <c r="Y1654" t="s">
        <v>62</v>
      </c>
      <c r="Z1654" t="s">
        <v>62</v>
      </c>
      <c r="AB1654" t="s">
        <v>62</v>
      </c>
      <c r="AC1654" t="s">
        <v>68</v>
      </c>
      <c r="AD1654">
        <v>1</v>
      </c>
      <c r="AE1654">
        <v>1</v>
      </c>
      <c r="AF1654">
        <v>0</v>
      </c>
      <c r="AG1654">
        <v>0</v>
      </c>
      <c r="AH1654">
        <v>0</v>
      </c>
      <c r="AI1654">
        <v>0</v>
      </c>
      <c r="AJ1654">
        <v>0</v>
      </c>
      <c r="AK1654">
        <v>0</v>
      </c>
      <c r="AL1654">
        <v>0</v>
      </c>
      <c r="AM1654">
        <v>0</v>
      </c>
      <c r="AN1654">
        <v>0</v>
      </c>
      <c r="AO1654">
        <v>0</v>
      </c>
      <c r="AP1654">
        <v>0</v>
      </c>
      <c r="AQ1654">
        <v>0</v>
      </c>
      <c r="AR1654">
        <v>0</v>
      </c>
      <c r="AS1654">
        <v>0</v>
      </c>
      <c r="AT1654">
        <v>0</v>
      </c>
      <c r="AU1654">
        <v>0</v>
      </c>
      <c r="AV1654">
        <v>0</v>
      </c>
      <c r="AW1654">
        <v>4</v>
      </c>
      <c r="AX1654">
        <v>4</v>
      </c>
      <c r="AY1654">
        <v>0</v>
      </c>
      <c r="AZ1654">
        <v>0</v>
      </c>
      <c r="BA1654" t="s">
        <v>63</v>
      </c>
      <c r="BB1654" t="s">
        <v>63</v>
      </c>
      <c r="BC1654" t="s">
        <v>64</v>
      </c>
    </row>
    <row r="1655" spans="1:55" x14ac:dyDescent="0.3">
      <c r="A1655" t="s">
        <v>55</v>
      </c>
      <c r="B1655" t="s">
        <v>55</v>
      </c>
      <c r="C1655" t="s">
        <v>758</v>
      </c>
      <c r="D1655">
        <v>22110414106</v>
      </c>
      <c r="E1655" t="s">
        <v>1569</v>
      </c>
      <c r="F1655" t="s">
        <v>106</v>
      </c>
      <c r="G1655" t="s">
        <v>57</v>
      </c>
      <c r="H1655">
        <v>1</v>
      </c>
      <c r="I1655" t="s">
        <v>58</v>
      </c>
      <c r="J1655" t="s">
        <v>59</v>
      </c>
      <c r="L1655">
        <v>1</v>
      </c>
      <c r="N1655">
        <v>17</v>
      </c>
      <c r="O1655" t="s">
        <v>66</v>
      </c>
      <c r="P1655">
        <v>9</v>
      </c>
      <c r="Q1655" t="s">
        <v>87</v>
      </c>
      <c r="R1655">
        <v>36</v>
      </c>
      <c r="S1655">
        <v>40</v>
      </c>
      <c r="T1655" t="s">
        <v>61</v>
      </c>
      <c r="V1655">
        <v>5</v>
      </c>
      <c r="W1655">
        <v>6</v>
      </c>
      <c r="X1655">
        <v>1</v>
      </c>
      <c r="Y1655" t="s">
        <v>62</v>
      </c>
      <c r="Z1655" t="s">
        <v>62</v>
      </c>
      <c r="AB1655" t="s">
        <v>62</v>
      </c>
      <c r="AC1655" t="s">
        <v>68</v>
      </c>
      <c r="AD1655">
        <v>0</v>
      </c>
      <c r="AE1655">
        <v>1</v>
      </c>
      <c r="AF1655">
        <v>0</v>
      </c>
      <c r="AG1655">
        <v>0</v>
      </c>
      <c r="AH1655">
        <v>0</v>
      </c>
      <c r="AI1655">
        <v>0</v>
      </c>
      <c r="AJ1655">
        <v>0</v>
      </c>
      <c r="AK1655">
        <v>0</v>
      </c>
      <c r="AL1655">
        <v>0</v>
      </c>
      <c r="AM1655">
        <v>0</v>
      </c>
      <c r="AN1655">
        <v>0</v>
      </c>
      <c r="AO1655">
        <v>0</v>
      </c>
      <c r="AP1655">
        <v>0</v>
      </c>
      <c r="AQ1655">
        <v>0</v>
      </c>
      <c r="AR1655">
        <v>0</v>
      </c>
      <c r="AS1655">
        <v>0</v>
      </c>
      <c r="AT1655">
        <v>0</v>
      </c>
      <c r="AU1655">
        <v>0</v>
      </c>
      <c r="AV1655">
        <v>0</v>
      </c>
      <c r="AW1655">
        <v>6</v>
      </c>
      <c r="AX1655">
        <v>6</v>
      </c>
      <c r="AY1655">
        <v>0</v>
      </c>
      <c r="AZ1655">
        <v>0</v>
      </c>
      <c r="BA1655" t="s">
        <v>63</v>
      </c>
      <c r="BB1655" t="s">
        <v>63</v>
      </c>
      <c r="BC1655" t="s">
        <v>64</v>
      </c>
    </row>
    <row r="1656" spans="1:55" x14ac:dyDescent="0.3">
      <c r="A1656" t="s">
        <v>55</v>
      </c>
      <c r="B1656" t="s">
        <v>55</v>
      </c>
      <c r="C1656" t="s">
        <v>758</v>
      </c>
      <c r="D1656">
        <v>22110414106</v>
      </c>
      <c r="E1656" t="s">
        <v>1569</v>
      </c>
      <c r="F1656" t="s">
        <v>106</v>
      </c>
      <c r="G1656" t="s">
        <v>57</v>
      </c>
      <c r="H1656">
        <v>1</v>
      </c>
      <c r="I1656" t="s">
        <v>58</v>
      </c>
      <c r="J1656" t="s">
        <v>59</v>
      </c>
      <c r="L1656">
        <v>1</v>
      </c>
      <c r="N1656">
        <v>18</v>
      </c>
      <c r="O1656" t="s">
        <v>66</v>
      </c>
      <c r="P1656">
        <v>10</v>
      </c>
      <c r="Q1656" t="s">
        <v>113</v>
      </c>
      <c r="R1656">
        <v>11</v>
      </c>
      <c r="S1656">
        <v>28</v>
      </c>
      <c r="T1656" t="s">
        <v>61</v>
      </c>
      <c r="V1656">
        <v>5</v>
      </c>
      <c r="W1656">
        <v>6</v>
      </c>
      <c r="X1656">
        <v>1</v>
      </c>
      <c r="Y1656" t="s">
        <v>62</v>
      </c>
      <c r="Z1656" t="s">
        <v>62</v>
      </c>
      <c r="AB1656" t="s">
        <v>62</v>
      </c>
      <c r="AC1656" t="s">
        <v>68</v>
      </c>
      <c r="AD1656">
        <v>1</v>
      </c>
      <c r="AE1656">
        <v>1</v>
      </c>
      <c r="AF1656">
        <v>0</v>
      </c>
      <c r="AG1656">
        <v>0</v>
      </c>
      <c r="AH1656">
        <v>0</v>
      </c>
      <c r="AI1656">
        <v>0</v>
      </c>
      <c r="AJ1656">
        <v>0</v>
      </c>
      <c r="AK1656">
        <v>0</v>
      </c>
      <c r="AL1656">
        <v>0</v>
      </c>
      <c r="AM1656">
        <v>0</v>
      </c>
      <c r="AN1656">
        <v>0</v>
      </c>
      <c r="AO1656">
        <v>0</v>
      </c>
      <c r="AP1656">
        <v>0</v>
      </c>
      <c r="AQ1656">
        <v>0</v>
      </c>
      <c r="AR1656">
        <v>0</v>
      </c>
      <c r="AS1656">
        <v>0</v>
      </c>
      <c r="AT1656">
        <v>0</v>
      </c>
      <c r="AU1656">
        <v>0</v>
      </c>
      <c r="AV1656">
        <v>0</v>
      </c>
      <c r="AW1656">
        <v>4</v>
      </c>
      <c r="AX1656">
        <v>4</v>
      </c>
      <c r="AY1656">
        <v>0</v>
      </c>
      <c r="AZ1656">
        <v>0</v>
      </c>
      <c r="BA1656" t="s">
        <v>63</v>
      </c>
      <c r="BB1656" t="s">
        <v>63</v>
      </c>
      <c r="BC1656" t="s">
        <v>64</v>
      </c>
    </row>
    <row r="1657" spans="1:55" x14ac:dyDescent="0.3">
      <c r="A1657" t="s">
        <v>55</v>
      </c>
      <c r="B1657" t="s">
        <v>55</v>
      </c>
      <c r="C1657" t="s">
        <v>758</v>
      </c>
      <c r="D1657">
        <v>22110414106</v>
      </c>
      <c r="E1657" t="s">
        <v>1569</v>
      </c>
      <c r="F1657" t="s">
        <v>106</v>
      </c>
      <c r="G1657" t="s">
        <v>57</v>
      </c>
      <c r="H1657">
        <v>1</v>
      </c>
      <c r="I1657" t="s">
        <v>58</v>
      </c>
      <c r="J1657" t="s">
        <v>59</v>
      </c>
      <c r="L1657">
        <v>2</v>
      </c>
      <c r="N1657">
        <v>2</v>
      </c>
      <c r="O1657" t="s">
        <v>66</v>
      </c>
      <c r="P1657">
        <v>11</v>
      </c>
      <c r="Q1657" t="s">
        <v>115</v>
      </c>
      <c r="R1657">
        <v>11</v>
      </c>
      <c r="S1657">
        <v>13</v>
      </c>
      <c r="T1657" t="s">
        <v>61</v>
      </c>
      <c r="V1657">
        <v>0</v>
      </c>
      <c r="W1657">
        <v>3</v>
      </c>
      <c r="X1657">
        <v>2</v>
      </c>
      <c r="Y1657" t="s">
        <v>62</v>
      </c>
      <c r="Z1657" t="s">
        <v>62</v>
      </c>
      <c r="AB1657" t="s">
        <v>62</v>
      </c>
      <c r="AC1657" t="s">
        <v>68</v>
      </c>
      <c r="AD1657">
        <v>0</v>
      </c>
      <c r="AE1657">
        <v>1</v>
      </c>
      <c r="AF1657">
        <v>0</v>
      </c>
      <c r="AG1657">
        <v>0</v>
      </c>
      <c r="AH1657">
        <v>0</v>
      </c>
      <c r="AI1657">
        <v>0</v>
      </c>
      <c r="AJ1657">
        <v>0</v>
      </c>
      <c r="AK1657">
        <v>0</v>
      </c>
      <c r="AL1657">
        <v>0</v>
      </c>
      <c r="AM1657">
        <v>0</v>
      </c>
      <c r="AN1657">
        <v>0</v>
      </c>
      <c r="AO1657">
        <v>0</v>
      </c>
      <c r="AP1657">
        <v>0</v>
      </c>
      <c r="AQ1657">
        <v>0</v>
      </c>
      <c r="AR1657">
        <v>0</v>
      </c>
      <c r="AS1657">
        <v>0</v>
      </c>
      <c r="AT1657">
        <v>0</v>
      </c>
      <c r="AU1657">
        <v>0</v>
      </c>
      <c r="AV1657">
        <v>0</v>
      </c>
      <c r="AW1657">
        <v>4</v>
      </c>
      <c r="AX1657">
        <v>4</v>
      </c>
      <c r="AY1657">
        <v>0</v>
      </c>
      <c r="AZ1657">
        <v>0</v>
      </c>
      <c r="BA1657" t="s">
        <v>63</v>
      </c>
      <c r="BB1657" t="s">
        <v>63</v>
      </c>
      <c r="BC1657" t="s">
        <v>64</v>
      </c>
    </row>
    <row r="1658" spans="1:55" x14ac:dyDescent="0.3">
      <c r="A1658" t="s">
        <v>55</v>
      </c>
      <c r="B1658" t="s">
        <v>55</v>
      </c>
      <c r="C1658" t="s">
        <v>758</v>
      </c>
      <c r="D1658">
        <v>22110414102</v>
      </c>
      <c r="E1658" t="s">
        <v>1568</v>
      </c>
      <c r="F1658" t="s">
        <v>98</v>
      </c>
      <c r="G1658" t="s">
        <v>57</v>
      </c>
      <c r="H1658">
        <v>1</v>
      </c>
      <c r="I1658" t="s">
        <v>58</v>
      </c>
      <c r="J1658" t="s">
        <v>59</v>
      </c>
      <c r="L1658">
        <v>1</v>
      </c>
      <c r="N1658">
        <v>3</v>
      </c>
      <c r="O1658" t="s">
        <v>107</v>
      </c>
      <c r="R1658">
        <v>0</v>
      </c>
      <c r="S1658">
        <v>0</v>
      </c>
      <c r="T1658" t="s">
        <v>61</v>
      </c>
      <c r="U1658" t="s">
        <v>1790</v>
      </c>
      <c r="V1658">
        <v>0</v>
      </c>
      <c r="W1658">
        <v>1</v>
      </c>
      <c r="X1658">
        <v>2</v>
      </c>
      <c r="Y1658" t="s">
        <v>62</v>
      </c>
      <c r="Z1658" t="s">
        <v>62</v>
      </c>
      <c r="AB1658" t="s">
        <v>62</v>
      </c>
      <c r="AD1658">
        <v>1</v>
      </c>
      <c r="AE1658">
        <v>0</v>
      </c>
      <c r="AF1658">
        <v>0</v>
      </c>
      <c r="AG1658">
        <v>0</v>
      </c>
      <c r="AH1658">
        <v>0</v>
      </c>
      <c r="AI1658">
        <v>4</v>
      </c>
      <c r="AJ1658">
        <v>0</v>
      </c>
      <c r="AK1658">
        <v>0</v>
      </c>
      <c r="AL1658">
        <v>0</v>
      </c>
      <c r="AM1658">
        <v>0</v>
      </c>
      <c r="AN1658">
        <v>0</v>
      </c>
      <c r="AO1658">
        <v>0</v>
      </c>
      <c r="AP1658">
        <v>0</v>
      </c>
      <c r="AQ1658">
        <v>0</v>
      </c>
      <c r="AR1658">
        <v>0</v>
      </c>
      <c r="AS1658">
        <v>0</v>
      </c>
      <c r="AT1658">
        <v>0</v>
      </c>
      <c r="AU1658">
        <v>0</v>
      </c>
      <c r="AV1658">
        <v>0</v>
      </c>
      <c r="AW1658">
        <v>2</v>
      </c>
      <c r="AX1658">
        <v>1</v>
      </c>
      <c r="AY1658">
        <v>0</v>
      </c>
      <c r="AZ1658">
        <v>0</v>
      </c>
      <c r="BA1658" t="s">
        <v>63</v>
      </c>
      <c r="BB1658" t="s">
        <v>63</v>
      </c>
      <c r="BC1658" t="s">
        <v>64</v>
      </c>
    </row>
    <row r="1659" spans="1:55" x14ac:dyDescent="0.3">
      <c r="A1659" t="s">
        <v>55</v>
      </c>
      <c r="B1659" t="s">
        <v>55</v>
      </c>
      <c r="C1659" t="s">
        <v>758</v>
      </c>
      <c r="D1659">
        <v>22110414102</v>
      </c>
      <c r="E1659" t="s">
        <v>1568</v>
      </c>
      <c r="F1659" t="s">
        <v>98</v>
      </c>
      <c r="G1659" t="s">
        <v>57</v>
      </c>
      <c r="H1659">
        <v>1</v>
      </c>
      <c r="I1659" t="s">
        <v>58</v>
      </c>
      <c r="J1659" t="s">
        <v>59</v>
      </c>
      <c r="L1659">
        <v>1</v>
      </c>
      <c r="N1659">
        <v>4</v>
      </c>
      <c r="O1659" t="s">
        <v>60</v>
      </c>
      <c r="R1659">
        <v>0</v>
      </c>
      <c r="S1659">
        <v>0</v>
      </c>
      <c r="T1659" t="s">
        <v>61</v>
      </c>
      <c r="U1659" t="s">
        <v>1791</v>
      </c>
      <c r="V1659">
        <v>0</v>
      </c>
      <c r="W1659">
        <v>1</v>
      </c>
      <c r="X1659">
        <v>2</v>
      </c>
      <c r="Y1659" t="s">
        <v>62</v>
      </c>
      <c r="Z1659" t="s">
        <v>62</v>
      </c>
      <c r="AB1659" t="s">
        <v>62</v>
      </c>
      <c r="AD1659">
        <v>1</v>
      </c>
      <c r="AE1659">
        <v>0</v>
      </c>
      <c r="AF1659">
        <v>1</v>
      </c>
      <c r="AG1659">
        <v>0</v>
      </c>
      <c r="AH1659">
        <v>0</v>
      </c>
      <c r="AI1659">
        <v>2</v>
      </c>
      <c r="AJ1659">
        <v>0</v>
      </c>
      <c r="AK1659">
        <v>0</v>
      </c>
      <c r="AL1659">
        <v>1</v>
      </c>
      <c r="AM1659">
        <v>1</v>
      </c>
      <c r="AN1659">
        <v>5</v>
      </c>
      <c r="AO1659">
        <v>0</v>
      </c>
      <c r="AP1659">
        <v>0</v>
      </c>
      <c r="AQ1659">
        <v>0</v>
      </c>
      <c r="AR1659">
        <v>0</v>
      </c>
      <c r="AS1659">
        <v>0</v>
      </c>
      <c r="AT1659">
        <v>0</v>
      </c>
      <c r="AU1659">
        <v>0</v>
      </c>
      <c r="AV1659">
        <v>0</v>
      </c>
      <c r="AW1659">
        <v>2</v>
      </c>
      <c r="AX1659">
        <v>1</v>
      </c>
      <c r="AY1659">
        <v>1</v>
      </c>
      <c r="AZ1659">
        <v>0</v>
      </c>
      <c r="BA1659" t="s">
        <v>63</v>
      </c>
      <c r="BB1659" t="s">
        <v>63</v>
      </c>
      <c r="BC1659" t="s">
        <v>64</v>
      </c>
    </row>
    <row r="1660" spans="1:55" x14ac:dyDescent="0.3">
      <c r="A1660" t="s">
        <v>55</v>
      </c>
      <c r="B1660" t="s">
        <v>55</v>
      </c>
      <c r="C1660" t="s">
        <v>758</v>
      </c>
      <c r="D1660">
        <v>22110414102</v>
      </c>
      <c r="E1660" t="s">
        <v>1568</v>
      </c>
      <c r="F1660" t="s">
        <v>98</v>
      </c>
      <c r="G1660" t="s">
        <v>57</v>
      </c>
      <c r="H1660">
        <v>1</v>
      </c>
      <c r="I1660" t="s">
        <v>58</v>
      </c>
      <c r="J1660" t="s">
        <v>59</v>
      </c>
      <c r="L1660">
        <v>1</v>
      </c>
      <c r="N1660">
        <v>7</v>
      </c>
      <c r="O1660" t="s">
        <v>66</v>
      </c>
      <c r="P1660">
        <v>12</v>
      </c>
      <c r="Q1660" t="s">
        <v>111</v>
      </c>
      <c r="R1660">
        <v>0</v>
      </c>
      <c r="S1660">
        <v>0</v>
      </c>
      <c r="T1660" t="s">
        <v>61</v>
      </c>
      <c r="U1660" t="s">
        <v>1792</v>
      </c>
      <c r="V1660">
        <v>0</v>
      </c>
      <c r="W1660">
        <v>1</v>
      </c>
      <c r="X1660">
        <v>2</v>
      </c>
      <c r="Y1660" t="s">
        <v>62</v>
      </c>
      <c r="Z1660" t="s">
        <v>62</v>
      </c>
      <c r="AB1660" t="s">
        <v>62</v>
      </c>
      <c r="AC1660" t="s">
        <v>77</v>
      </c>
      <c r="AD1660">
        <v>1</v>
      </c>
      <c r="AE1660">
        <v>1</v>
      </c>
      <c r="AF1660">
        <v>0</v>
      </c>
      <c r="AG1660">
        <v>0</v>
      </c>
      <c r="AH1660">
        <v>0</v>
      </c>
      <c r="AI1660">
        <v>16</v>
      </c>
      <c r="AJ1660">
        <v>3</v>
      </c>
      <c r="AK1660">
        <v>0</v>
      </c>
      <c r="AL1660">
        <v>0</v>
      </c>
      <c r="AM1660">
        <v>0</v>
      </c>
      <c r="AN1660">
        <v>0</v>
      </c>
      <c r="AO1660">
        <v>0</v>
      </c>
      <c r="AP1660">
        <v>0</v>
      </c>
      <c r="AQ1660">
        <v>0</v>
      </c>
      <c r="AR1660">
        <v>0</v>
      </c>
      <c r="AS1660">
        <v>0</v>
      </c>
      <c r="AT1660">
        <v>0</v>
      </c>
      <c r="AU1660">
        <v>0</v>
      </c>
      <c r="AV1660">
        <v>0</v>
      </c>
      <c r="AW1660">
        <v>4</v>
      </c>
      <c r="AX1660">
        <v>4</v>
      </c>
      <c r="AY1660">
        <v>0</v>
      </c>
      <c r="AZ1660">
        <v>0</v>
      </c>
      <c r="BA1660" t="s">
        <v>63</v>
      </c>
      <c r="BB1660" t="s">
        <v>63</v>
      </c>
      <c r="BC1660" t="s">
        <v>64</v>
      </c>
    </row>
    <row r="1661" spans="1:55" x14ac:dyDescent="0.3">
      <c r="A1661" t="s">
        <v>55</v>
      </c>
      <c r="B1661" t="s">
        <v>55</v>
      </c>
      <c r="C1661" t="s">
        <v>758</v>
      </c>
      <c r="D1661">
        <v>22110414102</v>
      </c>
      <c r="E1661" t="s">
        <v>1568</v>
      </c>
      <c r="F1661" t="s">
        <v>98</v>
      </c>
      <c r="G1661" t="s">
        <v>57</v>
      </c>
      <c r="H1661">
        <v>1</v>
      </c>
      <c r="I1661" t="s">
        <v>58</v>
      </c>
      <c r="J1661" t="s">
        <v>59</v>
      </c>
      <c r="L1661">
        <v>1</v>
      </c>
      <c r="N1661">
        <v>14</v>
      </c>
      <c r="O1661" t="s">
        <v>66</v>
      </c>
      <c r="P1661">
        <v>7</v>
      </c>
      <c r="Q1661" t="s">
        <v>102</v>
      </c>
      <c r="R1661">
        <v>28</v>
      </c>
      <c r="S1661">
        <v>27</v>
      </c>
      <c r="T1661" t="s">
        <v>61</v>
      </c>
      <c r="V1661">
        <v>0</v>
      </c>
      <c r="W1661">
        <v>1</v>
      </c>
      <c r="X1661">
        <v>2</v>
      </c>
      <c r="Y1661" t="s">
        <v>62</v>
      </c>
      <c r="Z1661" t="s">
        <v>62</v>
      </c>
      <c r="AB1661" t="s">
        <v>62</v>
      </c>
      <c r="AC1661" t="s">
        <v>68</v>
      </c>
      <c r="AD1661">
        <v>0</v>
      </c>
      <c r="AE1661">
        <v>1</v>
      </c>
      <c r="AF1661">
        <v>0</v>
      </c>
      <c r="AG1661">
        <v>0</v>
      </c>
      <c r="AH1661">
        <v>0</v>
      </c>
      <c r="AI1661">
        <v>0</v>
      </c>
      <c r="AJ1661">
        <v>0</v>
      </c>
      <c r="AK1661">
        <v>0</v>
      </c>
      <c r="AL1661">
        <v>0</v>
      </c>
      <c r="AM1661">
        <v>0</v>
      </c>
      <c r="AN1661">
        <v>0</v>
      </c>
      <c r="AO1661">
        <v>0</v>
      </c>
      <c r="AP1661">
        <v>0</v>
      </c>
      <c r="AQ1661">
        <v>0</v>
      </c>
      <c r="AR1661">
        <v>0</v>
      </c>
      <c r="AS1661">
        <v>0</v>
      </c>
      <c r="AT1661">
        <v>0</v>
      </c>
      <c r="AU1661">
        <v>0</v>
      </c>
      <c r="AV1661">
        <v>0</v>
      </c>
      <c r="AW1661">
        <v>4</v>
      </c>
      <c r="AX1661">
        <v>4</v>
      </c>
      <c r="AY1661">
        <v>0</v>
      </c>
      <c r="AZ1661">
        <v>0</v>
      </c>
      <c r="BA1661" t="s">
        <v>63</v>
      </c>
      <c r="BB1661" t="s">
        <v>63</v>
      </c>
      <c r="BC1661" t="s">
        <v>64</v>
      </c>
    </row>
    <row r="1662" spans="1:55" x14ac:dyDescent="0.3">
      <c r="A1662" t="s">
        <v>55</v>
      </c>
      <c r="B1662" t="s">
        <v>55</v>
      </c>
      <c r="C1662" t="s">
        <v>758</v>
      </c>
      <c r="D1662">
        <v>22110414102</v>
      </c>
      <c r="E1662" t="s">
        <v>1568</v>
      </c>
      <c r="F1662" t="s">
        <v>98</v>
      </c>
      <c r="G1662" t="s">
        <v>57</v>
      </c>
      <c r="H1662">
        <v>1</v>
      </c>
      <c r="I1662" t="s">
        <v>58</v>
      </c>
      <c r="J1662" t="s">
        <v>59</v>
      </c>
      <c r="L1662">
        <v>1</v>
      </c>
      <c r="N1662">
        <v>15</v>
      </c>
      <c r="O1662" t="s">
        <v>66</v>
      </c>
      <c r="P1662">
        <v>8</v>
      </c>
      <c r="Q1662" t="s">
        <v>99</v>
      </c>
      <c r="R1662">
        <v>30</v>
      </c>
      <c r="S1662">
        <v>29</v>
      </c>
      <c r="T1662" t="s">
        <v>61</v>
      </c>
      <c r="V1662">
        <v>0</v>
      </c>
      <c r="W1662">
        <v>1</v>
      </c>
      <c r="X1662">
        <v>2</v>
      </c>
      <c r="Y1662" t="s">
        <v>62</v>
      </c>
      <c r="Z1662" t="s">
        <v>62</v>
      </c>
      <c r="AB1662" t="s">
        <v>62</v>
      </c>
      <c r="AC1662" t="s">
        <v>68</v>
      </c>
      <c r="AD1662">
        <v>0</v>
      </c>
      <c r="AE1662">
        <v>1</v>
      </c>
      <c r="AF1662">
        <v>0</v>
      </c>
      <c r="AG1662">
        <v>0</v>
      </c>
      <c r="AH1662">
        <v>0</v>
      </c>
      <c r="AI1662">
        <v>0</v>
      </c>
      <c r="AJ1662">
        <v>0</v>
      </c>
      <c r="AK1662">
        <v>0</v>
      </c>
      <c r="AL1662">
        <v>0</v>
      </c>
      <c r="AM1662">
        <v>0</v>
      </c>
      <c r="AN1662">
        <v>0</v>
      </c>
      <c r="AO1662">
        <v>0</v>
      </c>
      <c r="AP1662">
        <v>0</v>
      </c>
      <c r="AQ1662">
        <v>0</v>
      </c>
      <c r="AR1662">
        <v>0</v>
      </c>
      <c r="AS1662">
        <v>0</v>
      </c>
      <c r="AT1662">
        <v>0</v>
      </c>
      <c r="AU1662">
        <v>0</v>
      </c>
      <c r="AV1662">
        <v>0</v>
      </c>
      <c r="AW1662">
        <v>4</v>
      </c>
      <c r="AX1662">
        <v>4</v>
      </c>
      <c r="AY1662">
        <v>0</v>
      </c>
      <c r="AZ1662">
        <v>0</v>
      </c>
      <c r="BA1662" t="s">
        <v>63</v>
      </c>
      <c r="BB1662" t="s">
        <v>63</v>
      </c>
      <c r="BC1662" t="s">
        <v>64</v>
      </c>
    </row>
    <row r="1663" spans="1:55" x14ac:dyDescent="0.3">
      <c r="A1663" t="s">
        <v>55</v>
      </c>
      <c r="B1663" t="s">
        <v>55</v>
      </c>
      <c r="C1663" t="s">
        <v>758</v>
      </c>
      <c r="D1663">
        <v>22110414102</v>
      </c>
      <c r="E1663" t="s">
        <v>1568</v>
      </c>
      <c r="F1663" t="s">
        <v>98</v>
      </c>
      <c r="G1663" t="s">
        <v>57</v>
      </c>
      <c r="H1663">
        <v>1</v>
      </c>
      <c r="I1663" t="s">
        <v>58</v>
      </c>
      <c r="J1663" t="s">
        <v>59</v>
      </c>
      <c r="L1663">
        <v>1</v>
      </c>
      <c r="N1663">
        <v>16</v>
      </c>
      <c r="O1663" t="s">
        <v>66</v>
      </c>
      <c r="P1663">
        <v>8</v>
      </c>
      <c r="Q1663" t="s">
        <v>82</v>
      </c>
      <c r="R1663">
        <v>30</v>
      </c>
      <c r="S1663">
        <v>29</v>
      </c>
      <c r="T1663" t="s">
        <v>61</v>
      </c>
      <c r="V1663">
        <v>0</v>
      </c>
      <c r="W1663">
        <v>1</v>
      </c>
      <c r="X1663">
        <v>2</v>
      </c>
      <c r="Y1663" t="s">
        <v>62</v>
      </c>
      <c r="Z1663" t="s">
        <v>62</v>
      </c>
      <c r="AB1663" t="s">
        <v>62</v>
      </c>
      <c r="AC1663" t="s">
        <v>68</v>
      </c>
      <c r="AD1663">
        <v>0</v>
      </c>
      <c r="AE1663">
        <v>1</v>
      </c>
      <c r="AF1663">
        <v>0</v>
      </c>
      <c r="AG1663">
        <v>0</v>
      </c>
      <c r="AH1663">
        <v>0</v>
      </c>
      <c r="AI1663">
        <v>0</v>
      </c>
      <c r="AJ1663">
        <v>0</v>
      </c>
      <c r="AK1663">
        <v>0</v>
      </c>
      <c r="AL1663">
        <v>0</v>
      </c>
      <c r="AM1663">
        <v>0</v>
      </c>
      <c r="AN1663">
        <v>0</v>
      </c>
      <c r="AO1663">
        <v>0</v>
      </c>
      <c r="AP1663">
        <v>0</v>
      </c>
      <c r="AQ1663">
        <v>0</v>
      </c>
      <c r="AR1663">
        <v>0</v>
      </c>
      <c r="AS1663">
        <v>0</v>
      </c>
      <c r="AT1663">
        <v>0</v>
      </c>
      <c r="AU1663">
        <v>0</v>
      </c>
      <c r="AV1663">
        <v>0</v>
      </c>
      <c r="AW1663">
        <v>4</v>
      </c>
      <c r="AX1663">
        <v>4</v>
      </c>
      <c r="AY1663">
        <v>0</v>
      </c>
      <c r="AZ1663">
        <v>0</v>
      </c>
      <c r="BA1663" t="s">
        <v>63</v>
      </c>
      <c r="BB1663" t="s">
        <v>63</v>
      </c>
      <c r="BC1663" t="s">
        <v>64</v>
      </c>
    </row>
    <row r="1664" spans="1:55" x14ac:dyDescent="0.3">
      <c r="A1664" t="s">
        <v>55</v>
      </c>
      <c r="B1664" t="s">
        <v>55</v>
      </c>
      <c r="C1664" t="s">
        <v>758</v>
      </c>
      <c r="D1664">
        <v>22110414102</v>
      </c>
      <c r="E1664" t="s">
        <v>1568</v>
      </c>
      <c r="F1664" t="s">
        <v>98</v>
      </c>
      <c r="G1664" t="s">
        <v>57</v>
      </c>
      <c r="H1664">
        <v>1</v>
      </c>
      <c r="I1664" t="s">
        <v>58</v>
      </c>
      <c r="J1664" t="s">
        <v>59</v>
      </c>
      <c r="L1664">
        <v>1</v>
      </c>
      <c r="N1664">
        <v>18</v>
      </c>
      <c r="O1664" t="s">
        <v>66</v>
      </c>
      <c r="P1664">
        <v>6</v>
      </c>
      <c r="Q1664" t="s">
        <v>164</v>
      </c>
      <c r="R1664">
        <v>33</v>
      </c>
      <c r="S1664">
        <v>21</v>
      </c>
      <c r="T1664" t="s">
        <v>61</v>
      </c>
      <c r="V1664">
        <v>0</v>
      </c>
      <c r="W1664">
        <v>1</v>
      </c>
      <c r="X1664">
        <v>2</v>
      </c>
      <c r="Y1664" t="s">
        <v>62</v>
      </c>
      <c r="Z1664" t="s">
        <v>62</v>
      </c>
      <c r="AB1664" t="s">
        <v>62</v>
      </c>
      <c r="AC1664" t="s">
        <v>68</v>
      </c>
      <c r="AD1664">
        <v>0</v>
      </c>
      <c r="AE1664">
        <v>1</v>
      </c>
      <c r="AF1664">
        <v>0</v>
      </c>
      <c r="AG1664">
        <v>0</v>
      </c>
      <c r="AH1664">
        <v>0</v>
      </c>
      <c r="AI1664">
        <v>0</v>
      </c>
      <c r="AJ1664">
        <v>0</v>
      </c>
      <c r="AK1664">
        <v>0</v>
      </c>
      <c r="AL1664">
        <v>0</v>
      </c>
      <c r="AM1664">
        <v>0</v>
      </c>
      <c r="AN1664">
        <v>0</v>
      </c>
      <c r="AO1664">
        <v>0</v>
      </c>
      <c r="AP1664">
        <v>0</v>
      </c>
      <c r="AQ1664">
        <v>0</v>
      </c>
      <c r="AR1664">
        <v>0</v>
      </c>
      <c r="AS1664">
        <v>0</v>
      </c>
      <c r="AT1664">
        <v>0</v>
      </c>
      <c r="AU1664">
        <v>0</v>
      </c>
      <c r="AV1664">
        <v>0</v>
      </c>
      <c r="AW1664">
        <v>4</v>
      </c>
      <c r="AX1664">
        <v>4</v>
      </c>
      <c r="AY1664">
        <v>0</v>
      </c>
      <c r="AZ1664">
        <v>0</v>
      </c>
      <c r="BA1664" t="s">
        <v>63</v>
      </c>
      <c r="BB1664" t="s">
        <v>63</v>
      </c>
      <c r="BC1664" t="s">
        <v>84</v>
      </c>
    </row>
    <row r="1665" spans="1:55" x14ac:dyDescent="0.3">
      <c r="A1665" t="s">
        <v>55</v>
      </c>
      <c r="B1665" t="s">
        <v>55</v>
      </c>
      <c r="C1665" t="s">
        <v>738</v>
      </c>
      <c r="D1665">
        <v>22110429124</v>
      </c>
      <c r="E1665" t="s">
        <v>1157</v>
      </c>
      <c r="F1665" t="s">
        <v>98</v>
      </c>
      <c r="G1665" t="s">
        <v>57</v>
      </c>
      <c r="H1665">
        <v>4</v>
      </c>
      <c r="I1665" t="s">
        <v>74</v>
      </c>
      <c r="J1665" t="s">
        <v>59</v>
      </c>
      <c r="L1665">
        <v>1</v>
      </c>
      <c r="N1665">
        <v>1</v>
      </c>
      <c r="O1665" t="s">
        <v>66</v>
      </c>
      <c r="P1665">
        <v>6</v>
      </c>
      <c r="Q1665" t="s">
        <v>100</v>
      </c>
      <c r="R1665">
        <v>0</v>
      </c>
      <c r="S1665">
        <v>0</v>
      </c>
      <c r="T1665" t="s">
        <v>61</v>
      </c>
      <c r="V1665">
        <v>4</v>
      </c>
      <c r="W1665">
        <v>6</v>
      </c>
      <c r="X1665">
        <v>2</v>
      </c>
      <c r="Y1665" t="s">
        <v>71</v>
      </c>
      <c r="Z1665" t="s">
        <v>71</v>
      </c>
      <c r="AA1665" t="s">
        <v>62</v>
      </c>
      <c r="AB1665" t="s">
        <v>71</v>
      </c>
      <c r="AC1665" t="s">
        <v>77</v>
      </c>
      <c r="AD1665">
        <v>0</v>
      </c>
      <c r="AE1665">
        <v>1</v>
      </c>
      <c r="AF1665">
        <v>0</v>
      </c>
      <c r="AG1665">
        <v>0</v>
      </c>
      <c r="AH1665">
        <v>0</v>
      </c>
      <c r="AI1665">
        <v>0</v>
      </c>
      <c r="AJ1665">
        <v>1</v>
      </c>
      <c r="AK1665">
        <v>0</v>
      </c>
      <c r="AL1665">
        <v>0</v>
      </c>
      <c r="AM1665">
        <v>0</v>
      </c>
      <c r="AN1665">
        <v>0</v>
      </c>
      <c r="AO1665">
        <v>0</v>
      </c>
      <c r="AP1665">
        <v>0</v>
      </c>
      <c r="AQ1665">
        <v>0</v>
      </c>
      <c r="AR1665">
        <v>0</v>
      </c>
      <c r="AS1665">
        <v>0</v>
      </c>
      <c r="AT1665">
        <v>0</v>
      </c>
      <c r="AU1665">
        <v>0</v>
      </c>
      <c r="AV1665">
        <v>0</v>
      </c>
      <c r="AW1665">
        <v>2</v>
      </c>
      <c r="AX1665">
        <v>3</v>
      </c>
      <c r="AY1665">
        <v>0</v>
      </c>
      <c r="AZ1665">
        <v>0</v>
      </c>
      <c r="BA1665" t="s">
        <v>63</v>
      </c>
      <c r="BB1665" t="s">
        <v>63</v>
      </c>
    </row>
    <row r="1666" spans="1:55" x14ac:dyDescent="0.3">
      <c r="A1666" t="s">
        <v>55</v>
      </c>
      <c r="B1666" t="s">
        <v>55</v>
      </c>
      <c r="C1666" t="s">
        <v>738</v>
      </c>
      <c r="D1666">
        <v>22110429124</v>
      </c>
      <c r="E1666" t="s">
        <v>1157</v>
      </c>
      <c r="F1666" t="s">
        <v>98</v>
      </c>
      <c r="G1666" t="s">
        <v>57</v>
      </c>
      <c r="H1666">
        <v>4</v>
      </c>
      <c r="I1666" t="s">
        <v>74</v>
      </c>
      <c r="J1666" t="s">
        <v>59</v>
      </c>
      <c r="L1666">
        <v>1</v>
      </c>
      <c r="N1666">
        <v>2</v>
      </c>
      <c r="O1666" t="s">
        <v>66</v>
      </c>
      <c r="P1666">
        <v>7</v>
      </c>
      <c r="Q1666" t="s">
        <v>102</v>
      </c>
      <c r="R1666">
        <v>0</v>
      </c>
      <c r="S1666">
        <v>0</v>
      </c>
      <c r="T1666" t="s">
        <v>61</v>
      </c>
      <c r="V1666">
        <v>4</v>
      </c>
      <c r="W1666">
        <v>6</v>
      </c>
      <c r="X1666">
        <v>2</v>
      </c>
      <c r="Y1666" t="s">
        <v>71</v>
      </c>
      <c r="Z1666" t="s">
        <v>71</v>
      </c>
      <c r="AA1666" t="s">
        <v>62</v>
      </c>
      <c r="AB1666" t="s">
        <v>62</v>
      </c>
      <c r="AC1666" t="s">
        <v>77</v>
      </c>
      <c r="AD1666">
        <v>0</v>
      </c>
      <c r="AE1666">
        <v>1</v>
      </c>
      <c r="AF1666">
        <v>0</v>
      </c>
      <c r="AG1666">
        <v>0</v>
      </c>
      <c r="AH1666">
        <v>0</v>
      </c>
      <c r="AI1666">
        <v>0</v>
      </c>
      <c r="AJ1666">
        <v>1</v>
      </c>
      <c r="AK1666">
        <v>0</v>
      </c>
      <c r="AL1666">
        <v>0</v>
      </c>
      <c r="AM1666">
        <v>0</v>
      </c>
      <c r="AN1666">
        <v>0</v>
      </c>
      <c r="AO1666">
        <v>0</v>
      </c>
      <c r="AP1666">
        <v>0</v>
      </c>
      <c r="AQ1666">
        <v>0</v>
      </c>
      <c r="AR1666">
        <v>0</v>
      </c>
      <c r="AS1666">
        <v>0</v>
      </c>
      <c r="AT1666">
        <v>0</v>
      </c>
      <c r="AU1666">
        <v>0</v>
      </c>
      <c r="AV1666">
        <v>0</v>
      </c>
      <c r="AW1666">
        <v>2</v>
      </c>
      <c r="AX1666">
        <v>3</v>
      </c>
      <c r="AY1666">
        <v>0</v>
      </c>
      <c r="AZ1666">
        <v>0</v>
      </c>
      <c r="BA1666" t="s">
        <v>63</v>
      </c>
      <c r="BB1666" t="s">
        <v>63</v>
      </c>
      <c r="BC1666" t="s">
        <v>64</v>
      </c>
    </row>
    <row r="1667" spans="1:55" x14ac:dyDescent="0.3">
      <c r="A1667" t="s">
        <v>55</v>
      </c>
      <c r="B1667" t="s">
        <v>55</v>
      </c>
      <c r="C1667" t="s">
        <v>738</v>
      </c>
      <c r="D1667">
        <v>22110429124</v>
      </c>
      <c r="E1667" t="s">
        <v>1157</v>
      </c>
      <c r="F1667" t="s">
        <v>98</v>
      </c>
      <c r="G1667" t="s">
        <v>57</v>
      </c>
      <c r="H1667">
        <v>4</v>
      </c>
      <c r="I1667" t="s">
        <v>74</v>
      </c>
      <c r="J1667" t="s">
        <v>59</v>
      </c>
      <c r="L1667">
        <v>2</v>
      </c>
      <c r="M1667" t="s">
        <v>1793</v>
      </c>
      <c r="N1667">
        <v>1</v>
      </c>
      <c r="O1667" t="s">
        <v>66</v>
      </c>
      <c r="P1667">
        <v>8</v>
      </c>
      <c r="Q1667" t="s">
        <v>82</v>
      </c>
      <c r="R1667">
        <v>0</v>
      </c>
      <c r="S1667">
        <v>0</v>
      </c>
      <c r="T1667" t="s">
        <v>1773</v>
      </c>
      <c r="V1667">
        <v>5</v>
      </c>
      <c r="W1667">
        <v>6</v>
      </c>
      <c r="X1667">
        <v>1</v>
      </c>
      <c r="Y1667" t="s">
        <v>71</v>
      </c>
      <c r="Z1667" t="s">
        <v>71</v>
      </c>
      <c r="AA1667" t="s">
        <v>71</v>
      </c>
      <c r="AB1667" t="s">
        <v>71</v>
      </c>
      <c r="AC1667" t="s">
        <v>77</v>
      </c>
      <c r="AD1667">
        <v>0</v>
      </c>
      <c r="AE1667">
        <v>1</v>
      </c>
      <c r="AF1667">
        <v>0</v>
      </c>
      <c r="AG1667">
        <v>0</v>
      </c>
      <c r="AH1667">
        <v>0</v>
      </c>
      <c r="AI1667">
        <v>0</v>
      </c>
      <c r="AJ1667">
        <v>0</v>
      </c>
      <c r="AK1667">
        <v>0</v>
      </c>
      <c r="AL1667">
        <v>0</v>
      </c>
      <c r="AM1667">
        <v>0</v>
      </c>
      <c r="AN1667">
        <v>0</v>
      </c>
      <c r="AO1667">
        <v>0</v>
      </c>
      <c r="AP1667">
        <v>0</v>
      </c>
      <c r="AQ1667">
        <v>0</v>
      </c>
      <c r="AR1667">
        <v>0</v>
      </c>
      <c r="AS1667">
        <v>0</v>
      </c>
      <c r="AT1667">
        <v>0</v>
      </c>
      <c r="AU1667">
        <v>0</v>
      </c>
      <c r="AV1667">
        <v>0</v>
      </c>
      <c r="AW1667">
        <v>2</v>
      </c>
      <c r="AX1667">
        <v>3</v>
      </c>
      <c r="AY1667">
        <v>0</v>
      </c>
      <c r="AZ1667">
        <v>0</v>
      </c>
      <c r="BA1667" t="s">
        <v>63</v>
      </c>
      <c r="BB1667" t="s">
        <v>63</v>
      </c>
    </row>
    <row r="1668" spans="1:55" x14ac:dyDescent="0.3">
      <c r="A1668" t="s">
        <v>55</v>
      </c>
      <c r="B1668" t="s">
        <v>55</v>
      </c>
      <c r="C1668" t="s">
        <v>738</v>
      </c>
      <c r="D1668">
        <v>22110429124</v>
      </c>
      <c r="E1668" t="s">
        <v>1157</v>
      </c>
      <c r="F1668" t="s">
        <v>98</v>
      </c>
      <c r="G1668" t="s">
        <v>57</v>
      </c>
      <c r="H1668">
        <v>4</v>
      </c>
      <c r="I1668" t="s">
        <v>74</v>
      </c>
      <c r="J1668" t="s">
        <v>59</v>
      </c>
      <c r="L1668">
        <v>2</v>
      </c>
      <c r="M1668" t="s">
        <v>1793</v>
      </c>
      <c r="N1668">
        <v>2</v>
      </c>
      <c r="O1668" t="s">
        <v>66</v>
      </c>
      <c r="Q1668" t="s">
        <v>82</v>
      </c>
      <c r="R1668">
        <v>0</v>
      </c>
      <c r="S1668">
        <v>0</v>
      </c>
      <c r="T1668" t="s">
        <v>1773</v>
      </c>
      <c r="V1668">
        <v>5</v>
      </c>
      <c r="W1668">
        <v>6</v>
      </c>
      <c r="X1668">
        <v>1</v>
      </c>
      <c r="Y1668" t="s">
        <v>71</v>
      </c>
      <c r="Z1668" t="s">
        <v>71</v>
      </c>
      <c r="AA1668" t="s">
        <v>71</v>
      </c>
      <c r="AB1668" t="s">
        <v>71</v>
      </c>
      <c r="AC1668" t="s">
        <v>77</v>
      </c>
      <c r="AD1668">
        <v>0</v>
      </c>
      <c r="AE1668">
        <v>1</v>
      </c>
      <c r="AF1668">
        <v>0</v>
      </c>
      <c r="AG1668">
        <v>0</v>
      </c>
      <c r="AH1668">
        <v>0</v>
      </c>
      <c r="AI1668">
        <v>0</v>
      </c>
      <c r="AJ1668">
        <v>0</v>
      </c>
      <c r="AK1668">
        <v>0</v>
      </c>
      <c r="AL1668">
        <v>0</v>
      </c>
      <c r="AM1668">
        <v>0</v>
      </c>
      <c r="AN1668">
        <v>0</v>
      </c>
      <c r="AO1668">
        <v>0</v>
      </c>
      <c r="AP1668">
        <v>0</v>
      </c>
      <c r="AQ1668">
        <v>0</v>
      </c>
      <c r="AR1668">
        <v>0</v>
      </c>
      <c r="AS1668">
        <v>0</v>
      </c>
      <c r="AT1668">
        <v>0</v>
      </c>
      <c r="AU1668">
        <v>0</v>
      </c>
      <c r="AV1668">
        <v>0</v>
      </c>
      <c r="AW1668">
        <v>2</v>
      </c>
      <c r="AX1668">
        <v>3</v>
      </c>
      <c r="AY1668">
        <v>0</v>
      </c>
      <c r="AZ1668">
        <v>0</v>
      </c>
      <c r="BA1668" t="s">
        <v>63</v>
      </c>
      <c r="BB1668" t="s">
        <v>63</v>
      </c>
    </row>
    <row r="1669" spans="1:55" x14ac:dyDescent="0.3">
      <c r="A1669" t="s">
        <v>55</v>
      </c>
      <c r="B1669" t="s">
        <v>55</v>
      </c>
      <c r="C1669" t="s">
        <v>152</v>
      </c>
      <c r="D1669">
        <v>22110402202</v>
      </c>
      <c r="E1669" t="s">
        <v>155</v>
      </c>
      <c r="F1669" t="s">
        <v>98</v>
      </c>
      <c r="G1669" t="s">
        <v>57</v>
      </c>
      <c r="H1669">
        <v>1</v>
      </c>
      <c r="I1669" t="s">
        <v>58</v>
      </c>
      <c r="J1669" t="s">
        <v>59</v>
      </c>
      <c r="L1669">
        <v>1</v>
      </c>
      <c r="M1669" t="s">
        <v>156</v>
      </c>
      <c r="N1669">
        <v>2</v>
      </c>
      <c r="O1669" t="s">
        <v>66</v>
      </c>
      <c r="P1669">
        <v>6</v>
      </c>
      <c r="Q1669" t="s">
        <v>100</v>
      </c>
      <c r="R1669">
        <v>30</v>
      </c>
      <c r="S1669">
        <v>30</v>
      </c>
      <c r="T1669" t="s">
        <v>61</v>
      </c>
      <c r="U1669" t="s">
        <v>1505</v>
      </c>
      <c r="V1669">
        <v>2</v>
      </c>
      <c r="W1669">
        <v>2</v>
      </c>
      <c r="X1669">
        <v>1</v>
      </c>
      <c r="Y1669" t="s">
        <v>71</v>
      </c>
      <c r="Z1669" t="s">
        <v>83</v>
      </c>
      <c r="AA1669" t="s">
        <v>83</v>
      </c>
      <c r="AB1669" t="s">
        <v>83</v>
      </c>
      <c r="AC1669" t="s">
        <v>77</v>
      </c>
      <c r="AD1669">
        <v>1</v>
      </c>
      <c r="AE1669">
        <v>1</v>
      </c>
      <c r="AF1669">
        <v>0</v>
      </c>
      <c r="AG1669">
        <v>0</v>
      </c>
      <c r="AH1669">
        <v>0</v>
      </c>
      <c r="AI1669">
        <v>0</v>
      </c>
      <c r="AJ1669">
        <v>1</v>
      </c>
      <c r="AK1669">
        <v>0</v>
      </c>
      <c r="AL1669">
        <v>0</v>
      </c>
      <c r="AM1669">
        <v>0</v>
      </c>
      <c r="AN1669">
        <v>0</v>
      </c>
      <c r="AO1669">
        <v>0</v>
      </c>
      <c r="AP1669">
        <v>0</v>
      </c>
      <c r="AQ1669">
        <v>0</v>
      </c>
      <c r="AR1669">
        <v>0</v>
      </c>
      <c r="AS1669">
        <v>0</v>
      </c>
      <c r="AT1669">
        <v>0</v>
      </c>
      <c r="AU1669">
        <v>0</v>
      </c>
      <c r="AV1669">
        <v>0</v>
      </c>
      <c r="AW1669">
        <v>3</v>
      </c>
      <c r="AX1669">
        <v>4</v>
      </c>
      <c r="AY1669">
        <v>0</v>
      </c>
      <c r="AZ1669">
        <v>0</v>
      </c>
      <c r="BA1669" t="s">
        <v>63</v>
      </c>
      <c r="BB1669" t="s">
        <v>63</v>
      </c>
    </row>
    <row r="1670" spans="1:55" x14ac:dyDescent="0.3">
      <c r="A1670" t="s">
        <v>55</v>
      </c>
      <c r="B1670" t="s">
        <v>55</v>
      </c>
      <c r="C1670" t="s">
        <v>152</v>
      </c>
      <c r="D1670">
        <v>22110402202</v>
      </c>
      <c r="E1670" t="s">
        <v>155</v>
      </c>
      <c r="F1670" t="s">
        <v>98</v>
      </c>
      <c r="G1670" t="s">
        <v>57</v>
      </c>
      <c r="H1670">
        <v>1</v>
      </c>
      <c r="I1670" t="s">
        <v>58</v>
      </c>
      <c r="J1670" t="s">
        <v>59</v>
      </c>
      <c r="L1670">
        <v>1</v>
      </c>
      <c r="M1670" t="s">
        <v>156</v>
      </c>
      <c r="N1670">
        <v>4</v>
      </c>
      <c r="O1670" t="s">
        <v>66</v>
      </c>
      <c r="P1670">
        <v>8</v>
      </c>
      <c r="Q1670" t="s">
        <v>82</v>
      </c>
      <c r="R1670">
        <v>42</v>
      </c>
      <c r="S1670">
        <v>35</v>
      </c>
      <c r="T1670" t="s">
        <v>61</v>
      </c>
      <c r="U1670" t="s">
        <v>1506</v>
      </c>
      <c r="V1670">
        <v>2</v>
      </c>
      <c r="W1670">
        <v>2</v>
      </c>
      <c r="X1670">
        <v>1</v>
      </c>
      <c r="Y1670" t="s">
        <v>83</v>
      </c>
      <c r="Z1670" t="s">
        <v>83</v>
      </c>
      <c r="AA1670" t="s">
        <v>83</v>
      </c>
      <c r="AB1670" t="s">
        <v>83</v>
      </c>
      <c r="AC1670" t="s">
        <v>77</v>
      </c>
      <c r="AD1670">
        <v>1</v>
      </c>
      <c r="AE1670">
        <v>1</v>
      </c>
      <c r="AF1670">
        <v>0</v>
      </c>
      <c r="AG1670">
        <v>0</v>
      </c>
      <c r="AH1670">
        <v>0</v>
      </c>
      <c r="AI1670">
        <v>0</v>
      </c>
      <c r="AJ1670">
        <v>1</v>
      </c>
      <c r="AK1670">
        <v>0</v>
      </c>
      <c r="AL1670">
        <v>0</v>
      </c>
      <c r="AM1670">
        <v>0</v>
      </c>
      <c r="AN1670">
        <v>0</v>
      </c>
      <c r="AO1670">
        <v>0</v>
      </c>
      <c r="AP1670">
        <v>0</v>
      </c>
      <c r="AQ1670">
        <v>0</v>
      </c>
      <c r="AR1670">
        <v>0</v>
      </c>
      <c r="AS1670">
        <v>0</v>
      </c>
      <c r="AT1670">
        <v>0</v>
      </c>
      <c r="AU1670">
        <v>0</v>
      </c>
      <c r="AV1670">
        <v>0</v>
      </c>
      <c r="AW1670">
        <v>4</v>
      </c>
      <c r="AX1670">
        <v>4</v>
      </c>
      <c r="AY1670">
        <v>0</v>
      </c>
      <c r="AZ1670">
        <v>0</v>
      </c>
      <c r="BA1670" t="s">
        <v>63</v>
      </c>
      <c r="BB1670" t="s">
        <v>63</v>
      </c>
    </row>
    <row r="1671" spans="1:55" x14ac:dyDescent="0.3">
      <c r="A1671" t="s">
        <v>55</v>
      </c>
      <c r="B1671" t="s">
        <v>55</v>
      </c>
      <c r="C1671" t="s">
        <v>589</v>
      </c>
      <c r="D1671">
        <v>22110408701</v>
      </c>
      <c r="E1671" t="s">
        <v>590</v>
      </c>
      <c r="F1671" t="s">
        <v>56</v>
      </c>
      <c r="G1671" t="s">
        <v>57</v>
      </c>
      <c r="H1671">
        <v>4</v>
      </c>
      <c r="I1671" t="s">
        <v>72</v>
      </c>
      <c r="J1671" t="s">
        <v>59</v>
      </c>
      <c r="L1671">
        <v>1</v>
      </c>
      <c r="N1671">
        <v>2</v>
      </c>
      <c r="O1671" t="s">
        <v>65</v>
      </c>
      <c r="R1671">
        <v>0</v>
      </c>
      <c r="S1671">
        <v>0</v>
      </c>
      <c r="T1671" t="s">
        <v>1773</v>
      </c>
      <c r="U1671" t="s">
        <v>1551</v>
      </c>
      <c r="V1671">
        <v>4</v>
      </c>
      <c r="W1671">
        <v>0</v>
      </c>
      <c r="X1671">
        <v>1</v>
      </c>
      <c r="Y1671" t="s">
        <v>71</v>
      </c>
      <c r="Z1671" t="s">
        <v>71</v>
      </c>
      <c r="AB1671" t="s">
        <v>71</v>
      </c>
      <c r="AC1671" t="s">
        <v>80</v>
      </c>
      <c r="AD1671" t="s">
        <v>80</v>
      </c>
      <c r="AE1671" t="s">
        <v>80</v>
      </c>
      <c r="AF1671" t="s">
        <v>80</v>
      </c>
      <c r="AG1671" t="s">
        <v>80</v>
      </c>
      <c r="AH1671" t="s">
        <v>80</v>
      </c>
      <c r="AI1671" t="s">
        <v>80</v>
      </c>
      <c r="AJ1671" t="s">
        <v>80</v>
      </c>
      <c r="AK1671" t="s">
        <v>80</v>
      </c>
      <c r="AL1671" t="s">
        <v>80</v>
      </c>
      <c r="AM1671" t="s">
        <v>80</v>
      </c>
      <c r="AN1671" t="s">
        <v>80</v>
      </c>
      <c r="AO1671" t="s">
        <v>80</v>
      </c>
      <c r="AP1671" t="s">
        <v>80</v>
      </c>
      <c r="AQ1671" t="s">
        <v>80</v>
      </c>
      <c r="AR1671" t="s">
        <v>80</v>
      </c>
      <c r="AS1671" t="s">
        <v>80</v>
      </c>
      <c r="AT1671" t="s">
        <v>80</v>
      </c>
      <c r="AU1671" t="s">
        <v>80</v>
      </c>
      <c r="AV1671" t="s">
        <v>80</v>
      </c>
      <c r="AW1671">
        <v>0</v>
      </c>
      <c r="AX1671">
        <v>0</v>
      </c>
      <c r="AY1671">
        <v>0</v>
      </c>
      <c r="AZ1671">
        <v>0</v>
      </c>
    </row>
    <row r="1672" spans="1:55" x14ac:dyDescent="0.3">
      <c r="A1672" t="s">
        <v>55</v>
      </c>
      <c r="B1672" t="s">
        <v>55</v>
      </c>
      <c r="C1672" t="s">
        <v>802</v>
      </c>
      <c r="D1672">
        <v>22110417902</v>
      </c>
      <c r="E1672" t="s">
        <v>803</v>
      </c>
      <c r="F1672" t="s">
        <v>56</v>
      </c>
      <c r="G1672" t="s">
        <v>57</v>
      </c>
      <c r="H1672">
        <v>6</v>
      </c>
      <c r="I1672" t="s">
        <v>58</v>
      </c>
      <c r="J1672" t="s">
        <v>59</v>
      </c>
      <c r="K1672" t="s">
        <v>822</v>
      </c>
      <c r="L1672">
        <v>2</v>
      </c>
      <c r="M1672" t="s">
        <v>80</v>
      </c>
      <c r="N1672">
        <v>2</v>
      </c>
      <c r="O1672" t="s">
        <v>66</v>
      </c>
      <c r="R1672">
        <v>0</v>
      </c>
      <c r="S1672">
        <v>0</v>
      </c>
      <c r="U1672" t="s">
        <v>1579</v>
      </c>
      <c r="V1672">
        <v>0</v>
      </c>
      <c r="W1672">
        <v>1</v>
      </c>
      <c r="X1672">
        <v>1</v>
      </c>
      <c r="Y1672" t="s">
        <v>71</v>
      </c>
      <c r="Z1672" t="s">
        <v>62</v>
      </c>
      <c r="AB1672" t="s">
        <v>71</v>
      </c>
      <c r="AC1672" t="s">
        <v>80</v>
      </c>
      <c r="AD1672" t="s">
        <v>80</v>
      </c>
      <c r="AE1672" t="s">
        <v>80</v>
      </c>
      <c r="AF1672" t="s">
        <v>80</v>
      </c>
      <c r="AG1672" t="s">
        <v>80</v>
      </c>
      <c r="AH1672" t="s">
        <v>80</v>
      </c>
      <c r="AI1672" t="s">
        <v>80</v>
      </c>
      <c r="AJ1672" t="s">
        <v>80</v>
      </c>
      <c r="AK1672" t="s">
        <v>80</v>
      </c>
      <c r="AL1672" t="s">
        <v>80</v>
      </c>
      <c r="AM1672" t="s">
        <v>80</v>
      </c>
      <c r="AN1672" t="s">
        <v>80</v>
      </c>
      <c r="AO1672" t="s">
        <v>80</v>
      </c>
      <c r="AP1672" t="s">
        <v>80</v>
      </c>
      <c r="AQ1672" t="s">
        <v>80</v>
      </c>
      <c r="AR1672" t="s">
        <v>80</v>
      </c>
      <c r="AS1672" t="s">
        <v>80</v>
      </c>
      <c r="AT1672" t="s">
        <v>80</v>
      </c>
      <c r="AU1672" t="s">
        <v>80</v>
      </c>
      <c r="AV1672" t="s">
        <v>80</v>
      </c>
      <c r="AW1672">
        <v>1</v>
      </c>
      <c r="AX1672">
        <v>5</v>
      </c>
      <c r="AY1672">
        <v>0</v>
      </c>
      <c r="AZ1672">
        <v>0</v>
      </c>
      <c r="BA1672" t="s">
        <v>63</v>
      </c>
      <c r="BB1672" t="s">
        <v>63</v>
      </c>
    </row>
    <row r="1673" spans="1:55" x14ac:dyDescent="0.3">
      <c r="A1673" t="s">
        <v>55</v>
      </c>
      <c r="B1673" t="s">
        <v>55</v>
      </c>
      <c r="C1673" t="s">
        <v>148</v>
      </c>
      <c r="D1673">
        <v>22110402101</v>
      </c>
      <c r="E1673" t="s">
        <v>149</v>
      </c>
      <c r="F1673" t="s">
        <v>56</v>
      </c>
      <c r="G1673" t="s">
        <v>57</v>
      </c>
      <c r="H1673">
        <v>2</v>
      </c>
      <c r="I1673" t="s">
        <v>96</v>
      </c>
      <c r="J1673" t="s">
        <v>59</v>
      </c>
      <c r="K1673" t="s">
        <v>1501</v>
      </c>
      <c r="L1673">
        <v>1</v>
      </c>
      <c r="M1673" t="s">
        <v>1502</v>
      </c>
      <c r="N1673">
        <v>2</v>
      </c>
      <c r="R1673">
        <v>0</v>
      </c>
      <c r="S1673">
        <v>0</v>
      </c>
      <c r="T1673" t="s">
        <v>61</v>
      </c>
      <c r="U1673" t="s">
        <v>1794</v>
      </c>
      <c r="V1673">
        <v>7</v>
      </c>
      <c r="W1673">
        <v>7</v>
      </c>
      <c r="X1673">
        <v>2</v>
      </c>
      <c r="Y1673" t="s">
        <v>62</v>
      </c>
      <c r="Z1673" t="s">
        <v>62</v>
      </c>
      <c r="AA1673" t="s">
        <v>62</v>
      </c>
      <c r="AB1673" t="s">
        <v>62</v>
      </c>
      <c r="AD1673">
        <v>0</v>
      </c>
      <c r="AE1673">
        <v>0</v>
      </c>
      <c r="AF1673">
        <v>0</v>
      </c>
      <c r="AG1673">
        <v>0</v>
      </c>
      <c r="AH1673">
        <v>0</v>
      </c>
      <c r="AI1673">
        <v>4</v>
      </c>
      <c r="AJ1673">
        <v>0</v>
      </c>
      <c r="AK1673">
        <v>2</v>
      </c>
      <c r="AL1673">
        <v>0</v>
      </c>
      <c r="AM1673">
        <v>0</v>
      </c>
      <c r="AN1673">
        <v>0</v>
      </c>
      <c r="AO1673">
        <v>0</v>
      </c>
      <c r="AP1673">
        <v>0</v>
      </c>
      <c r="AQ1673">
        <v>0</v>
      </c>
      <c r="AR1673">
        <v>0</v>
      </c>
      <c r="AS1673">
        <v>0</v>
      </c>
      <c r="AT1673">
        <v>0</v>
      </c>
      <c r="AU1673">
        <v>0</v>
      </c>
      <c r="AV1673">
        <v>0</v>
      </c>
      <c r="AW1673">
        <v>4</v>
      </c>
      <c r="AX1673">
        <v>2</v>
      </c>
      <c r="AY1673">
        <v>0</v>
      </c>
      <c r="AZ1673">
        <v>0</v>
      </c>
      <c r="BA1673" t="s">
        <v>63</v>
      </c>
      <c r="BB1673" t="s">
        <v>63</v>
      </c>
    </row>
    <row r="1674" spans="1:55" x14ac:dyDescent="0.3">
      <c r="A1674" t="s">
        <v>55</v>
      </c>
      <c r="B1674" t="s">
        <v>55</v>
      </c>
      <c r="C1674" t="s">
        <v>148</v>
      </c>
      <c r="D1674">
        <v>22110402107</v>
      </c>
      <c r="E1674" t="s">
        <v>1410</v>
      </c>
      <c r="F1674" t="s">
        <v>98</v>
      </c>
      <c r="G1674" t="s">
        <v>57</v>
      </c>
      <c r="H1674">
        <v>1</v>
      </c>
      <c r="I1674" t="s">
        <v>58</v>
      </c>
      <c r="J1674" t="s">
        <v>59</v>
      </c>
      <c r="L1674">
        <v>2</v>
      </c>
      <c r="M1674" t="s">
        <v>1777</v>
      </c>
      <c r="N1674">
        <v>2</v>
      </c>
      <c r="O1674" t="s">
        <v>121</v>
      </c>
      <c r="R1674">
        <v>0</v>
      </c>
      <c r="S1674">
        <v>0</v>
      </c>
      <c r="T1674" t="s">
        <v>1772</v>
      </c>
      <c r="U1674" t="s">
        <v>130</v>
      </c>
      <c r="V1674">
        <v>1</v>
      </c>
      <c r="W1674">
        <v>4</v>
      </c>
      <c r="X1674">
        <v>2</v>
      </c>
      <c r="AD1674">
        <v>0</v>
      </c>
      <c r="AE1674">
        <v>0</v>
      </c>
      <c r="AF1674">
        <v>0</v>
      </c>
      <c r="AG1674">
        <v>0</v>
      </c>
      <c r="AH1674">
        <v>0</v>
      </c>
      <c r="AI1674">
        <v>0</v>
      </c>
      <c r="AJ1674">
        <v>0</v>
      </c>
      <c r="AK1674">
        <v>0</v>
      </c>
      <c r="AL1674">
        <v>0</v>
      </c>
      <c r="AM1674">
        <v>0</v>
      </c>
      <c r="AN1674">
        <v>0</v>
      </c>
      <c r="AO1674">
        <v>0</v>
      </c>
      <c r="AP1674">
        <v>0</v>
      </c>
      <c r="AQ1674">
        <v>0</v>
      </c>
      <c r="AR1674">
        <v>0</v>
      </c>
      <c r="AS1674">
        <v>0</v>
      </c>
      <c r="AT1674">
        <v>0</v>
      </c>
      <c r="AU1674">
        <v>0</v>
      </c>
      <c r="AV1674">
        <v>0</v>
      </c>
      <c r="AW1674">
        <v>0</v>
      </c>
      <c r="AX1674">
        <v>0</v>
      </c>
      <c r="AY1674">
        <v>0</v>
      </c>
      <c r="AZ1674">
        <v>0</v>
      </c>
    </row>
    <row r="1675" spans="1:55" x14ac:dyDescent="0.3">
      <c r="A1675" t="s">
        <v>55</v>
      </c>
      <c r="B1675" t="s">
        <v>55</v>
      </c>
      <c r="C1675" t="s">
        <v>148</v>
      </c>
      <c r="D1675">
        <v>22110402107</v>
      </c>
      <c r="E1675" t="s">
        <v>1410</v>
      </c>
      <c r="F1675" t="s">
        <v>98</v>
      </c>
      <c r="G1675" t="s">
        <v>57</v>
      </c>
      <c r="H1675">
        <v>2</v>
      </c>
      <c r="I1675" t="s">
        <v>58</v>
      </c>
      <c r="J1675" t="s">
        <v>59</v>
      </c>
      <c r="L1675">
        <v>1</v>
      </c>
      <c r="N1675">
        <v>2</v>
      </c>
      <c r="O1675" t="s">
        <v>66</v>
      </c>
      <c r="P1675">
        <v>6</v>
      </c>
      <c r="Q1675" t="s">
        <v>164</v>
      </c>
      <c r="R1675">
        <v>0</v>
      </c>
      <c r="S1675">
        <v>0</v>
      </c>
      <c r="T1675" t="s">
        <v>1773</v>
      </c>
      <c r="V1675">
        <v>2</v>
      </c>
      <c r="W1675">
        <v>2</v>
      </c>
      <c r="X1675">
        <v>1</v>
      </c>
      <c r="Y1675" t="s">
        <v>71</v>
      </c>
      <c r="Z1675" t="s">
        <v>71</v>
      </c>
      <c r="AA1675" t="s">
        <v>71</v>
      </c>
      <c r="AB1675" t="s">
        <v>71</v>
      </c>
      <c r="AC1675" t="s">
        <v>77</v>
      </c>
      <c r="AD1675">
        <v>1</v>
      </c>
      <c r="AE1675">
        <v>1</v>
      </c>
      <c r="AF1675">
        <v>0</v>
      </c>
      <c r="AG1675">
        <v>0</v>
      </c>
      <c r="AH1675">
        <v>0</v>
      </c>
      <c r="AI1675">
        <v>0</v>
      </c>
      <c r="AJ1675">
        <v>0</v>
      </c>
      <c r="AK1675">
        <v>0</v>
      </c>
      <c r="AL1675">
        <v>0</v>
      </c>
      <c r="AM1675">
        <v>0</v>
      </c>
      <c r="AN1675">
        <v>0</v>
      </c>
      <c r="AO1675">
        <v>0</v>
      </c>
      <c r="AP1675">
        <v>0</v>
      </c>
      <c r="AQ1675">
        <v>0</v>
      </c>
      <c r="AR1675">
        <v>0</v>
      </c>
      <c r="AS1675">
        <v>0</v>
      </c>
      <c r="AT1675">
        <v>0</v>
      </c>
      <c r="AU1675">
        <v>0</v>
      </c>
      <c r="AV1675">
        <v>0</v>
      </c>
      <c r="AW1675">
        <v>3</v>
      </c>
      <c r="AX1675">
        <v>4</v>
      </c>
      <c r="AY1675">
        <v>0</v>
      </c>
      <c r="AZ1675">
        <v>0</v>
      </c>
      <c r="BA1675" t="s">
        <v>63</v>
      </c>
      <c r="BB1675" t="s">
        <v>63</v>
      </c>
    </row>
    <row r="1676" spans="1:55" x14ac:dyDescent="0.3">
      <c r="A1676" t="s">
        <v>55</v>
      </c>
      <c r="B1676" t="s">
        <v>55</v>
      </c>
      <c r="C1676" t="s">
        <v>148</v>
      </c>
      <c r="D1676">
        <v>22110402107</v>
      </c>
      <c r="E1676" t="s">
        <v>1410</v>
      </c>
      <c r="F1676" t="s">
        <v>98</v>
      </c>
      <c r="G1676" t="s">
        <v>57</v>
      </c>
      <c r="H1676">
        <v>2</v>
      </c>
      <c r="I1676" t="s">
        <v>58</v>
      </c>
      <c r="J1676" t="s">
        <v>59</v>
      </c>
      <c r="L1676">
        <v>1</v>
      </c>
      <c r="N1676">
        <v>3</v>
      </c>
      <c r="O1676" t="s">
        <v>65</v>
      </c>
      <c r="R1676">
        <v>0</v>
      </c>
      <c r="S1676">
        <v>0</v>
      </c>
      <c r="T1676" t="s">
        <v>93</v>
      </c>
      <c r="V1676">
        <v>2</v>
      </c>
      <c r="W1676">
        <v>2</v>
      </c>
      <c r="X1676">
        <v>1</v>
      </c>
      <c r="AD1676">
        <v>0</v>
      </c>
      <c r="AE1676">
        <v>0</v>
      </c>
      <c r="AF1676">
        <v>0</v>
      </c>
      <c r="AG1676">
        <v>0</v>
      </c>
      <c r="AH1676">
        <v>0</v>
      </c>
      <c r="AI1676">
        <v>0</v>
      </c>
      <c r="AJ1676">
        <v>0</v>
      </c>
      <c r="AK1676">
        <v>0</v>
      </c>
      <c r="AL1676">
        <v>0</v>
      </c>
      <c r="AM1676">
        <v>0</v>
      </c>
      <c r="AN1676">
        <v>0</v>
      </c>
      <c r="AO1676">
        <v>0</v>
      </c>
      <c r="AP1676">
        <v>0</v>
      </c>
      <c r="AQ1676">
        <v>0</v>
      </c>
      <c r="AR1676">
        <v>0</v>
      </c>
      <c r="AS1676">
        <v>0</v>
      </c>
      <c r="AT1676">
        <v>0</v>
      </c>
      <c r="AU1676">
        <v>0</v>
      </c>
      <c r="AV1676">
        <v>0</v>
      </c>
      <c r="AW1676">
        <v>0</v>
      </c>
      <c r="AX1676">
        <v>0</v>
      </c>
      <c r="AY1676">
        <v>0</v>
      </c>
      <c r="AZ1676">
        <v>0</v>
      </c>
    </row>
    <row r="1677" spans="1:55" x14ac:dyDescent="0.3">
      <c r="A1677" t="s">
        <v>55</v>
      </c>
      <c r="B1677" t="s">
        <v>55</v>
      </c>
      <c r="C1677" t="s">
        <v>148</v>
      </c>
      <c r="D1677">
        <v>22110402107</v>
      </c>
      <c r="E1677" t="s">
        <v>1410</v>
      </c>
      <c r="F1677" t="s">
        <v>98</v>
      </c>
      <c r="G1677" t="s">
        <v>57</v>
      </c>
      <c r="H1677">
        <v>2</v>
      </c>
      <c r="I1677" t="s">
        <v>58</v>
      </c>
      <c r="J1677" t="s">
        <v>59</v>
      </c>
      <c r="L1677">
        <v>1</v>
      </c>
      <c r="N1677">
        <v>4</v>
      </c>
      <c r="O1677" t="s">
        <v>70</v>
      </c>
      <c r="R1677">
        <v>0</v>
      </c>
      <c r="S1677">
        <v>0</v>
      </c>
      <c r="T1677" t="s">
        <v>1773</v>
      </c>
      <c r="V1677">
        <v>2</v>
      </c>
      <c r="W1677">
        <v>2</v>
      </c>
      <c r="X1677">
        <v>1</v>
      </c>
      <c r="Y1677" t="s">
        <v>71</v>
      </c>
      <c r="Z1677" t="s">
        <v>71</v>
      </c>
      <c r="AA1677" t="s">
        <v>71</v>
      </c>
      <c r="AB1677" t="s">
        <v>83</v>
      </c>
      <c r="AD1677">
        <v>0</v>
      </c>
      <c r="AE1677">
        <v>0</v>
      </c>
      <c r="AF1677">
        <v>0</v>
      </c>
      <c r="AG1677">
        <v>0</v>
      </c>
      <c r="AH1677">
        <v>0</v>
      </c>
      <c r="AI1677">
        <v>0</v>
      </c>
      <c r="AJ1677">
        <v>0</v>
      </c>
      <c r="AK1677">
        <v>0</v>
      </c>
      <c r="AL1677">
        <v>0</v>
      </c>
      <c r="AM1677">
        <v>0</v>
      </c>
      <c r="AN1677">
        <v>0</v>
      </c>
      <c r="AO1677">
        <v>0</v>
      </c>
      <c r="AP1677">
        <v>0</v>
      </c>
      <c r="AQ1677">
        <v>0</v>
      </c>
      <c r="AR1677">
        <v>0</v>
      </c>
      <c r="AS1677">
        <v>0</v>
      </c>
      <c r="AT1677">
        <v>0</v>
      </c>
      <c r="AU1677">
        <v>0</v>
      </c>
      <c r="AV1677">
        <v>0</v>
      </c>
      <c r="AW1677">
        <v>0</v>
      </c>
      <c r="AX1677">
        <v>0</v>
      </c>
      <c r="AY1677">
        <v>0</v>
      </c>
      <c r="AZ1677">
        <v>0</v>
      </c>
      <c r="BA1677" t="s">
        <v>63</v>
      </c>
      <c r="BB1677" t="s">
        <v>63</v>
      </c>
      <c r="BC1677" t="s">
        <v>64</v>
      </c>
    </row>
    <row r="1678" spans="1:55" x14ac:dyDescent="0.3">
      <c r="A1678" t="s">
        <v>55</v>
      </c>
      <c r="B1678" t="s">
        <v>55</v>
      </c>
      <c r="C1678" t="s">
        <v>148</v>
      </c>
      <c r="D1678">
        <v>22110402107</v>
      </c>
      <c r="E1678" t="s">
        <v>1410</v>
      </c>
      <c r="F1678" t="s">
        <v>98</v>
      </c>
      <c r="G1678" t="s">
        <v>57</v>
      </c>
      <c r="H1678">
        <v>2</v>
      </c>
      <c r="I1678" t="s">
        <v>58</v>
      </c>
      <c r="J1678" t="s">
        <v>59</v>
      </c>
      <c r="L1678">
        <v>1</v>
      </c>
      <c r="N1678">
        <v>5</v>
      </c>
      <c r="O1678" t="s">
        <v>70</v>
      </c>
      <c r="R1678">
        <v>0</v>
      </c>
      <c r="S1678">
        <v>0</v>
      </c>
      <c r="T1678" t="s">
        <v>61</v>
      </c>
      <c r="V1678">
        <v>2</v>
      </c>
      <c r="W1678">
        <v>2</v>
      </c>
      <c r="X1678">
        <v>1</v>
      </c>
      <c r="Y1678" t="s">
        <v>71</v>
      </c>
      <c r="Z1678" t="s">
        <v>71</v>
      </c>
      <c r="AA1678" t="s">
        <v>71</v>
      </c>
      <c r="AB1678" t="s">
        <v>71</v>
      </c>
      <c r="AD1678">
        <v>0</v>
      </c>
      <c r="AE1678">
        <v>0</v>
      </c>
      <c r="AF1678">
        <v>0</v>
      </c>
      <c r="AG1678">
        <v>0</v>
      </c>
      <c r="AH1678">
        <v>0</v>
      </c>
      <c r="AI1678">
        <v>0</v>
      </c>
      <c r="AJ1678">
        <v>1</v>
      </c>
      <c r="AK1678">
        <v>0</v>
      </c>
      <c r="AL1678">
        <v>0</v>
      </c>
      <c r="AM1678">
        <v>0</v>
      </c>
      <c r="AN1678">
        <v>0</v>
      </c>
      <c r="AO1678">
        <v>0</v>
      </c>
      <c r="AP1678">
        <v>0</v>
      </c>
      <c r="AQ1678">
        <v>0</v>
      </c>
      <c r="AR1678">
        <v>0</v>
      </c>
      <c r="AS1678">
        <v>0</v>
      </c>
      <c r="AT1678">
        <v>0</v>
      </c>
      <c r="AU1678">
        <v>0</v>
      </c>
      <c r="AV1678">
        <v>0</v>
      </c>
      <c r="AW1678">
        <v>2</v>
      </c>
      <c r="AX1678">
        <v>1</v>
      </c>
      <c r="AY1678">
        <v>0</v>
      </c>
      <c r="AZ1678">
        <v>0</v>
      </c>
      <c r="BA1678" t="s">
        <v>63</v>
      </c>
      <c r="BB1678" t="s">
        <v>63</v>
      </c>
      <c r="BC1678" t="s">
        <v>64</v>
      </c>
    </row>
    <row r="1679" spans="1:55" x14ac:dyDescent="0.3">
      <c r="A1679" t="s">
        <v>55</v>
      </c>
      <c r="B1679" t="s">
        <v>55</v>
      </c>
      <c r="C1679" t="s">
        <v>148</v>
      </c>
      <c r="D1679">
        <v>22110402107</v>
      </c>
      <c r="E1679" t="s">
        <v>1410</v>
      </c>
      <c r="F1679" t="s">
        <v>98</v>
      </c>
      <c r="G1679" t="s">
        <v>57</v>
      </c>
      <c r="H1679">
        <v>2</v>
      </c>
      <c r="I1679" t="s">
        <v>58</v>
      </c>
      <c r="J1679" t="s">
        <v>59</v>
      </c>
      <c r="L1679">
        <v>1</v>
      </c>
      <c r="N1679">
        <v>6</v>
      </c>
      <c r="O1679" t="s">
        <v>66</v>
      </c>
      <c r="P1679">
        <v>7</v>
      </c>
      <c r="Q1679" t="s">
        <v>1250</v>
      </c>
      <c r="R1679">
        <v>0</v>
      </c>
      <c r="S1679">
        <v>0</v>
      </c>
      <c r="T1679" t="s">
        <v>1772</v>
      </c>
      <c r="V1679">
        <v>2</v>
      </c>
      <c r="W1679">
        <v>2</v>
      </c>
      <c r="X1679">
        <v>1</v>
      </c>
      <c r="Y1679" t="s">
        <v>71</v>
      </c>
      <c r="Z1679" t="s">
        <v>71</v>
      </c>
      <c r="AA1679" t="s">
        <v>71</v>
      </c>
      <c r="AB1679" t="s">
        <v>71</v>
      </c>
      <c r="AC1679" t="s">
        <v>77</v>
      </c>
      <c r="AD1679">
        <v>1</v>
      </c>
      <c r="AE1679">
        <v>1</v>
      </c>
      <c r="AF1679">
        <v>0</v>
      </c>
      <c r="AG1679">
        <v>0</v>
      </c>
      <c r="AH1679">
        <v>0</v>
      </c>
      <c r="AI1679">
        <v>0</v>
      </c>
      <c r="AJ1679">
        <v>0</v>
      </c>
      <c r="AK1679">
        <v>0</v>
      </c>
      <c r="AL1679">
        <v>0</v>
      </c>
      <c r="AM1679">
        <v>0</v>
      </c>
      <c r="AN1679">
        <v>0</v>
      </c>
      <c r="AO1679">
        <v>0</v>
      </c>
      <c r="AP1679">
        <v>0</v>
      </c>
      <c r="AQ1679">
        <v>0</v>
      </c>
      <c r="AR1679">
        <v>0</v>
      </c>
      <c r="AS1679">
        <v>0</v>
      </c>
      <c r="AT1679">
        <v>0</v>
      </c>
      <c r="AU1679">
        <v>0</v>
      </c>
      <c r="AV1679">
        <v>0</v>
      </c>
      <c r="AW1679">
        <v>4</v>
      </c>
      <c r="AX1679">
        <v>4</v>
      </c>
      <c r="AY1679">
        <v>0</v>
      </c>
      <c r="AZ1679">
        <v>0</v>
      </c>
      <c r="BA1679" t="s">
        <v>63</v>
      </c>
      <c r="BB1679" t="s">
        <v>63</v>
      </c>
    </row>
    <row r="1680" spans="1:55" x14ac:dyDescent="0.3">
      <c r="A1680" t="s">
        <v>55</v>
      </c>
      <c r="B1680" t="s">
        <v>55</v>
      </c>
      <c r="C1680" t="s">
        <v>148</v>
      </c>
      <c r="D1680">
        <v>22110402107</v>
      </c>
      <c r="E1680" t="s">
        <v>1410</v>
      </c>
      <c r="F1680" t="s">
        <v>98</v>
      </c>
      <c r="G1680" t="s">
        <v>57</v>
      </c>
      <c r="H1680">
        <v>2</v>
      </c>
      <c r="I1680" t="s">
        <v>58</v>
      </c>
      <c r="J1680" t="s">
        <v>59</v>
      </c>
      <c r="L1680">
        <v>1</v>
      </c>
      <c r="N1680">
        <v>7</v>
      </c>
      <c r="O1680" t="s">
        <v>66</v>
      </c>
      <c r="P1680">
        <v>7</v>
      </c>
      <c r="Q1680" t="s">
        <v>103</v>
      </c>
      <c r="R1680">
        <v>0</v>
      </c>
      <c r="S1680">
        <v>0</v>
      </c>
      <c r="T1680" t="s">
        <v>1773</v>
      </c>
      <c r="V1680">
        <v>2</v>
      </c>
      <c r="W1680">
        <v>2</v>
      </c>
      <c r="X1680">
        <v>1</v>
      </c>
      <c r="Y1680" t="s">
        <v>71</v>
      </c>
      <c r="Z1680" t="s">
        <v>71</v>
      </c>
      <c r="AA1680" t="s">
        <v>71</v>
      </c>
      <c r="AB1680" t="s">
        <v>71</v>
      </c>
      <c r="AC1680" t="s">
        <v>77</v>
      </c>
      <c r="AD1680">
        <v>1</v>
      </c>
      <c r="AE1680">
        <v>1</v>
      </c>
      <c r="AF1680">
        <v>0</v>
      </c>
      <c r="AG1680">
        <v>0</v>
      </c>
      <c r="AH1680">
        <v>0</v>
      </c>
      <c r="AI1680">
        <v>0</v>
      </c>
      <c r="AJ1680">
        <v>0</v>
      </c>
      <c r="AK1680">
        <v>0</v>
      </c>
      <c r="AL1680">
        <v>0</v>
      </c>
      <c r="AM1680">
        <v>0</v>
      </c>
      <c r="AN1680">
        <v>0</v>
      </c>
      <c r="AO1680">
        <v>0</v>
      </c>
      <c r="AP1680">
        <v>0</v>
      </c>
      <c r="AQ1680">
        <v>0</v>
      </c>
      <c r="AR1680">
        <v>0</v>
      </c>
      <c r="AS1680">
        <v>0</v>
      </c>
      <c r="AT1680">
        <v>0</v>
      </c>
      <c r="AU1680">
        <v>0</v>
      </c>
      <c r="AV1680">
        <v>0</v>
      </c>
      <c r="AW1680">
        <v>4</v>
      </c>
      <c r="AX1680">
        <v>4</v>
      </c>
      <c r="AY1680">
        <v>0</v>
      </c>
      <c r="AZ1680">
        <v>0</v>
      </c>
      <c r="BA1680" t="s">
        <v>63</v>
      </c>
      <c r="BB1680" t="s">
        <v>63</v>
      </c>
      <c r="BC1680" t="s">
        <v>64</v>
      </c>
    </row>
    <row r="1681" spans="1:55" x14ac:dyDescent="0.3">
      <c r="A1681" t="s">
        <v>55</v>
      </c>
      <c r="B1681" t="s">
        <v>55</v>
      </c>
      <c r="C1681" t="s">
        <v>148</v>
      </c>
      <c r="D1681">
        <v>22110402107</v>
      </c>
      <c r="E1681" t="s">
        <v>1410</v>
      </c>
      <c r="F1681" t="s">
        <v>98</v>
      </c>
      <c r="G1681" t="s">
        <v>57</v>
      </c>
      <c r="H1681">
        <v>2</v>
      </c>
      <c r="I1681" t="s">
        <v>58</v>
      </c>
      <c r="J1681" t="s">
        <v>59</v>
      </c>
      <c r="L1681">
        <v>1</v>
      </c>
      <c r="N1681">
        <v>8</v>
      </c>
      <c r="O1681" t="s">
        <v>66</v>
      </c>
      <c r="P1681">
        <v>7</v>
      </c>
      <c r="Q1681" t="s">
        <v>102</v>
      </c>
      <c r="R1681">
        <v>0</v>
      </c>
      <c r="S1681">
        <v>0</v>
      </c>
      <c r="T1681" t="s">
        <v>1773</v>
      </c>
      <c r="V1681">
        <v>2</v>
      </c>
      <c r="W1681">
        <v>2</v>
      </c>
      <c r="X1681">
        <v>1</v>
      </c>
      <c r="Y1681" t="s">
        <v>71</v>
      </c>
      <c r="Z1681" t="s">
        <v>71</v>
      </c>
      <c r="AA1681" t="s">
        <v>71</v>
      </c>
      <c r="AB1681" t="s">
        <v>71</v>
      </c>
      <c r="AC1681" t="s">
        <v>77</v>
      </c>
      <c r="AD1681">
        <v>1</v>
      </c>
      <c r="AE1681">
        <v>1</v>
      </c>
      <c r="AF1681">
        <v>0</v>
      </c>
      <c r="AG1681">
        <v>0</v>
      </c>
      <c r="AH1681">
        <v>0</v>
      </c>
      <c r="AI1681">
        <v>0</v>
      </c>
      <c r="AJ1681">
        <v>0</v>
      </c>
      <c r="AK1681">
        <v>0</v>
      </c>
      <c r="AL1681">
        <v>0</v>
      </c>
      <c r="AM1681">
        <v>0</v>
      </c>
      <c r="AN1681">
        <v>0</v>
      </c>
      <c r="AO1681">
        <v>0</v>
      </c>
      <c r="AP1681">
        <v>0</v>
      </c>
      <c r="AQ1681">
        <v>0</v>
      </c>
      <c r="AR1681">
        <v>0</v>
      </c>
      <c r="AS1681">
        <v>0</v>
      </c>
      <c r="AT1681">
        <v>0</v>
      </c>
      <c r="AU1681">
        <v>0</v>
      </c>
      <c r="AV1681">
        <v>0</v>
      </c>
      <c r="AW1681">
        <v>4</v>
      </c>
      <c r="AX1681">
        <v>4</v>
      </c>
      <c r="AY1681">
        <v>0</v>
      </c>
      <c r="AZ1681">
        <v>0</v>
      </c>
      <c r="BA1681" t="s">
        <v>63</v>
      </c>
      <c r="BB1681" t="s">
        <v>63</v>
      </c>
    </row>
    <row r="1682" spans="1:55" x14ac:dyDescent="0.3">
      <c r="A1682" t="s">
        <v>55</v>
      </c>
      <c r="B1682" t="s">
        <v>55</v>
      </c>
      <c r="C1682" t="s">
        <v>148</v>
      </c>
      <c r="D1682">
        <v>22110402107</v>
      </c>
      <c r="E1682" t="s">
        <v>1410</v>
      </c>
      <c r="F1682" t="s">
        <v>98</v>
      </c>
      <c r="G1682" t="s">
        <v>57</v>
      </c>
      <c r="H1682">
        <v>3</v>
      </c>
      <c r="I1682" t="s">
        <v>58</v>
      </c>
      <c r="J1682" t="s">
        <v>59</v>
      </c>
      <c r="L1682">
        <v>1</v>
      </c>
      <c r="N1682">
        <v>3</v>
      </c>
      <c r="O1682" t="s">
        <v>60</v>
      </c>
      <c r="R1682">
        <v>0</v>
      </c>
      <c r="S1682">
        <v>0</v>
      </c>
      <c r="T1682" t="s">
        <v>61</v>
      </c>
      <c r="U1682" t="s">
        <v>1503</v>
      </c>
      <c r="V1682">
        <v>2</v>
      </c>
      <c r="W1682">
        <v>4</v>
      </c>
      <c r="X1682">
        <v>1</v>
      </c>
      <c r="Y1682" t="s">
        <v>62</v>
      </c>
      <c r="Z1682" t="s">
        <v>62</v>
      </c>
      <c r="AA1682" t="s">
        <v>62</v>
      </c>
      <c r="AB1682" t="s">
        <v>62</v>
      </c>
      <c r="AD1682">
        <v>1</v>
      </c>
      <c r="AE1682">
        <v>0</v>
      </c>
      <c r="AF1682">
        <v>0</v>
      </c>
      <c r="AG1682">
        <v>0</v>
      </c>
      <c r="AH1682">
        <v>0</v>
      </c>
      <c r="AI1682">
        <v>4</v>
      </c>
      <c r="AJ1682">
        <v>0</v>
      </c>
      <c r="AK1682">
        <v>0</v>
      </c>
      <c r="AL1682">
        <v>1</v>
      </c>
      <c r="AM1682">
        <v>1</v>
      </c>
      <c r="AN1682">
        <v>2</v>
      </c>
      <c r="AO1682">
        <v>0</v>
      </c>
      <c r="AP1682">
        <v>0</v>
      </c>
      <c r="AQ1682">
        <v>0</v>
      </c>
      <c r="AR1682">
        <v>0</v>
      </c>
      <c r="AS1682">
        <v>0</v>
      </c>
      <c r="AT1682">
        <v>0</v>
      </c>
      <c r="AU1682">
        <v>0</v>
      </c>
      <c r="AV1682">
        <v>0</v>
      </c>
      <c r="AW1682">
        <v>3</v>
      </c>
      <c r="AX1682">
        <v>2</v>
      </c>
      <c r="AY1682">
        <v>0</v>
      </c>
      <c r="AZ1682">
        <v>0</v>
      </c>
      <c r="BA1682" t="s">
        <v>63</v>
      </c>
      <c r="BB1682" t="s">
        <v>63</v>
      </c>
      <c r="BC1682" t="s">
        <v>64</v>
      </c>
    </row>
    <row r="1683" spans="1:55" x14ac:dyDescent="0.3">
      <c r="A1683" t="s">
        <v>55</v>
      </c>
      <c r="B1683" t="s">
        <v>55</v>
      </c>
      <c r="C1683" t="s">
        <v>148</v>
      </c>
      <c r="D1683">
        <v>22110402107</v>
      </c>
      <c r="E1683" t="s">
        <v>1410</v>
      </c>
      <c r="F1683" t="s">
        <v>98</v>
      </c>
      <c r="G1683" t="s">
        <v>57</v>
      </c>
      <c r="H1683">
        <v>3</v>
      </c>
      <c r="I1683" t="s">
        <v>58</v>
      </c>
      <c r="J1683" t="s">
        <v>59</v>
      </c>
      <c r="L1683">
        <v>1</v>
      </c>
      <c r="N1683">
        <v>2</v>
      </c>
      <c r="O1683" t="s">
        <v>65</v>
      </c>
      <c r="R1683">
        <v>0</v>
      </c>
      <c r="S1683">
        <v>0</v>
      </c>
      <c r="T1683" t="s">
        <v>1773</v>
      </c>
      <c r="V1683">
        <v>2</v>
      </c>
      <c r="W1683">
        <v>4</v>
      </c>
      <c r="X1683">
        <v>1</v>
      </c>
      <c r="Y1683" t="s">
        <v>71</v>
      </c>
      <c r="Z1683" t="s">
        <v>71</v>
      </c>
      <c r="AA1683" t="s">
        <v>71</v>
      </c>
      <c r="AB1683" t="s">
        <v>71</v>
      </c>
      <c r="AD1683">
        <v>0</v>
      </c>
      <c r="AE1683">
        <v>0</v>
      </c>
      <c r="AF1683">
        <v>0</v>
      </c>
      <c r="AG1683">
        <v>0</v>
      </c>
      <c r="AH1683">
        <v>0</v>
      </c>
      <c r="AI1683">
        <v>6</v>
      </c>
      <c r="AJ1683">
        <v>1</v>
      </c>
      <c r="AK1683">
        <v>2</v>
      </c>
      <c r="AL1683">
        <v>0</v>
      </c>
      <c r="AM1683">
        <v>0</v>
      </c>
      <c r="AN1683">
        <v>0</v>
      </c>
      <c r="AO1683">
        <v>0</v>
      </c>
      <c r="AP1683">
        <v>0</v>
      </c>
      <c r="AQ1683">
        <v>0</v>
      </c>
      <c r="AR1683">
        <v>0</v>
      </c>
      <c r="AS1683">
        <v>0</v>
      </c>
      <c r="AT1683">
        <v>0</v>
      </c>
      <c r="AU1683">
        <v>0</v>
      </c>
      <c r="AV1683">
        <v>0</v>
      </c>
      <c r="AW1683">
        <v>4</v>
      </c>
      <c r="AX1683">
        <v>4</v>
      </c>
      <c r="AY1683">
        <v>0</v>
      </c>
      <c r="AZ1683">
        <v>0</v>
      </c>
      <c r="BA1683" t="s">
        <v>63</v>
      </c>
      <c r="BB1683" t="s">
        <v>63</v>
      </c>
    </row>
    <row r="1684" spans="1:55" x14ac:dyDescent="0.3">
      <c r="A1684" t="s">
        <v>55</v>
      </c>
      <c r="B1684" t="s">
        <v>55</v>
      </c>
      <c r="C1684" t="s">
        <v>148</v>
      </c>
      <c r="D1684">
        <v>22110402107</v>
      </c>
      <c r="E1684" t="s">
        <v>1410</v>
      </c>
      <c r="F1684" t="s">
        <v>98</v>
      </c>
      <c r="G1684" t="s">
        <v>57</v>
      </c>
      <c r="H1684">
        <v>3</v>
      </c>
      <c r="I1684" t="s">
        <v>58</v>
      </c>
      <c r="J1684" t="s">
        <v>59</v>
      </c>
      <c r="L1684">
        <v>1</v>
      </c>
      <c r="N1684">
        <v>4</v>
      </c>
      <c r="O1684" t="s">
        <v>66</v>
      </c>
      <c r="P1684">
        <v>8</v>
      </c>
      <c r="Q1684" t="s">
        <v>831</v>
      </c>
      <c r="R1684">
        <v>0</v>
      </c>
      <c r="S1684">
        <v>0</v>
      </c>
      <c r="T1684" t="s">
        <v>1773</v>
      </c>
      <c r="V1684">
        <v>2</v>
      </c>
      <c r="W1684">
        <v>4</v>
      </c>
      <c r="X1684">
        <v>1</v>
      </c>
      <c r="Y1684" t="s">
        <v>71</v>
      </c>
      <c r="Z1684" t="s">
        <v>71</v>
      </c>
      <c r="AA1684" t="s">
        <v>71</v>
      </c>
      <c r="AB1684" t="s">
        <v>71</v>
      </c>
      <c r="AC1684" t="s">
        <v>77</v>
      </c>
      <c r="AD1684">
        <v>0</v>
      </c>
      <c r="AE1684">
        <v>1</v>
      </c>
      <c r="AF1684">
        <v>0</v>
      </c>
      <c r="AG1684">
        <v>0</v>
      </c>
      <c r="AH1684">
        <v>0</v>
      </c>
      <c r="AI1684">
        <v>0</v>
      </c>
      <c r="AJ1684">
        <v>0</v>
      </c>
      <c r="AK1684">
        <v>0</v>
      </c>
      <c r="AL1684">
        <v>0</v>
      </c>
      <c r="AM1684">
        <v>0</v>
      </c>
      <c r="AN1684">
        <v>0</v>
      </c>
      <c r="AO1684">
        <v>0</v>
      </c>
      <c r="AP1684">
        <v>0</v>
      </c>
      <c r="AQ1684">
        <v>0</v>
      </c>
      <c r="AR1684">
        <v>0</v>
      </c>
      <c r="AS1684">
        <v>0</v>
      </c>
      <c r="AT1684">
        <v>0</v>
      </c>
      <c r="AU1684">
        <v>0</v>
      </c>
      <c r="AV1684">
        <v>0</v>
      </c>
      <c r="AW1684">
        <v>3</v>
      </c>
      <c r="AX1684">
        <v>4</v>
      </c>
      <c r="AY1684">
        <v>0</v>
      </c>
      <c r="AZ1684">
        <v>0</v>
      </c>
      <c r="BA1684" t="s">
        <v>63</v>
      </c>
      <c r="BB1684" t="s">
        <v>63</v>
      </c>
      <c r="BC1684" t="s">
        <v>64</v>
      </c>
    </row>
    <row r="1685" spans="1:55" x14ac:dyDescent="0.3">
      <c r="A1685" t="s">
        <v>55</v>
      </c>
      <c r="B1685" t="s">
        <v>55</v>
      </c>
      <c r="C1685" t="s">
        <v>148</v>
      </c>
      <c r="D1685">
        <v>22110402107</v>
      </c>
      <c r="E1685" t="s">
        <v>1410</v>
      </c>
      <c r="F1685" t="s">
        <v>98</v>
      </c>
      <c r="G1685" t="s">
        <v>57</v>
      </c>
      <c r="H1685">
        <v>3</v>
      </c>
      <c r="I1685" t="s">
        <v>58</v>
      </c>
      <c r="J1685" t="s">
        <v>59</v>
      </c>
      <c r="L1685">
        <v>1</v>
      </c>
      <c r="N1685">
        <v>5</v>
      </c>
      <c r="O1685" t="s">
        <v>66</v>
      </c>
      <c r="P1685">
        <v>8</v>
      </c>
      <c r="Q1685" t="s">
        <v>99</v>
      </c>
      <c r="R1685">
        <v>0</v>
      </c>
      <c r="S1685">
        <v>0</v>
      </c>
      <c r="T1685" t="s">
        <v>1773</v>
      </c>
      <c r="V1685">
        <v>2</v>
      </c>
      <c r="W1685">
        <v>4</v>
      </c>
      <c r="X1685">
        <v>1</v>
      </c>
      <c r="Y1685" t="s">
        <v>71</v>
      </c>
      <c r="Z1685" t="s">
        <v>71</v>
      </c>
      <c r="AB1685" t="s">
        <v>71</v>
      </c>
      <c r="AC1685" t="s">
        <v>77</v>
      </c>
      <c r="AD1685">
        <v>0</v>
      </c>
      <c r="AE1685">
        <v>1</v>
      </c>
      <c r="AF1685">
        <v>0</v>
      </c>
      <c r="AG1685">
        <v>0</v>
      </c>
      <c r="AH1685">
        <v>0</v>
      </c>
      <c r="AI1685">
        <v>0</v>
      </c>
      <c r="AJ1685">
        <v>0</v>
      </c>
      <c r="AK1685">
        <v>0</v>
      </c>
      <c r="AL1685">
        <v>0</v>
      </c>
      <c r="AM1685">
        <v>0</v>
      </c>
      <c r="AN1685">
        <v>0</v>
      </c>
      <c r="AO1685">
        <v>0</v>
      </c>
      <c r="AP1685">
        <v>0</v>
      </c>
      <c r="AQ1685">
        <v>0</v>
      </c>
      <c r="AR1685">
        <v>0</v>
      </c>
      <c r="AS1685">
        <v>0</v>
      </c>
      <c r="AT1685">
        <v>0</v>
      </c>
      <c r="AU1685">
        <v>0</v>
      </c>
      <c r="AV1685">
        <v>0</v>
      </c>
      <c r="AW1685">
        <v>4</v>
      </c>
      <c r="AX1685">
        <v>4</v>
      </c>
      <c r="AY1685">
        <v>0</v>
      </c>
      <c r="AZ1685">
        <v>0</v>
      </c>
      <c r="BA1685" t="s">
        <v>63</v>
      </c>
      <c r="BB1685" t="s">
        <v>63</v>
      </c>
    </row>
    <row r="1686" spans="1:55" x14ac:dyDescent="0.3">
      <c r="A1686" t="s">
        <v>55</v>
      </c>
      <c r="B1686" t="s">
        <v>55</v>
      </c>
      <c r="C1686" t="s">
        <v>148</v>
      </c>
      <c r="D1686">
        <v>22110402107</v>
      </c>
      <c r="E1686" t="s">
        <v>1410</v>
      </c>
      <c r="F1686" t="s">
        <v>98</v>
      </c>
      <c r="G1686" t="s">
        <v>57</v>
      </c>
      <c r="H1686">
        <v>3</v>
      </c>
      <c r="I1686" t="s">
        <v>58</v>
      </c>
      <c r="J1686" t="s">
        <v>59</v>
      </c>
      <c r="L1686">
        <v>1</v>
      </c>
      <c r="N1686">
        <v>7</v>
      </c>
      <c r="O1686" t="s">
        <v>70</v>
      </c>
      <c r="R1686">
        <v>0</v>
      </c>
      <c r="S1686">
        <v>0</v>
      </c>
      <c r="T1686" t="s">
        <v>1772</v>
      </c>
      <c r="U1686" t="s">
        <v>1504</v>
      </c>
      <c r="V1686">
        <v>2</v>
      </c>
      <c r="W1686">
        <v>4</v>
      </c>
      <c r="X1686">
        <v>1</v>
      </c>
      <c r="AD1686">
        <v>0</v>
      </c>
      <c r="AE1686">
        <v>0</v>
      </c>
      <c r="AF1686">
        <v>0</v>
      </c>
      <c r="AG1686">
        <v>0</v>
      </c>
      <c r="AH1686">
        <v>0</v>
      </c>
      <c r="AI1686">
        <v>0</v>
      </c>
      <c r="AJ1686">
        <v>0</v>
      </c>
      <c r="AK1686">
        <v>0</v>
      </c>
      <c r="AL1686">
        <v>0</v>
      </c>
      <c r="AM1686">
        <v>0</v>
      </c>
      <c r="AN1686">
        <v>0</v>
      </c>
      <c r="AO1686">
        <v>0</v>
      </c>
      <c r="AP1686">
        <v>0</v>
      </c>
      <c r="AQ1686">
        <v>0</v>
      </c>
      <c r="AR1686">
        <v>0</v>
      </c>
      <c r="AS1686">
        <v>0</v>
      </c>
      <c r="AT1686">
        <v>0</v>
      </c>
      <c r="AU1686">
        <v>0</v>
      </c>
      <c r="AV1686">
        <v>0</v>
      </c>
      <c r="AW1686">
        <v>0</v>
      </c>
      <c r="AX1686">
        <v>0</v>
      </c>
      <c r="AY1686">
        <v>0</v>
      </c>
      <c r="AZ1686">
        <v>0</v>
      </c>
      <c r="BC1686" t="s">
        <v>84</v>
      </c>
    </row>
    <row r="1687" spans="1:55" x14ac:dyDescent="0.3">
      <c r="A1687" t="s">
        <v>55</v>
      </c>
      <c r="B1687" t="s">
        <v>55</v>
      </c>
      <c r="C1687" t="s">
        <v>148</v>
      </c>
      <c r="D1687">
        <v>22110402107</v>
      </c>
      <c r="E1687" t="s">
        <v>1410</v>
      </c>
      <c r="F1687" t="s">
        <v>98</v>
      </c>
      <c r="G1687" t="s">
        <v>57</v>
      </c>
      <c r="H1687">
        <v>3</v>
      </c>
      <c r="I1687" t="s">
        <v>58</v>
      </c>
      <c r="J1687" t="s">
        <v>59</v>
      </c>
      <c r="L1687">
        <v>1</v>
      </c>
      <c r="N1687">
        <v>8</v>
      </c>
      <c r="R1687">
        <v>0</v>
      </c>
      <c r="S1687">
        <v>0</v>
      </c>
      <c r="T1687" t="s">
        <v>1772</v>
      </c>
      <c r="U1687" t="s">
        <v>1504</v>
      </c>
      <c r="V1687">
        <v>2</v>
      </c>
      <c r="W1687">
        <v>4</v>
      </c>
      <c r="X1687">
        <v>1</v>
      </c>
      <c r="AD1687">
        <v>0</v>
      </c>
      <c r="AE1687">
        <v>0</v>
      </c>
      <c r="AF1687">
        <v>0</v>
      </c>
      <c r="AG1687">
        <v>0</v>
      </c>
      <c r="AH1687">
        <v>0</v>
      </c>
      <c r="AI1687">
        <v>0</v>
      </c>
      <c r="AJ1687">
        <v>0</v>
      </c>
      <c r="AK1687">
        <v>0</v>
      </c>
      <c r="AL1687">
        <v>0</v>
      </c>
      <c r="AM1687">
        <v>0</v>
      </c>
      <c r="AN1687">
        <v>0</v>
      </c>
      <c r="AO1687">
        <v>0</v>
      </c>
      <c r="AP1687">
        <v>0</v>
      </c>
      <c r="AQ1687">
        <v>0</v>
      </c>
      <c r="AR1687">
        <v>0</v>
      </c>
      <c r="AS1687">
        <v>0</v>
      </c>
      <c r="AT1687">
        <v>0</v>
      </c>
      <c r="AU1687">
        <v>0</v>
      </c>
      <c r="AV1687">
        <v>0</v>
      </c>
      <c r="AW1687">
        <v>0</v>
      </c>
      <c r="AX1687">
        <v>0</v>
      </c>
      <c r="AY1687">
        <v>0</v>
      </c>
      <c r="AZ1687">
        <v>0</v>
      </c>
      <c r="BC1687" t="s">
        <v>64</v>
      </c>
    </row>
    <row r="1688" spans="1:55" x14ac:dyDescent="0.3">
      <c r="A1688" t="s">
        <v>55</v>
      </c>
      <c r="B1688" t="s">
        <v>55</v>
      </c>
      <c r="C1688" t="s">
        <v>148</v>
      </c>
      <c r="D1688">
        <v>22110402107</v>
      </c>
      <c r="E1688" t="s">
        <v>1410</v>
      </c>
      <c r="F1688" t="s">
        <v>98</v>
      </c>
      <c r="G1688" t="s">
        <v>57</v>
      </c>
      <c r="H1688">
        <v>4</v>
      </c>
      <c r="I1688" t="s">
        <v>58</v>
      </c>
      <c r="J1688" t="s">
        <v>59</v>
      </c>
      <c r="L1688">
        <v>1</v>
      </c>
      <c r="M1688" t="s">
        <v>130</v>
      </c>
      <c r="N1688">
        <v>2</v>
      </c>
      <c r="O1688" t="s">
        <v>121</v>
      </c>
      <c r="R1688">
        <v>0</v>
      </c>
      <c r="S1688">
        <v>0</v>
      </c>
      <c r="T1688" t="s">
        <v>61</v>
      </c>
      <c r="U1688" t="s">
        <v>130</v>
      </c>
      <c r="V1688">
        <v>2</v>
      </c>
      <c r="W1688">
        <v>4</v>
      </c>
      <c r="X1688">
        <v>1</v>
      </c>
      <c r="AD1688">
        <v>0</v>
      </c>
      <c r="AE1688">
        <v>0</v>
      </c>
      <c r="AF1688">
        <v>0</v>
      </c>
      <c r="AG1688">
        <v>0</v>
      </c>
      <c r="AH1688">
        <v>0</v>
      </c>
      <c r="AI1688">
        <v>0</v>
      </c>
      <c r="AJ1688">
        <v>0</v>
      </c>
      <c r="AK1688">
        <v>0</v>
      </c>
      <c r="AL1688">
        <v>0</v>
      </c>
      <c r="AM1688">
        <v>0</v>
      </c>
      <c r="AN1688">
        <v>0</v>
      </c>
      <c r="AO1688">
        <v>0</v>
      </c>
      <c r="AP1688">
        <v>0</v>
      </c>
      <c r="AQ1688">
        <v>0</v>
      </c>
      <c r="AR1688">
        <v>0</v>
      </c>
      <c r="AS1688">
        <v>0</v>
      </c>
      <c r="AT1688">
        <v>0</v>
      </c>
      <c r="AU1688">
        <v>0</v>
      </c>
      <c r="AV1688">
        <v>0</v>
      </c>
      <c r="AW1688">
        <v>0</v>
      </c>
      <c r="AX1688">
        <v>0</v>
      </c>
      <c r="AY1688">
        <v>0</v>
      </c>
      <c r="AZ1688">
        <v>0</v>
      </c>
      <c r="BC1688" t="s">
        <v>64</v>
      </c>
    </row>
    <row r="1689" spans="1:55" x14ac:dyDescent="0.3">
      <c r="A1689" t="s">
        <v>55</v>
      </c>
      <c r="B1689" t="s">
        <v>55</v>
      </c>
      <c r="C1689" t="s">
        <v>1016</v>
      </c>
      <c r="D1689">
        <v>22110427906</v>
      </c>
      <c r="E1689" t="s">
        <v>1063</v>
      </c>
      <c r="F1689" t="s">
        <v>106</v>
      </c>
      <c r="G1689" t="s">
        <v>57</v>
      </c>
      <c r="H1689">
        <v>1</v>
      </c>
      <c r="I1689" t="s">
        <v>58</v>
      </c>
      <c r="J1689" t="s">
        <v>59</v>
      </c>
      <c r="K1689" t="s">
        <v>1064</v>
      </c>
      <c r="L1689">
        <v>2</v>
      </c>
      <c r="M1689" t="s">
        <v>1073</v>
      </c>
      <c r="N1689">
        <v>3</v>
      </c>
      <c r="O1689" t="s">
        <v>66</v>
      </c>
      <c r="P1689">
        <v>9</v>
      </c>
      <c r="Q1689" t="s">
        <v>87</v>
      </c>
      <c r="R1689">
        <v>16</v>
      </c>
      <c r="S1689">
        <v>20</v>
      </c>
      <c r="T1689" t="s">
        <v>61</v>
      </c>
      <c r="U1689" t="s">
        <v>1074</v>
      </c>
      <c r="V1689">
        <v>6</v>
      </c>
      <c r="W1689">
        <v>6</v>
      </c>
      <c r="X1689">
        <v>1</v>
      </c>
      <c r="Y1689" t="s">
        <v>71</v>
      </c>
      <c r="Z1689" t="s">
        <v>71</v>
      </c>
      <c r="AA1689" t="s">
        <v>83</v>
      </c>
      <c r="AB1689" t="s">
        <v>71</v>
      </c>
      <c r="AC1689" t="s">
        <v>77</v>
      </c>
      <c r="AD1689">
        <v>0</v>
      </c>
      <c r="AE1689">
        <v>1</v>
      </c>
      <c r="AF1689">
        <v>0</v>
      </c>
      <c r="AG1689">
        <v>0</v>
      </c>
      <c r="AH1689">
        <v>0</v>
      </c>
      <c r="AI1689">
        <v>0</v>
      </c>
      <c r="AJ1689">
        <v>0</v>
      </c>
      <c r="AK1689">
        <v>0</v>
      </c>
      <c r="AL1689">
        <v>0</v>
      </c>
      <c r="AM1689">
        <v>0</v>
      </c>
      <c r="AN1689">
        <v>0</v>
      </c>
      <c r="AO1689">
        <v>0</v>
      </c>
      <c r="AP1689">
        <v>0</v>
      </c>
      <c r="AQ1689">
        <v>0</v>
      </c>
      <c r="AR1689">
        <v>0</v>
      </c>
      <c r="AS1689">
        <v>0</v>
      </c>
      <c r="AT1689">
        <v>0</v>
      </c>
      <c r="AU1689">
        <v>0</v>
      </c>
      <c r="AV1689">
        <v>0</v>
      </c>
      <c r="AW1689">
        <v>4</v>
      </c>
      <c r="AX1689">
        <v>4</v>
      </c>
      <c r="AY1689">
        <v>0</v>
      </c>
      <c r="AZ1689">
        <v>0</v>
      </c>
      <c r="BA1689" t="s">
        <v>63</v>
      </c>
      <c r="BB1689" t="s">
        <v>63</v>
      </c>
      <c r="BC1689" t="s">
        <v>64</v>
      </c>
    </row>
    <row r="1690" spans="1:55" x14ac:dyDescent="0.3">
      <c r="A1690" t="s">
        <v>55</v>
      </c>
      <c r="B1690" t="s">
        <v>55</v>
      </c>
      <c r="C1690" t="s">
        <v>1016</v>
      </c>
      <c r="D1690">
        <v>22110427906</v>
      </c>
      <c r="E1690" t="s">
        <v>1063</v>
      </c>
      <c r="F1690" t="s">
        <v>106</v>
      </c>
      <c r="G1690" t="s">
        <v>57</v>
      </c>
      <c r="H1690">
        <v>1</v>
      </c>
      <c r="I1690" t="s">
        <v>58</v>
      </c>
      <c r="J1690" t="s">
        <v>59</v>
      </c>
      <c r="K1690" t="s">
        <v>1064</v>
      </c>
      <c r="L1690">
        <v>2</v>
      </c>
      <c r="M1690" t="s">
        <v>1073</v>
      </c>
      <c r="N1690">
        <v>4</v>
      </c>
      <c r="O1690" t="s">
        <v>66</v>
      </c>
      <c r="P1690">
        <v>10</v>
      </c>
      <c r="Q1690" t="s">
        <v>112</v>
      </c>
      <c r="R1690">
        <v>9</v>
      </c>
      <c r="S1690">
        <v>11</v>
      </c>
      <c r="T1690" t="s">
        <v>61</v>
      </c>
      <c r="U1690" t="s">
        <v>1075</v>
      </c>
      <c r="V1690">
        <v>6</v>
      </c>
      <c r="W1690">
        <v>6</v>
      </c>
      <c r="X1690">
        <v>1</v>
      </c>
      <c r="Y1690" t="s">
        <v>62</v>
      </c>
      <c r="Z1690" t="s">
        <v>62</v>
      </c>
      <c r="AA1690" t="s">
        <v>83</v>
      </c>
      <c r="AB1690" t="s">
        <v>62</v>
      </c>
      <c r="AC1690" t="s">
        <v>77</v>
      </c>
      <c r="AD1690">
        <v>0</v>
      </c>
      <c r="AE1690">
        <v>1</v>
      </c>
      <c r="AF1690">
        <v>0</v>
      </c>
      <c r="AG1690">
        <v>0</v>
      </c>
      <c r="AH1690">
        <v>0</v>
      </c>
      <c r="AI1690">
        <v>0</v>
      </c>
      <c r="AJ1690">
        <v>0</v>
      </c>
      <c r="AK1690">
        <v>0</v>
      </c>
      <c r="AL1690">
        <v>0</v>
      </c>
      <c r="AM1690">
        <v>0</v>
      </c>
      <c r="AN1690">
        <v>0</v>
      </c>
      <c r="AO1690">
        <v>0</v>
      </c>
      <c r="AP1690">
        <v>0</v>
      </c>
      <c r="AQ1690">
        <v>0</v>
      </c>
      <c r="AR1690">
        <v>0</v>
      </c>
      <c r="AS1690">
        <v>0</v>
      </c>
      <c r="AT1690">
        <v>0</v>
      </c>
      <c r="AU1690">
        <v>0</v>
      </c>
      <c r="AV1690">
        <v>0</v>
      </c>
      <c r="AW1690">
        <v>4</v>
      </c>
      <c r="AX1690">
        <v>4</v>
      </c>
      <c r="AY1690">
        <v>0</v>
      </c>
      <c r="AZ1690">
        <v>0</v>
      </c>
      <c r="BA1690" t="s">
        <v>63</v>
      </c>
      <c r="BB1690" t="s">
        <v>63</v>
      </c>
      <c r="BC1690" t="s">
        <v>84</v>
      </c>
    </row>
    <row r="1691" spans="1:55" x14ac:dyDescent="0.3">
      <c r="A1691" t="s">
        <v>55</v>
      </c>
      <c r="B1691" t="s">
        <v>55</v>
      </c>
      <c r="C1691" t="s">
        <v>1016</v>
      </c>
      <c r="D1691">
        <v>22110427906</v>
      </c>
      <c r="E1691" t="s">
        <v>1063</v>
      </c>
      <c r="F1691" t="s">
        <v>106</v>
      </c>
      <c r="G1691" t="s">
        <v>57</v>
      </c>
      <c r="H1691">
        <v>1</v>
      </c>
      <c r="I1691" t="s">
        <v>58</v>
      </c>
      <c r="J1691" t="s">
        <v>59</v>
      </c>
      <c r="K1691" t="s">
        <v>1064</v>
      </c>
      <c r="L1691">
        <v>2</v>
      </c>
      <c r="M1691" t="s">
        <v>1073</v>
      </c>
      <c r="N1691">
        <v>5</v>
      </c>
      <c r="O1691" t="s">
        <v>66</v>
      </c>
      <c r="P1691">
        <v>10</v>
      </c>
      <c r="Q1691" t="s">
        <v>113</v>
      </c>
      <c r="R1691">
        <v>9</v>
      </c>
      <c r="S1691">
        <v>12</v>
      </c>
      <c r="T1691" t="s">
        <v>61</v>
      </c>
      <c r="U1691" t="s">
        <v>1075</v>
      </c>
      <c r="V1691">
        <v>6</v>
      </c>
      <c r="W1691">
        <v>6</v>
      </c>
      <c r="X1691">
        <v>1</v>
      </c>
      <c r="Y1691" t="s">
        <v>71</v>
      </c>
      <c r="Z1691" t="s">
        <v>71</v>
      </c>
      <c r="AA1691" t="s">
        <v>83</v>
      </c>
      <c r="AB1691" t="s">
        <v>71</v>
      </c>
      <c r="AC1691" t="s">
        <v>77</v>
      </c>
      <c r="AD1691">
        <v>0</v>
      </c>
      <c r="AE1691">
        <v>1</v>
      </c>
      <c r="AF1691">
        <v>0</v>
      </c>
      <c r="AG1691">
        <v>0</v>
      </c>
      <c r="AH1691">
        <v>0</v>
      </c>
      <c r="AI1691">
        <v>0</v>
      </c>
      <c r="AJ1691">
        <v>0</v>
      </c>
      <c r="AK1691">
        <v>0</v>
      </c>
      <c r="AL1691">
        <v>0</v>
      </c>
      <c r="AM1691">
        <v>0</v>
      </c>
      <c r="AN1691">
        <v>0</v>
      </c>
      <c r="AO1691">
        <v>0</v>
      </c>
      <c r="AP1691">
        <v>0</v>
      </c>
      <c r="AQ1691">
        <v>0</v>
      </c>
      <c r="AR1691">
        <v>0</v>
      </c>
      <c r="AS1691">
        <v>0</v>
      </c>
      <c r="AT1691">
        <v>0</v>
      </c>
      <c r="AU1691">
        <v>0</v>
      </c>
      <c r="AV1691">
        <v>0</v>
      </c>
      <c r="AW1691">
        <v>4</v>
      </c>
      <c r="AX1691">
        <v>4</v>
      </c>
      <c r="AY1691">
        <v>0</v>
      </c>
      <c r="AZ1691">
        <v>0</v>
      </c>
      <c r="BA1691" t="s">
        <v>63</v>
      </c>
      <c r="BB1691" t="s">
        <v>63</v>
      </c>
    </row>
    <row r="1692" spans="1:55" x14ac:dyDescent="0.3">
      <c r="A1692" t="s">
        <v>55</v>
      </c>
      <c r="B1692" t="s">
        <v>55</v>
      </c>
      <c r="C1692" t="s">
        <v>1016</v>
      </c>
      <c r="D1692">
        <v>22110427906</v>
      </c>
      <c r="E1692" t="s">
        <v>1063</v>
      </c>
      <c r="F1692" t="s">
        <v>106</v>
      </c>
      <c r="G1692" t="s">
        <v>57</v>
      </c>
      <c r="H1692">
        <v>1</v>
      </c>
      <c r="I1692" t="s">
        <v>58</v>
      </c>
      <c r="J1692" t="s">
        <v>59</v>
      </c>
      <c r="K1692" t="s">
        <v>1064</v>
      </c>
      <c r="L1692">
        <v>3</v>
      </c>
      <c r="M1692" t="s">
        <v>1496</v>
      </c>
      <c r="N1692">
        <v>2</v>
      </c>
      <c r="O1692" t="s">
        <v>66</v>
      </c>
      <c r="P1692">
        <v>10</v>
      </c>
      <c r="Q1692" t="s">
        <v>1602</v>
      </c>
      <c r="R1692">
        <v>5</v>
      </c>
      <c r="S1692">
        <v>1</v>
      </c>
      <c r="T1692" t="s">
        <v>61</v>
      </c>
      <c r="U1692" t="s">
        <v>1603</v>
      </c>
      <c r="V1692">
        <v>4</v>
      </c>
      <c r="W1692">
        <v>0</v>
      </c>
      <c r="X1692">
        <v>2</v>
      </c>
      <c r="Y1692" t="s">
        <v>71</v>
      </c>
      <c r="Z1692" t="s">
        <v>71</v>
      </c>
      <c r="AA1692" t="s">
        <v>90</v>
      </c>
      <c r="AB1692" t="s">
        <v>71</v>
      </c>
      <c r="AC1692" t="s">
        <v>77</v>
      </c>
      <c r="AD1692">
        <v>1</v>
      </c>
      <c r="AE1692">
        <v>1</v>
      </c>
      <c r="AF1692">
        <v>0</v>
      </c>
      <c r="AG1692">
        <v>0</v>
      </c>
      <c r="AH1692">
        <v>0</v>
      </c>
      <c r="AI1692">
        <v>0</v>
      </c>
      <c r="AJ1692">
        <v>0</v>
      </c>
      <c r="AK1692">
        <v>0</v>
      </c>
      <c r="AL1692">
        <v>0</v>
      </c>
      <c r="AM1692">
        <v>0</v>
      </c>
      <c r="AN1692">
        <v>0</v>
      </c>
      <c r="AO1692">
        <v>0</v>
      </c>
      <c r="AP1692">
        <v>0</v>
      </c>
      <c r="AQ1692">
        <v>0</v>
      </c>
      <c r="AR1692">
        <v>0</v>
      </c>
      <c r="AS1692">
        <v>0</v>
      </c>
      <c r="AT1692">
        <v>0</v>
      </c>
      <c r="AU1692">
        <v>0</v>
      </c>
      <c r="AV1692">
        <v>0</v>
      </c>
      <c r="AW1692">
        <v>4</v>
      </c>
      <c r="AX1692">
        <v>4</v>
      </c>
      <c r="AY1692">
        <v>0</v>
      </c>
      <c r="AZ1692">
        <v>0</v>
      </c>
      <c r="BA1692" t="s">
        <v>63</v>
      </c>
      <c r="BB1692" t="s">
        <v>63</v>
      </c>
    </row>
    <row r="1693" spans="1:55" x14ac:dyDescent="0.3">
      <c r="A1693" t="s">
        <v>55</v>
      </c>
      <c r="B1693" t="s">
        <v>55</v>
      </c>
      <c r="C1693" t="s">
        <v>1016</v>
      </c>
      <c r="D1693">
        <v>22110427906</v>
      </c>
      <c r="E1693" t="s">
        <v>1063</v>
      </c>
      <c r="F1693" t="s">
        <v>106</v>
      </c>
      <c r="G1693" t="s">
        <v>57</v>
      </c>
      <c r="H1693">
        <v>1</v>
      </c>
      <c r="I1693" t="s">
        <v>58</v>
      </c>
      <c r="J1693" t="s">
        <v>59</v>
      </c>
      <c r="K1693" t="s">
        <v>1064</v>
      </c>
      <c r="L1693">
        <v>3</v>
      </c>
      <c r="M1693" t="s">
        <v>1496</v>
      </c>
      <c r="N1693">
        <v>4</v>
      </c>
      <c r="O1693" t="s">
        <v>167</v>
      </c>
      <c r="R1693">
        <v>0</v>
      </c>
      <c r="S1693">
        <v>0</v>
      </c>
      <c r="T1693" t="s">
        <v>61</v>
      </c>
      <c r="U1693" t="s">
        <v>1604</v>
      </c>
      <c r="V1693">
        <v>4</v>
      </c>
      <c r="W1693">
        <v>0</v>
      </c>
      <c r="X1693">
        <v>2</v>
      </c>
      <c r="Y1693" t="s">
        <v>71</v>
      </c>
      <c r="Z1693" t="s">
        <v>62</v>
      </c>
      <c r="AA1693" t="s">
        <v>83</v>
      </c>
      <c r="AB1693" t="s">
        <v>71</v>
      </c>
      <c r="AD1693">
        <v>0</v>
      </c>
      <c r="AE1693">
        <v>0</v>
      </c>
      <c r="AF1693">
        <v>0</v>
      </c>
      <c r="AG1693">
        <v>0</v>
      </c>
      <c r="AH1693">
        <v>0</v>
      </c>
      <c r="AI1693">
        <v>2</v>
      </c>
      <c r="AJ1693">
        <v>8</v>
      </c>
      <c r="AK1693">
        <v>0</v>
      </c>
      <c r="AL1693">
        <v>0</v>
      </c>
      <c r="AM1693">
        <v>0</v>
      </c>
      <c r="AN1693">
        <v>0</v>
      </c>
      <c r="AO1693">
        <v>0</v>
      </c>
      <c r="AP1693">
        <v>0</v>
      </c>
      <c r="AQ1693">
        <v>0</v>
      </c>
      <c r="AR1693">
        <v>0</v>
      </c>
      <c r="AS1693">
        <v>0</v>
      </c>
      <c r="AT1693">
        <v>0</v>
      </c>
      <c r="AU1693">
        <v>0</v>
      </c>
      <c r="AV1693">
        <v>0</v>
      </c>
      <c r="AW1693">
        <v>2</v>
      </c>
      <c r="AX1693">
        <v>2</v>
      </c>
      <c r="AY1693">
        <v>0</v>
      </c>
      <c r="AZ1693">
        <v>0</v>
      </c>
      <c r="BA1693" t="s">
        <v>63</v>
      </c>
      <c r="BB1693" t="s">
        <v>63</v>
      </c>
    </row>
    <row r="1694" spans="1:55" x14ac:dyDescent="0.3">
      <c r="A1694" t="s">
        <v>55</v>
      </c>
      <c r="B1694" t="s">
        <v>55</v>
      </c>
      <c r="C1694" t="s">
        <v>1016</v>
      </c>
      <c r="D1694">
        <v>22110427906</v>
      </c>
      <c r="E1694" t="s">
        <v>1063</v>
      </c>
      <c r="F1694" t="s">
        <v>106</v>
      </c>
      <c r="G1694" t="s">
        <v>57</v>
      </c>
      <c r="H1694">
        <v>1</v>
      </c>
      <c r="I1694" t="s">
        <v>58</v>
      </c>
      <c r="J1694" t="s">
        <v>59</v>
      </c>
      <c r="K1694" t="s">
        <v>1064</v>
      </c>
      <c r="L1694">
        <v>3</v>
      </c>
      <c r="M1694" t="s">
        <v>1496</v>
      </c>
      <c r="N1694">
        <v>6</v>
      </c>
      <c r="O1694" t="s">
        <v>136</v>
      </c>
      <c r="R1694">
        <v>0</v>
      </c>
      <c r="S1694">
        <v>0</v>
      </c>
      <c r="T1694" t="s">
        <v>61</v>
      </c>
      <c r="U1694" t="s">
        <v>1605</v>
      </c>
      <c r="V1694">
        <v>4</v>
      </c>
      <c r="W1694">
        <v>0</v>
      </c>
      <c r="X1694">
        <v>2</v>
      </c>
      <c r="Y1694" t="s">
        <v>62</v>
      </c>
      <c r="Z1694" t="s">
        <v>62</v>
      </c>
      <c r="AA1694" t="s">
        <v>83</v>
      </c>
      <c r="AB1694" t="s">
        <v>71</v>
      </c>
      <c r="AD1694">
        <v>0</v>
      </c>
      <c r="AE1694">
        <v>0</v>
      </c>
      <c r="AF1694">
        <v>0</v>
      </c>
      <c r="AG1694">
        <v>0</v>
      </c>
      <c r="AH1694">
        <v>0</v>
      </c>
      <c r="AI1694">
        <v>2</v>
      </c>
      <c r="AJ1694">
        <v>5</v>
      </c>
      <c r="AK1694">
        <v>0</v>
      </c>
      <c r="AL1694">
        <v>0</v>
      </c>
      <c r="AM1694">
        <v>0</v>
      </c>
      <c r="AN1694">
        <v>0</v>
      </c>
      <c r="AO1694">
        <v>0</v>
      </c>
      <c r="AP1694">
        <v>0</v>
      </c>
      <c r="AQ1694">
        <v>0</v>
      </c>
      <c r="AR1694">
        <v>0</v>
      </c>
      <c r="AS1694">
        <v>30</v>
      </c>
      <c r="AT1694">
        <v>1</v>
      </c>
      <c r="AU1694">
        <v>5</v>
      </c>
      <c r="AV1694">
        <v>0</v>
      </c>
      <c r="AW1694">
        <v>4</v>
      </c>
      <c r="AX1694">
        <v>4</v>
      </c>
      <c r="AY1694">
        <v>0</v>
      </c>
      <c r="AZ1694">
        <v>0</v>
      </c>
      <c r="BA1694" t="s">
        <v>63</v>
      </c>
      <c r="BB1694" t="s">
        <v>63</v>
      </c>
    </row>
    <row r="1695" spans="1:55" x14ac:dyDescent="0.3">
      <c r="A1695" t="s">
        <v>55</v>
      </c>
      <c r="B1695" t="s">
        <v>55</v>
      </c>
      <c r="C1695" t="s">
        <v>157</v>
      </c>
      <c r="D1695">
        <v>22110402307</v>
      </c>
      <c r="E1695" t="s">
        <v>166</v>
      </c>
      <c r="F1695" t="s">
        <v>106</v>
      </c>
      <c r="G1695" t="s">
        <v>57</v>
      </c>
      <c r="H1695">
        <v>1</v>
      </c>
      <c r="I1695" t="s">
        <v>58</v>
      </c>
      <c r="J1695" t="s">
        <v>59</v>
      </c>
      <c r="L1695">
        <v>2</v>
      </c>
      <c r="N1695">
        <v>1</v>
      </c>
      <c r="O1695" t="s">
        <v>167</v>
      </c>
      <c r="R1695">
        <v>0</v>
      </c>
      <c r="S1695">
        <v>0</v>
      </c>
      <c r="T1695" t="s">
        <v>61</v>
      </c>
      <c r="V1695">
        <v>0</v>
      </c>
      <c r="W1695">
        <v>1</v>
      </c>
      <c r="X1695">
        <v>2</v>
      </c>
      <c r="Y1695" t="s">
        <v>62</v>
      </c>
      <c r="Z1695" t="s">
        <v>62</v>
      </c>
      <c r="AB1695" t="s">
        <v>62</v>
      </c>
      <c r="AD1695">
        <v>1</v>
      </c>
      <c r="AE1695">
        <v>0</v>
      </c>
      <c r="AF1695">
        <v>0</v>
      </c>
      <c r="AG1695">
        <v>0</v>
      </c>
      <c r="AH1695">
        <v>0</v>
      </c>
      <c r="AI1695">
        <v>3</v>
      </c>
      <c r="AJ1695">
        <v>8</v>
      </c>
      <c r="AK1695">
        <v>0</v>
      </c>
      <c r="AL1695">
        <v>0</v>
      </c>
      <c r="AM1695">
        <v>0</v>
      </c>
      <c r="AN1695">
        <v>0</v>
      </c>
      <c r="AO1695">
        <v>0</v>
      </c>
      <c r="AP1695">
        <v>0</v>
      </c>
      <c r="AQ1695">
        <v>0</v>
      </c>
      <c r="AR1695">
        <v>0</v>
      </c>
      <c r="AS1695">
        <v>0</v>
      </c>
      <c r="AT1695">
        <v>0</v>
      </c>
      <c r="AU1695">
        <v>0</v>
      </c>
      <c r="AV1695">
        <v>0</v>
      </c>
      <c r="AW1695">
        <v>2</v>
      </c>
      <c r="AX1695">
        <v>4</v>
      </c>
      <c r="AY1695">
        <v>0</v>
      </c>
      <c r="AZ1695">
        <v>0</v>
      </c>
      <c r="BA1695" t="s">
        <v>63</v>
      </c>
      <c r="BB1695" t="s">
        <v>63</v>
      </c>
    </row>
    <row r="1696" spans="1:55" x14ac:dyDescent="0.3">
      <c r="A1696" t="s">
        <v>55</v>
      </c>
      <c r="B1696" t="s">
        <v>55</v>
      </c>
      <c r="C1696" t="s">
        <v>157</v>
      </c>
      <c r="D1696">
        <v>22110402307</v>
      </c>
      <c r="E1696" t="s">
        <v>166</v>
      </c>
      <c r="F1696" t="s">
        <v>106</v>
      </c>
      <c r="G1696" t="s">
        <v>57</v>
      </c>
      <c r="H1696">
        <v>1</v>
      </c>
      <c r="I1696" t="s">
        <v>58</v>
      </c>
      <c r="J1696" t="s">
        <v>59</v>
      </c>
      <c r="L1696">
        <v>2</v>
      </c>
      <c r="N1696">
        <v>2</v>
      </c>
      <c r="O1696" t="s">
        <v>66</v>
      </c>
      <c r="P1696">
        <v>9</v>
      </c>
      <c r="Q1696" t="s">
        <v>87</v>
      </c>
      <c r="R1696">
        <v>13</v>
      </c>
      <c r="S1696">
        <v>34</v>
      </c>
      <c r="T1696" t="s">
        <v>61</v>
      </c>
      <c r="V1696">
        <v>0</v>
      </c>
      <c r="W1696">
        <v>1</v>
      </c>
      <c r="X1696">
        <v>2</v>
      </c>
      <c r="Y1696" t="s">
        <v>62</v>
      </c>
      <c r="Z1696" t="s">
        <v>62</v>
      </c>
      <c r="AB1696" t="s">
        <v>62</v>
      </c>
      <c r="AC1696" t="s">
        <v>68</v>
      </c>
      <c r="AD1696">
        <v>1</v>
      </c>
      <c r="AE1696">
        <v>1</v>
      </c>
      <c r="AF1696">
        <v>0</v>
      </c>
      <c r="AG1696">
        <v>0</v>
      </c>
      <c r="AH1696">
        <v>0</v>
      </c>
      <c r="AI1696">
        <v>0</v>
      </c>
      <c r="AJ1696">
        <v>0</v>
      </c>
      <c r="AK1696">
        <v>0</v>
      </c>
      <c r="AL1696">
        <v>0</v>
      </c>
      <c r="AM1696">
        <v>0</v>
      </c>
      <c r="AN1696">
        <v>0</v>
      </c>
      <c r="AO1696">
        <v>0</v>
      </c>
      <c r="AP1696">
        <v>0</v>
      </c>
      <c r="AQ1696">
        <v>0</v>
      </c>
      <c r="AR1696">
        <v>0</v>
      </c>
      <c r="AS1696">
        <v>0</v>
      </c>
      <c r="AT1696">
        <v>0</v>
      </c>
      <c r="AU1696">
        <v>0</v>
      </c>
      <c r="AV1696">
        <v>0</v>
      </c>
      <c r="AW1696">
        <v>4</v>
      </c>
      <c r="AX1696">
        <v>4</v>
      </c>
      <c r="AY1696">
        <v>0</v>
      </c>
      <c r="AZ1696">
        <v>0</v>
      </c>
      <c r="BA1696" t="s">
        <v>63</v>
      </c>
      <c r="BB1696" t="s">
        <v>63</v>
      </c>
    </row>
    <row r="1697" spans="1:55" x14ac:dyDescent="0.3">
      <c r="A1697" t="s">
        <v>55</v>
      </c>
      <c r="B1697" t="s">
        <v>55</v>
      </c>
      <c r="C1697" t="s">
        <v>157</v>
      </c>
      <c r="D1697">
        <v>22110402307</v>
      </c>
      <c r="E1697" t="s">
        <v>166</v>
      </c>
      <c r="F1697" t="s">
        <v>106</v>
      </c>
      <c r="G1697" t="s">
        <v>57</v>
      </c>
      <c r="H1697">
        <v>1</v>
      </c>
      <c r="I1697" t="s">
        <v>58</v>
      </c>
      <c r="J1697" t="s">
        <v>59</v>
      </c>
      <c r="L1697">
        <v>2</v>
      </c>
      <c r="N1697">
        <v>4</v>
      </c>
      <c r="O1697" t="s">
        <v>66</v>
      </c>
      <c r="P1697">
        <v>11</v>
      </c>
      <c r="Q1697" t="s">
        <v>108</v>
      </c>
      <c r="R1697">
        <v>21</v>
      </c>
      <c r="S1697">
        <v>25</v>
      </c>
      <c r="T1697" t="s">
        <v>61</v>
      </c>
      <c r="U1697" t="s">
        <v>1513</v>
      </c>
      <c r="V1697">
        <v>0</v>
      </c>
      <c r="W1697">
        <v>1</v>
      </c>
      <c r="X1697">
        <v>2</v>
      </c>
      <c r="Y1697" t="s">
        <v>71</v>
      </c>
      <c r="Z1697" t="s">
        <v>71</v>
      </c>
      <c r="AB1697" t="s">
        <v>71</v>
      </c>
      <c r="AC1697" t="s">
        <v>68</v>
      </c>
      <c r="AD1697">
        <v>0</v>
      </c>
      <c r="AE1697">
        <v>1</v>
      </c>
      <c r="AF1697">
        <v>0</v>
      </c>
      <c r="AG1697">
        <v>0</v>
      </c>
      <c r="AH1697">
        <v>0</v>
      </c>
      <c r="AI1697">
        <v>0</v>
      </c>
      <c r="AJ1697">
        <v>1</v>
      </c>
      <c r="AK1697">
        <v>0</v>
      </c>
      <c r="AL1697">
        <v>0</v>
      </c>
      <c r="AM1697">
        <v>0</v>
      </c>
      <c r="AN1697">
        <v>0</v>
      </c>
      <c r="AO1697">
        <v>0</v>
      </c>
      <c r="AP1697">
        <v>0</v>
      </c>
      <c r="AQ1697">
        <v>0</v>
      </c>
      <c r="AR1697">
        <v>0</v>
      </c>
      <c r="AS1697">
        <v>0</v>
      </c>
      <c r="AT1697">
        <v>0</v>
      </c>
      <c r="AU1697">
        <v>0</v>
      </c>
      <c r="AV1697">
        <v>0</v>
      </c>
      <c r="AW1697">
        <v>5</v>
      </c>
      <c r="AX1697">
        <v>6</v>
      </c>
      <c r="AY1697">
        <v>0</v>
      </c>
      <c r="AZ1697">
        <v>0</v>
      </c>
      <c r="BA1697" t="s">
        <v>63</v>
      </c>
      <c r="BB1697" t="s">
        <v>63</v>
      </c>
      <c r="BC1697" t="s">
        <v>72</v>
      </c>
    </row>
    <row r="1698" spans="1:55" x14ac:dyDescent="0.3">
      <c r="A1698" t="s">
        <v>55</v>
      </c>
      <c r="B1698" t="s">
        <v>55</v>
      </c>
      <c r="C1698" t="s">
        <v>157</v>
      </c>
      <c r="D1698">
        <v>22110402307</v>
      </c>
      <c r="E1698" t="s">
        <v>166</v>
      </c>
      <c r="F1698" t="s">
        <v>106</v>
      </c>
      <c r="G1698" t="s">
        <v>57</v>
      </c>
      <c r="H1698">
        <v>1</v>
      </c>
      <c r="I1698" t="s">
        <v>58</v>
      </c>
      <c r="J1698" t="s">
        <v>59</v>
      </c>
      <c r="L1698">
        <v>2</v>
      </c>
      <c r="N1698">
        <v>3</v>
      </c>
      <c r="O1698" t="s">
        <v>66</v>
      </c>
      <c r="P1698">
        <v>9</v>
      </c>
      <c r="Q1698" t="s">
        <v>110</v>
      </c>
      <c r="R1698">
        <v>20</v>
      </c>
      <c r="S1698">
        <v>27</v>
      </c>
      <c r="T1698" t="s">
        <v>61</v>
      </c>
      <c r="V1698">
        <v>0</v>
      </c>
      <c r="W1698">
        <v>1</v>
      </c>
      <c r="X1698">
        <v>2</v>
      </c>
      <c r="Y1698" t="s">
        <v>62</v>
      </c>
      <c r="Z1698" t="s">
        <v>62</v>
      </c>
      <c r="AB1698" t="s">
        <v>62</v>
      </c>
      <c r="AC1698" t="s">
        <v>68</v>
      </c>
      <c r="AD1698">
        <v>1</v>
      </c>
      <c r="AE1698">
        <v>1</v>
      </c>
      <c r="AF1698">
        <v>0</v>
      </c>
      <c r="AG1698">
        <v>0</v>
      </c>
      <c r="AH1698">
        <v>0</v>
      </c>
      <c r="AI1698">
        <v>0</v>
      </c>
      <c r="AJ1698">
        <v>0</v>
      </c>
      <c r="AK1698">
        <v>0</v>
      </c>
      <c r="AL1698">
        <v>0</v>
      </c>
      <c r="AM1698">
        <v>0</v>
      </c>
      <c r="AN1698">
        <v>0</v>
      </c>
      <c r="AO1698">
        <v>0</v>
      </c>
      <c r="AP1698">
        <v>0</v>
      </c>
      <c r="AQ1698">
        <v>0</v>
      </c>
      <c r="AR1698">
        <v>0</v>
      </c>
      <c r="AS1698">
        <v>0</v>
      </c>
      <c r="AT1698">
        <v>0</v>
      </c>
      <c r="AU1698">
        <v>0</v>
      </c>
      <c r="AV1698">
        <v>0</v>
      </c>
      <c r="AW1698">
        <v>5</v>
      </c>
      <c r="AX1698">
        <v>4</v>
      </c>
      <c r="AY1698">
        <v>0</v>
      </c>
      <c r="AZ1698">
        <v>0</v>
      </c>
      <c r="BA1698" t="s">
        <v>63</v>
      </c>
      <c r="BB1698" t="s">
        <v>63</v>
      </c>
      <c r="BC1698" t="s">
        <v>72</v>
      </c>
    </row>
    <row r="1699" spans="1:55" x14ac:dyDescent="0.3">
      <c r="A1699" t="s">
        <v>55</v>
      </c>
      <c r="B1699" t="s">
        <v>55</v>
      </c>
      <c r="C1699" t="s">
        <v>157</v>
      </c>
      <c r="D1699">
        <v>22110402307</v>
      </c>
      <c r="E1699" t="s">
        <v>166</v>
      </c>
      <c r="F1699" t="s">
        <v>106</v>
      </c>
      <c r="G1699" t="s">
        <v>57</v>
      </c>
      <c r="H1699">
        <v>1</v>
      </c>
      <c r="I1699" t="s">
        <v>58</v>
      </c>
      <c r="J1699" t="s">
        <v>59</v>
      </c>
      <c r="L1699">
        <v>3</v>
      </c>
      <c r="N1699">
        <v>1</v>
      </c>
      <c r="O1699" t="s">
        <v>70</v>
      </c>
      <c r="R1699">
        <v>0</v>
      </c>
      <c r="S1699">
        <v>0</v>
      </c>
      <c r="T1699" t="s">
        <v>61</v>
      </c>
      <c r="V1699">
        <v>0</v>
      </c>
      <c r="W1699">
        <v>0</v>
      </c>
      <c r="X1699">
        <v>1</v>
      </c>
      <c r="Y1699" t="s">
        <v>62</v>
      </c>
      <c r="Z1699" t="s">
        <v>62</v>
      </c>
      <c r="AB1699" t="s">
        <v>62</v>
      </c>
      <c r="AD1699">
        <v>0</v>
      </c>
      <c r="AE1699">
        <v>0</v>
      </c>
      <c r="AF1699">
        <v>0</v>
      </c>
      <c r="AG1699">
        <v>0</v>
      </c>
      <c r="AH1699">
        <v>0</v>
      </c>
      <c r="AI1699">
        <v>0</v>
      </c>
      <c r="AJ1699">
        <v>0</v>
      </c>
      <c r="AK1699">
        <v>0</v>
      </c>
      <c r="AL1699">
        <v>0</v>
      </c>
      <c r="AM1699">
        <v>0</v>
      </c>
      <c r="AN1699">
        <v>0</v>
      </c>
      <c r="AO1699">
        <v>0</v>
      </c>
      <c r="AP1699">
        <v>0</v>
      </c>
      <c r="AQ1699">
        <v>0</v>
      </c>
      <c r="AR1699">
        <v>0</v>
      </c>
      <c r="AS1699">
        <v>0</v>
      </c>
      <c r="AT1699">
        <v>0</v>
      </c>
      <c r="AU1699">
        <v>0</v>
      </c>
      <c r="AV1699">
        <v>0</v>
      </c>
      <c r="AW1699">
        <v>2</v>
      </c>
      <c r="AX1699">
        <v>2</v>
      </c>
      <c r="AY1699">
        <v>0</v>
      </c>
      <c r="AZ1699">
        <v>0</v>
      </c>
      <c r="BA1699" t="s">
        <v>63</v>
      </c>
      <c r="BB1699" t="s">
        <v>63</v>
      </c>
      <c r="BC1699" t="s">
        <v>72</v>
      </c>
    </row>
    <row r="1700" spans="1:55" x14ac:dyDescent="0.3">
      <c r="A1700" t="s">
        <v>55</v>
      </c>
      <c r="B1700" t="s">
        <v>55</v>
      </c>
      <c r="C1700" t="s">
        <v>157</v>
      </c>
      <c r="D1700">
        <v>22110402307</v>
      </c>
      <c r="E1700" t="s">
        <v>166</v>
      </c>
      <c r="F1700" t="s">
        <v>106</v>
      </c>
      <c r="G1700" t="s">
        <v>57</v>
      </c>
      <c r="H1700">
        <v>1</v>
      </c>
      <c r="I1700" t="s">
        <v>58</v>
      </c>
      <c r="J1700" t="s">
        <v>59</v>
      </c>
      <c r="L1700">
        <v>3</v>
      </c>
      <c r="N1700">
        <v>3</v>
      </c>
      <c r="O1700" t="s">
        <v>95</v>
      </c>
      <c r="R1700">
        <v>0</v>
      </c>
      <c r="S1700">
        <v>0</v>
      </c>
      <c r="T1700" t="s">
        <v>61</v>
      </c>
      <c r="V1700">
        <v>0</v>
      </c>
      <c r="W1700">
        <v>0</v>
      </c>
      <c r="X1700">
        <v>1</v>
      </c>
      <c r="Y1700" t="s">
        <v>62</v>
      </c>
      <c r="AA1700" t="s">
        <v>62</v>
      </c>
      <c r="AB1700" t="s">
        <v>62</v>
      </c>
      <c r="AD1700">
        <v>0</v>
      </c>
      <c r="AE1700">
        <v>0</v>
      </c>
      <c r="AF1700">
        <v>0</v>
      </c>
      <c r="AG1700">
        <v>0</v>
      </c>
      <c r="AH1700">
        <v>0</v>
      </c>
      <c r="AI1700">
        <v>0</v>
      </c>
      <c r="AJ1700">
        <v>0</v>
      </c>
      <c r="AK1700">
        <v>0</v>
      </c>
      <c r="AL1700">
        <v>0</v>
      </c>
      <c r="AM1700">
        <v>0</v>
      </c>
      <c r="AN1700">
        <v>0</v>
      </c>
      <c r="AO1700">
        <v>0</v>
      </c>
      <c r="AP1700">
        <v>0</v>
      </c>
      <c r="AQ1700">
        <v>0</v>
      </c>
      <c r="AR1700">
        <v>0</v>
      </c>
      <c r="AS1700">
        <v>0</v>
      </c>
      <c r="AT1700">
        <v>0</v>
      </c>
      <c r="AU1700">
        <v>0</v>
      </c>
      <c r="AV1700">
        <v>0</v>
      </c>
      <c r="AW1700">
        <v>2</v>
      </c>
      <c r="AX1700">
        <v>0</v>
      </c>
      <c r="AY1700">
        <v>0</v>
      </c>
      <c r="AZ1700">
        <v>0</v>
      </c>
      <c r="BA1700" t="s">
        <v>63</v>
      </c>
      <c r="BB1700" t="s">
        <v>63</v>
      </c>
      <c r="BC1700" t="s">
        <v>64</v>
      </c>
    </row>
    <row r="1701" spans="1:55" x14ac:dyDescent="0.3">
      <c r="A1701" t="s">
        <v>55</v>
      </c>
      <c r="B1701" t="s">
        <v>55</v>
      </c>
      <c r="C1701" t="s">
        <v>157</v>
      </c>
      <c r="D1701">
        <v>22110402307</v>
      </c>
      <c r="E1701" t="s">
        <v>166</v>
      </c>
      <c r="F1701" t="s">
        <v>106</v>
      </c>
      <c r="G1701" t="s">
        <v>57</v>
      </c>
      <c r="H1701">
        <v>1</v>
      </c>
      <c r="I1701" t="s">
        <v>58</v>
      </c>
      <c r="J1701" t="s">
        <v>59</v>
      </c>
      <c r="L1701">
        <v>3</v>
      </c>
      <c r="N1701">
        <v>4</v>
      </c>
      <c r="O1701" t="s">
        <v>70</v>
      </c>
      <c r="R1701">
        <v>0</v>
      </c>
      <c r="S1701">
        <v>0</v>
      </c>
      <c r="T1701" t="s">
        <v>61</v>
      </c>
      <c r="V1701">
        <v>0</v>
      </c>
      <c r="W1701">
        <v>0</v>
      </c>
      <c r="X1701">
        <v>1</v>
      </c>
      <c r="Y1701" t="s">
        <v>62</v>
      </c>
      <c r="Z1701" t="s">
        <v>62</v>
      </c>
      <c r="AB1701" t="s">
        <v>62</v>
      </c>
      <c r="AD1701">
        <v>0</v>
      </c>
      <c r="AE1701">
        <v>0</v>
      </c>
      <c r="AF1701">
        <v>0</v>
      </c>
      <c r="AG1701">
        <v>0</v>
      </c>
      <c r="AH1701">
        <v>0</v>
      </c>
      <c r="AI1701">
        <v>0</v>
      </c>
      <c r="AJ1701">
        <v>0</v>
      </c>
      <c r="AK1701">
        <v>0</v>
      </c>
      <c r="AL1701">
        <v>0</v>
      </c>
      <c r="AM1701">
        <v>0</v>
      </c>
      <c r="AN1701">
        <v>0</v>
      </c>
      <c r="AO1701">
        <v>0</v>
      </c>
      <c r="AP1701">
        <v>0</v>
      </c>
      <c r="AQ1701">
        <v>0</v>
      </c>
      <c r="AR1701">
        <v>0</v>
      </c>
      <c r="AS1701">
        <v>0</v>
      </c>
      <c r="AT1701">
        <v>0</v>
      </c>
      <c r="AU1701">
        <v>0</v>
      </c>
      <c r="AV1701">
        <v>0</v>
      </c>
      <c r="AW1701">
        <v>5</v>
      </c>
      <c r="AX1701">
        <v>4</v>
      </c>
      <c r="AY1701">
        <v>0</v>
      </c>
      <c r="AZ1701">
        <v>0</v>
      </c>
      <c r="BA1701" t="s">
        <v>63</v>
      </c>
      <c r="BB1701" t="s">
        <v>63</v>
      </c>
      <c r="BC1701" t="s">
        <v>64</v>
      </c>
    </row>
    <row r="1702" spans="1:55" x14ac:dyDescent="0.3">
      <c r="A1702" t="s">
        <v>55</v>
      </c>
      <c r="B1702" t="s">
        <v>55</v>
      </c>
      <c r="C1702" t="s">
        <v>168</v>
      </c>
      <c r="D1702">
        <v>22110415702</v>
      </c>
      <c r="E1702" t="s">
        <v>1476</v>
      </c>
      <c r="F1702" t="s">
        <v>98</v>
      </c>
      <c r="G1702" t="s">
        <v>57</v>
      </c>
      <c r="H1702">
        <v>4</v>
      </c>
      <c r="I1702" t="s">
        <v>72</v>
      </c>
      <c r="J1702" t="s">
        <v>59</v>
      </c>
      <c r="L1702">
        <v>1</v>
      </c>
      <c r="M1702" t="s">
        <v>357</v>
      </c>
      <c r="N1702">
        <v>1</v>
      </c>
      <c r="O1702" t="s">
        <v>70</v>
      </c>
      <c r="R1702">
        <v>0</v>
      </c>
      <c r="S1702">
        <v>0</v>
      </c>
      <c r="T1702" t="s">
        <v>1772</v>
      </c>
      <c r="U1702" t="s">
        <v>1575</v>
      </c>
      <c r="V1702">
        <v>4</v>
      </c>
      <c r="W1702">
        <v>0</v>
      </c>
      <c r="X1702">
        <v>2</v>
      </c>
      <c r="Y1702" t="s">
        <v>71</v>
      </c>
      <c r="Z1702" t="s">
        <v>71</v>
      </c>
      <c r="AA1702" t="s">
        <v>90</v>
      </c>
      <c r="AB1702" t="s">
        <v>71</v>
      </c>
      <c r="AD1702">
        <v>0</v>
      </c>
      <c r="AE1702">
        <v>0</v>
      </c>
      <c r="AF1702">
        <v>0</v>
      </c>
      <c r="AG1702">
        <v>0</v>
      </c>
      <c r="AH1702">
        <v>0</v>
      </c>
      <c r="AI1702">
        <v>0</v>
      </c>
      <c r="AJ1702">
        <v>0</v>
      </c>
      <c r="AK1702">
        <v>0</v>
      </c>
      <c r="AL1702">
        <v>0</v>
      </c>
      <c r="AM1702">
        <v>0</v>
      </c>
      <c r="AN1702">
        <v>0</v>
      </c>
      <c r="AO1702">
        <v>0</v>
      </c>
      <c r="AP1702">
        <v>0</v>
      </c>
      <c r="AQ1702">
        <v>0</v>
      </c>
      <c r="AR1702">
        <v>0</v>
      </c>
      <c r="AS1702">
        <v>0</v>
      </c>
      <c r="AT1702">
        <v>0</v>
      </c>
      <c r="AU1702">
        <v>0</v>
      </c>
      <c r="AV1702">
        <v>0</v>
      </c>
      <c r="AW1702">
        <v>4</v>
      </c>
      <c r="AX1702">
        <v>6</v>
      </c>
      <c r="AY1702">
        <v>0</v>
      </c>
      <c r="AZ1702">
        <v>0</v>
      </c>
      <c r="BA1702" t="s">
        <v>63</v>
      </c>
      <c r="BB1702" t="s">
        <v>63</v>
      </c>
      <c r="BC1702" t="s">
        <v>64</v>
      </c>
    </row>
    <row r="1703" spans="1:55" x14ac:dyDescent="0.3">
      <c r="A1703" t="s">
        <v>55</v>
      </c>
      <c r="B1703" t="s">
        <v>55</v>
      </c>
      <c r="C1703" t="s">
        <v>168</v>
      </c>
      <c r="D1703">
        <v>22110415702</v>
      </c>
      <c r="E1703" t="s">
        <v>1476</v>
      </c>
      <c r="F1703" t="s">
        <v>98</v>
      </c>
      <c r="G1703" t="s">
        <v>57</v>
      </c>
      <c r="H1703">
        <v>5</v>
      </c>
      <c r="I1703" t="s">
        <v>74</v>
      </c>
      <c r="J1703" t="s">
        <v>59</v>
      </c>
      <c r="L1703">
        <v>1</v>
      </c>
      <c r="N1703">
        <v>1</v>
      </c>
      <c r="O1703" t="s">
        <v>70</v>
      </c>
      <c r="R1703">
        <v>0</v>
      </c>
      <c r="S1703">
        <v>0</v>
      </c>
      <c r="T1703" t="s">
        <v>1773</v>
      </c>
      <c r="V1703">
        <v>0</v>
      </c>
      <c r="W1703">
        <v>0</v>
      </c>
      <c r="X1703">
        <v>1</v>
      </c>
      <c r="Y1703" t="s">
        <v>71</v>
      </c>
      <c r="Z1703" t="s">
        <v>71</v>
      </c>
      <c r="AB1703" t="s">
        <v>71</v>
      </c>
      <c r="AD1703">
        <v>0</v>
      </c>
      <c r="AE1703">
        <v>0</v>
      </c>
      <c r="AF1703">
        <v>0</v>
      </c>
      <c r="AG1703">
        <v>0</v>
      </c>
      <c r="AH1703">
        <v>0</v>
      </c>
      <c r="AI1703">
        <v>0</v>
      </c>
      <c r="AJ1703">
        <v>2</v>
      </c>
      <c r="AK1703">
        <v>0</v>
      </c>
      <c r="AL1703">
        <v>0</v>
      </c>
      <c r="AM1703">
        <v>0</v>
      </c>
      <c r="AN1703">
        <v>0</v>
      </c>
      <c r="AO1703">
        <v>0</v>
      </c>
      <c r="AP1703">
        <v>0</v>
      </c>
      <c r="AQ1703">
        <v>0</v>
      </c>
      <c r="AR1703">
        <v>0</v>
      </c>
      <c r="AS1703">
        <v>0</v>
      </c>
      <c r="AT1703">
        <v>0</v>
      </c>
      <c r="AU1703">
        <v>0</v>
      </c>
      <c r="AV1703">
        <v>1</v>
      </c>
      <c r="AW1703">
        <v>1</v>
      </c>
      <c r="AX1703">
        <v>1</v>
      </c>
      <c r="AY1703">
        <v>0</v>
      </c>
      <c r="AZ1703">
        <v>0</v>
      </c>
      <c r="BA1703" t="s">
        <v>63</v>
      </c>
      <c r="BB1703" t="s">
        <v>63</v>
      </c>
    </row>
    <row r="1704" spans="1:55" x14ac:dyDescent="0.3">
      <c r="A1704" t="s">
        <v>55</v>
      </c>
      <c r="B1704" t="s">
        <v>55</v>
      </c>
      <c r="C1704" t="s">
        <v>168</v>
      </c>
      <c r="D1704">
        <v>22110415702</v>
      </c>
      <c r="E1704" t="s">
        <v>1476</v>
      </c>
      <c r="F1704" t="s">
        <v>98</v>
      </c>
      <c r="G1704" t="s">
        <v>57</v>
      </c>
      <c r="H1704">
        <v>5</v>
      </c>
      <c r="I1704" t="s">
        <v>74</v>
      </c>
      <c r="J1704" t="s">
        <v>59</v>
      </c>
      <c r="L1704">
        <v>1</v>
      </c>
      <c r="N1704">
        <v>2</v>
      </c>
      <c r="O1704" t="s">
        <v>66</v>
      </c>
      <c r="P1704">
        <v>8</v>
      </c>
      <c r="Q1704" t="s">
        <v>82</v>
      </c>
      <c r="R1704">
        <v>22</v>
      </c>
      <c r="S1704">
        <v>28</v>
      </c>
      <c r="T1704" t="s">
        <v>1773</v>
      </c>
      <c r="V1704">
        <v>0</v>
      </c>
      <c r="W1704">
        <v>0</v>
      </c>
      <c r="X1704">
        <v>1</v>
      </c>
      <c r="Y1704" t="s">
        <v>71</v>
      </c>
      <c r="Z1704" t="s">
        <v>71</v>
      </c>
      <c r="AA1704" t="s">
        <v>71</v>
      </c>
      <c r="AB1704" t="s">
        <v>71</v>
      </c>
      <c r="AC1704" t="s">
        <v>77</v>
      </c>
      <c r="AD1704">
        <v>0</v>
      </c>
      <c r="AE1704">
        <v>1</v>
      </c>
      <c r="AF1704">
        <v>0</v>
      </c>
      <c r="AG1704">
        <v>0</v>
      </c>
      <c r="AH1704">
        <v>0</v>
      </c>
      <c r="AI1704">
        <v>0</v>
      </c>
      <c r="AJ1704">
        <v>0</v>
      </c>
      <c r="AK1704">
        <v>0</v>
      </c>
      <c r="AL1704">
        <v>0</v>
      </c>
      <c r="AM1704">
        <v>0</v>
      </c>
      <c r="AN1704">
        <v>0</v>
      </c>
      <c r="AO1704">
        <v>0</v>
      </c>
      <c r="AP1704">
        <v>0</v>
      </c>
      <c r="AQ1704">
        <v>0</v>
      </c>
      <c r="AR1704">
        <v>0</v>
      </c>
      <c r="AS1704">
        <v>0</v>
      </c>
      <c r="AT1704">
        <v>0</v>
      </c>
      <c r="AU1704">
        <v>0</v>
      </c>
      <c r="AV1704">
        <v>0</v>
      </c>
      <c r="AW1704">
        <v>4</v>
      </c>
      <c r="AX1704">
        <v>4</v>
      </c>
      <c r="AY1704">
        <v>0</v>
      </c>
      <c r="AZ1704">
        <v>0</v>
      </c>
      <c r="BA1704" t="s">
        <v>63</v>
      </c>
      <c r="BB1704" t="s">
        <v>63</v>
      </c>
      <c r="BC1704" t="s">
        <v>84</v>
      </c>
    </row>
    <row r="1705" spans="1:55" x14ac:dyDescent="0.3">
      <c r="A1705" t="s">
        <v>55</v>
      </c>
      <c r="B1705" t="s">
        <v>55</v>
      </c>
      <c r="C1705" t="s">
        <v>168</v>
      </c>
      <c r="D1705">
        <v>22110415702</v>
      </c>
      <c r="E1705" t="s">
        <v>1476</v>
      </c>
      <c r="F1705" t="s">
        <v>98</v>
      </c>
      <c r="G1705" t="s">
        <v>57</v>
      </c>
      <c r="H1705">
        <v>5</v>
      </c>
      <c r="I1705" t="s">
        <v>74</v>
      </c>
      <c r="J1705" t="s">
        <v>59</v>
      </c>
      <c r="L1705">
        <v>1</v>
      </c>
      <c r="N1705">
        <v>3</v>
      </c>
      <c r="O1705" t="s">
        <v>66</v>
      </c>
      <c r="P1705">
        <v>6</v>
      </c>
      <c r="Q1705" t="s">
        <v>100</v>
      </c>
      <c r="R1705">
        <v>43</v>
      </c>
      <c r="S1705">
        <v>55</v>
      </c>
      <c r="T1705" t="s">
        <v>1773</v>
      </c>
      <c r="V1705">
        <v>0</v>
      </c>
      <c r="W1705">
        <v>0</v>
      </c>
      <c r="X1705">
        <v>1</v>
      </c>
      <c r="Y1705" t="s">
        <v>71</v>
      </c>
      <c r="Z1705" t="s">
        <v>71</v>
      </c>
      <c r="AA1705" t="s">
        <v>71</v>
      </c>
      <c r="AB1705" t="s">
        <v>71</v>
      </c>
      <c r="AC1705" t="s">
        <v>77</v>
      </c>
      <c r="AD1705">
        <v>0</v>
      </c>
      <c r="AE1705">
        <v>1</v>
      </c>
      <c r="AF1705">
        <v>0</v>
      </c>
      <c r="AG1705">
        <v>0</v>
      </c>
      <c r="AH1705">
        <v>0</v>
      </c>
      <c r="AI1705">
        <v>0</v>
      </c>
      <c r="AJ1705">
        <v>0</v>
      </c>
      <c r="AK1705">
        <v>0</v>
      </c>
      <c r="AL1705">
        <v>0</v>
      </c>
      <c r="AM1705">
        <v>0</v>
      </c>
      <c r="AN1705">
        <v>0</v>
      </c>
      <c r="AO1705">
        <v>0</v>
      </c>
      <c r="AP1705">
        <v>0</v>
      </c>
      <c r="AQ1705">
        <v>0</v>
      </c>
      <c r="AR1705">
        <v>0</v>
      </c>
      <c r="AS1705">
        <v>0</v>
      </c>
      <c r="AT1705">
        <v>0</v>
      </c>
      <c r="AU1705">
        <v>0</v>
      </c>
      <c r="AV1705">
        <v>0</v>
      </c>
      <c r="AW1705">
        <v>4</v>
      </c>
      <c r="AX1705">
        <v>4</v>
      </c>
      <c r="AY1705">
        <v>0</v>
      </c>
      <c r="AZ1705">
        <v>0</v>
      </c>
      <c r="BA1705" t="s">
        <v>63</v>
      </c>
      <c r="BB1705" t="s">
        <v>63</v>
      </c>
      <c r="BC1705" t="s">
        <v>84</v>
      </c>
    </row>
    <row r="1706" spans="1:55" x14ac:dyDescent="0.3">
      <c r="A1706" t="s">
        <v>55</v>
      </c>
      <c r="B1706" t="s">
        <v>55</v>
      </c>
      <c r="C1706" t="s">
        <v>168</v>
      </c>
      <c r="D1706">
        <v>22110415702</v>
      </c>
      <c r="E1706" t="s">
        <v>1476</v>
      </c>
      <c r="F1706" t="s">
        <v>98</v>
      </c>
      <c r="G1706" t="s">
        <v>57</v>
      </c>
      <c r="H1706">
        <v>6</v>
      </c>
      <c r="I1706" t="s">
        <v>58</v>
      </c>
      <c r="J1706" t="s">
        <v>59</v>
      </c>
      <c r="L1706">
        <v>1</v>
      </c>
      <c r="M1706" t="s">
        <v>1479</v>
      </c>
      <c r="N1706">
        <v>4</v>
      </c>
      <c r="O1706" t="s">
        <v>70</v>
      </c>
      <c r="R1706">
        <v>0</v>
      </c>
      <c r="S1706">
        <v>0</v>
      </c>
      <c r="T1706" t="s">
        <v>1773</v>
      </c>
      <c r="U1706" t="s">
        <v>1576</v>
      </c>
      <c r="V1706">
        <v>0</v>
      </c>
      <c r="W1706">
        <v>0</v>
      </c>
      <c r="X1706">
        <v>1</v>
      </c>
      <c r="Y1706" t="s">
        <v>62</v>
      </c>
      <c r="AA1706" t="s">
        <v>90</v>
      </c>
      <c r="AB1706" t="s">
        <v>71</v>
      </c>
      <c r="AD1706">
        <v>0</v>
      </c>
      <c r="AE1706">
        <v>0</v>
      </c>
      <c r="AF1706">
        <v>0</v>
      </c>
      <c r="AG1706">
        <v>0</v>
      </c>
      <c r="AH1706">
        <v>0</v>
      </c>
      <c r="AI1706">
        <v>0</v>
      </c>
      <c r="AJ1706">
        <v>0</v>
      </c>
      <c r="AK1706">
        <v>0</v>
      </c>
      <c r="AL1706">
        <v>0</v>
      </c>
      <c r="AM1706">
        <v>0</v>
      </c>
      <c r="AN1706">
        <v>0</v>
      </c>
      <c r="AO1706">
        <v>0</v>
      </c>
      <c r="AP1706">
        <v>0</v>
      </c>
      <c r="AQ1706">
        <v>0</v>
      </c>
      <c r="AR1706">
        <v>0</v>
      </c>
      <c r="AS1706">
        <v>0</v>
      </c>
      <c r="AT1706">
        <v>0</v>
      </c>
      <c r="AU1706">
        <v>0</v>
      </c>
      <c r="AV1706">
        <v>0</v>
      </c>
      <c r="AW1706">
        <v>1</v>
      </c>
      <c r="AX1706">
        <v>1</v>
      </c>
      <c r="AY1706">
        <v>0</v>
      </c>
      <c r="AZ1706">
        <v>0</v>
      </c>
      <c r="BA1706" t="s">
        <v>63</v>
      </c>
      <c r="BB1706" t="s">
        <v>63</v>
      </c>
      <c r="BC1706" t="s">
        <v>84</v>
      </c>
    </row>
    <row r="1707" spans="1:55" x14ac:dyDescent="0.3">
      <c r="A1707" t="s">
        <v>55</v>
      </c>
      <c r="B1707" t="s">
        <v>55</v>
      </c>
      <c r="C1707" t="s">
        <v>168</v>
      </c>
      <c r="D1707">
        <v>22110415702</v>
      </c>
      <c r="E1707" t="s">
        <v>1476</v>
      </c>
      <c r="F1707" t="s">
        <v>98</v>
      </c>
      <c r="G1707" t="s">
        <v>57</v>
      </c>
      <c r="H1707">
        <v>6</v>
      </c>
      <c r="I1707" t="s">
        <v>58</v>
      </c>
      <c r="J1707" t="s">
        <v>59</v>
      </c>
      <c r="L1707">
        <v>1</v>
      </c>
      <c r="M1707" t="s">
        <v>1479</v>
      </c>
      <c r="N1707">
        <v>5</v>
      </c>
      <c r="O1707" t="s">
        <v>70</v>
      </c>
      <c r="R1707">
        <v>0</v>
      </c>
      <c r="S1707">
        <v>0</v>
      </c>
      <c r="T1707" t="s">
        <v>1773</v>
      </c>
      <c r="V1707">
        <v>0</v>
      </c>
      <c r="W1707">
        <v>0</v>
      </c>
      <c r="X1707">
        <v>1</v>
      </c>
      <c r="Y1707" t="s">
        <v>71</v>
      </c>
      <c r="Z1707" t="s">
        <v>71</v>
      </c>
      <c r="AA1707" t="s">
        <v>90</v>
      </c>
      <c r="AB1707" t="s">
        <v>71</v>
      </c>
      <c r="AD1707">
        <v>0</v>
      </c>
      <c r="AE1707">
        <v>0</v>
      </c>
      <c r="AF1707">
        <v>0</v>
      </c>
      <c r="AG1707">
        <v>0</v>
      </c>
      <c r="AH1707">
        <v>0</v>
      </c>
      <c r="AI1707">
        <v>1</v>
      </c>
      <c r="AJ1707">
        <v>0</v>
      </c>
      <c r="AK1707">
        <v>0</v>
      </c>
      <c r="AL1707">
        <v>0</v>
      </c>
      <c r="AM1707">
        <v>0</v>
      </c>
      <c r="AN1707">
        <v>0</v>
      </c>
      <c r="AO1707">
        <v>0</v>
      </c>
      <c r="AP1707">
        <v>0</v>
      </c>
      <c r="AQ1707">
        <v>0</v>
      </c>
      <c r="AR1707">
        <v>0</v>
      </c>
      <c r="AS1707">
        <v>0</v>
      </c>
      <c r="AT1707">
        <v>0</v>
      </c>
      <c r="AU1707">
        <v>0</v>
      </c>
      <c r="AV1707">
        <v>0</v>
      </c>
      <c r="AW1707">
        <v>4</v>
      </c>
      <c r="AX1707">
        <v>2</v>
      </c>
      <c r="AY1707">
        <v>0</v>
      </c>
      <c r="AZ1707">
        <v>0</v>
      </c>
      <c r="BA1707" t="s">
        <v>63</v>
      </c>
      <c r="BB1707" t="s">
        <v>63</v>
      </c>
      <c r="BC1707" t="s">
        <v>64</v>
      </c>
    </row>
    <row r="1708" spans="1:55" x14ac:dyDescent="0.3">
      <c r="A1708" t="s">
        <v>55</v>
      </c>
      <c r="B1708" t="s">
        <v>55</v>
      </c>
      <c r="C1708" t="s">
        <v>168</v>
      </c>
      <c r="D1708">
        <v>22110415702</v>
      </c>
      <c r="E1708" t="s">
        <v>1476</v>
      </c>
      <c r="F1708" t="s">
        <v>98</v>
      </c>
      <c r="G1708" t="s">
        <v>57</v>
      </c>
      <c r="H1708">
        <v>6</v>
      </c>
      <c r="I1708" t="s">
        <v>58</v>
      </c>
      <c r="J1708" t="s">
        <v>59</v>
      </c>
      <c r="L1708">
        <v>1</v>
      </c>
      <c r="M1708" t="s">
        <v>1479</v>
      </c>
      <c r="N1708">
        <v>6</v>
      </c>
      <c r="O1708" t="s">
        <v>70</v>
      </c>
      <c r="R1708">
        <v>0</v>
      </c>
      <c r="S1708">
        <v>0</v>
      </c>
      <c r="T1708" t="s">
        <v>1773</v>
      </c>
      <c r="V1708">
        <v>0</v>
      </c>
      <c r="W1708">
        <v>0</v>
      </c>
      <c r="X1708">
        <v>1</v>
      </c>
      <c r="AD1708">
        <v>0</v>
      </c>
      <c r="AE1708">
        <v>0</v>
      </c>
      <c r="AF1708">
        <v>0</v>
      </c>
      <c r="AG1708">
        <v>0</v>
      </c>
      <c r="AH1708">
        <v>0</v>
      </c>
      <c r="AI1708">
        <v>0</v>
      </c>
      <c r="AJ1708">
        <v>0</v>
      </c>
      <c r="AK1708">
        <v>0</v>
      </c>
      <c r="AL1708">
        <v>0</v>
      </c>
      <c r="AM1708">
        <v>0</v>
      </c>
      <c r="AN1708">
        <v>0</v>
      </c>
      <c r="AO1708">
        <v>0</v>
      </c>
      <c r="AP1708">
        <v>0</v>
      </c>
      <c r="AQ1708">
        <v>0</v>
      </c>
      <c r="AR1708">
        <v>0</v>
      </c>
      <c r="AS1708">
        <v>0</v>
      </c>
      <c r="AT1708">
        <v>0</v>
      </c>
      <c r="AU1708">
        <v>0</v>
      </c>
      <c r="AV1708">
        <v>0</v>
      </c>
      <c r="AW1708">
        <v>4</v>
      </c>
      <c r="AX1708">
        <v>4</v>
      </c>
      <c r="AY1708">
        <v>0</v>
      </c>
      <c r="AZ1708">
        <v>0</v>
      </c>
      <c r="BA1708" t="s">
        <v>63</v>
      </c>
      <c r="BB1708" t="s">
        <v>63</v>
      </c>
      <c r="BC1708" t="s">
        <v>64</v>
      </c>
    </row>
    <row r="1709" spans="1:55" ht="28.8" x14ac:dyDescent="0.3">
      <c r="A1709" t="s">
        <v>55</v>
      </c>
      <c r="B1709" t="s">
        <v>55</v>
      </c>
      <c r="C1709" t="s">
        <v>168</v>
      </c>
      <c r="D1709">
        <v>22110415702</v>
      </c>
      <c r="E1709" t="s">
        <v>1476</v>
      </c>
      <c r="F1709" t="s">
        <v>98</v>
      </c>
      <c r="G1709" t="s">
        <v>57</v>
      </c>
      <c r="H1709">
        <v>7</v>
      </c>
      <c r="I1709" t="s">
        <v>74</v>
      </c>
      <c r="J1709" t="s">
        <v>59</v>
      </c>
      <c r="L1709">
        <v>1</v>
      </c>
      <c r="M1709" s="40" t="s">
        <v>1481</v>
      </c>
      <c r="N1709">
        <v>1</v>
      </c>
      <c r="O1709" t="s">
        <v>66</v>
      </c>
      <c r="R1709">
        <v>0</v>
      </c>
      <c r="S1709">
        <v>0</v>
      </c>
      <c r="T1709" t="s">
        <v>61</v>
      </c>
      <c r="U1709" t="s">
        <v>1577</v>
      </c>
      <c r="V1709">
        <v>4</v>
      </c>
      <c r="W1709">
        <v>4</v>
      </c>
      <c r="X1709">
        <v>2</v>
      </c>
      <c r="Y1709" t="s">
        <v>62</v>
      </c>
      <c r="Z1709" t="s">
        <v>62</v>
      </c>
      <c r="AA1709" t="s">
        <v>62</v>
      </c>
      <c r="AB1709" t="s">
        <v>62</v>
      </c>
      <c r="AC1709" t="s">
        <v>68</v>
      </c>
      <c r="AD1709">
        <v>0</v>
      </c>
      <c r="AE1709">
        <v>1</v>
      </c>
      <c r="AF1709">
        <v>0</v>
      </c>
      <c r="AG1709">
        <v>0</v>
      </c>
      <c r="AH1709">
        <v>0</v>
      </c>
      <c r="AI1709">
        <v>0</v>
      </c>
      <c r="AJ1709">
        <v>0</v>
      </c>
      <c r="AK1709">
        <v>0</v>
      </c>
      <c r="AL1709">
        <v>0</v>
      </c>
      <c r="AM1709">
        <v>0</v>
      </c>
      <c r="AN1709">
        <v>0</v>
      </c>
      <c r="AO1709">
        <v>0</v>
      </c>
      <c r="AP1709">
        <v>0</v>
      </c>
      <c r="AQ1709">
        <v>0</v>
      </c>
      <c r="AR1709">
        <v>0</v>
      </c>
      <c r="AS1709">
        <v>0</v>
      </c>
      <c r="AT1709">
        <v>0</v>
      </c>
      <c r="AU1709">
        <v>0</v>
      </c>
      <c r="AV1709">
        <v>0</v>
      </c>
      <c r="AW1709">
        <v>5</v>
      </c>
      <c r="AX1709">
        <v>4</v>
      </c>
      <c r="AY1709">
        <v>0</v>
      </c>
      <c r="AZ1709">
        <v>0</v>
      </c>
      <c r="BA1709" t="s">
        <v>63</v>
      </c>
      <c r="BB1709" t="s">
        <v>63</v>
      </c>
      <c r="BC1709" t="s">
        <v>84</v>
      </c>
    </row>
    <row r="1710" spans="1:55" x14ac:dyDescent="0.3">
      <c r="A1710" t="s">
        <v>55</v>
      </c>
      <c r="B1710" t="s">
        <v>55</v>
      </c>
      <c r="C1710" t="s">
        <v>1125</v>
      </c>
      <c r="D1710">
        <v>22110428433</v>
      </c>
      <c r="E1710" t="s">
        <v>1140</v>
      </c>
      <c r="F1710" t="s">
        <v>56</v>
      </c>
      <c r="G1710" t="s">
        <v>57</v>
      </c>
      <c r="H1710">
        <v>6</v>
      </c>
      <c r="I1710" t="s">
        <v>58</v>
      </c>
      <c r="J1710" t="s">
        <v>59</v>
      </c>
      <c r="K1710" t="s">
        <v>1500</v>
      </c>
      <c r="L1710">
        <v>1</v>
      </c>
      <c r="N1710">
        <v>1</v>
      </c>
      <c r="O1710" t="s">
        <v>66</v>
      </c>
      <c r="P1710" t="s">
        <v>144</v>
      </c>
      <c r="Q1710" t="s">
        <v>151</v>
      </c>
      <c r="R1710">
        <v>0</v>
      </c>
      <c r="S1710">
        <v>0</v>
      </c>
      <c r="T1710" t="s">
        <v>61</v>
      </c>
      <c r="V1710">
        <v>4</v>
      </c>
      <c r="W1710">
        <v>4</v>
      </c>
      <c r="X1710">
        <v>2</v>
      </c>
      <c r="Y1710" t="s">
        <v>62</v>
      </c>
      <c r="Z1710" t="s">
        <v>62</v>
      </c>
      <c r="AA1710" t="s">
        <v>62</v>
      </c>
      <c r="AB1710" t="s">
        <v>62</v>
      </c>
      <c r="AD1710">
        <v>0</v>
      </c>
      <c r="AE1710">
        <v>1</v>
      </c>
      <c r="AF1710">
        <v>0</v>
      </c>
      <c r="AG1710">
        <v>0</v>
      </c>
      <c r="AH1710">
        <v>0</v>
      </c>
      <c r="AI1710">
        <v>1</v>
      </c>
      <c r="AJ1710">
        <v>1</v>
      </c>
      <c r="AK1710">
        <v>0</v>
      </c>
      <c r="AL1710">
        <v>0</v>
      </c>
      <c r="AM1710">
        <v>0</v>
      </c>
      <c r="AN1710">
        <v>0</v>
      </c>
      <c r="AO1710">
        <v>0</v>
      </c>
      <c r="AP1710">
        <v>0</v>
      </c>
      <c r="AQ1710">
        <v>0</v>
      </c>
      <c r="AR1710">
        <v>0</v>
      </c>
      <c r="AS1710">
        <v>0</v>
      </c>
      <c r="AT1710">
        <v>0</v>
      </c>
      <c r="AU1710">
        <v>0</v>
      </c>
      <c r="AV1710">
        <v>0</v>
      </c>
      <c r="AW1710">
        <v>2</v>
      </c>
      <c r="AX1710">
        <v>1</v>
      </c>
      <c r="AY1710">
        <v>0</v>
      </c>
      <c r="AZ1710">
        <v>0</v>
      </c>
      <c r="BA1710" t="s">
        <v>63</v>
      </c>
      <c r="BB1710" t="s">
        <v>63</v>
      </c>
    </row>
    <row r="1711" spans="1:55" x14ac:dyDescent="0.3">
      <c r="A1711" t="s">
        <v>55</v>
      </c>
      <c r="B1711" t="s">
        <v>55</v>
      </c>
      <c r="C1711" t="s">
        <v>625</v>
      </c>
      <c r="D1711">
        <v>22110409601</v>
      </c>
      <c r="E1711" t="s">
        <v>1449</v>
      </c>
      <c r="F1711" t="s">
        <v>56</v>
      </c>
      <c r="G1711" t="s">
        <v>57</v>
      </c>
      <c r="H1711">
        <v>1</v>
      </c>
      <c r="I1711" t="s">
        <v>58</v>
      </c>
      <c r="J1711" t="s">
        <v>59</v>
      </c>
      <c r="K1711" t="s">
        <v>1450</v>
      </c>
      <c r="L1711">
        <v>1</v>
      </c>
      <c r="M1711" t="s">
        <v>1451</v>
      </c>
      <c r="N1711">
        <v>1</v>
      </c>
      <c r="O1711" t="s">
        <v>60</v>
      </c>
      <c r="R1711">
        <v>0</v>
      </c>
      <c r="S1711">
        <v>0</v>
      </c>
      <c r="T1711" t="s">
        <v>61</v>
      </c>
      <c r="U1711" t="s">
        <v>1553</v>
      </c>
      <c r="V1711">
        <v>4</v>
      </c>
      <c r="W1711">
        <v>0</v>
      </c>
      <c r="X1711">
        <v>1</v>
      </c>
      <c r="Y1711" t="s">
        <v>62</v>
      </c>
      <c r="Z1711" t="s">
        <v>62</v>
      </c>
      <c r="AA1711" t="s">
        <v>90</v>
      </c>
      <c r="AB1711" t="s">
        <v>62</v>
      </c>
      <c r="AD1711">
        <v>1</v>
      </c>
      <c r="AE1711">
        <v>0</v>
      </c>
      <c r="AF1711">
        <v>0</v>
      </c>
      <c r="AG1711">
        <v>0</v>
      </c>
      <c r="AH1711">
        <v>1</v>
      </c>
      <c r="AI1711">
        <v>4</v>
      </c>
      <c r="AJ1711">
        <v>1</v>
      </c>
      <c r="AK1711">
        <v>0</v>
      </c>
      <c r="AL1711">
        <v>2</v>
      </c>
      <c r="AM1711">
        <v>4</v>
      </c>
      <c r="AN1711">
        <v>4</v>
      </c>
      <c r="AO1711">
        <v>0</v>
      </c>
      <c r="AP1711">
        <v>0</v>
      </c>
      <c r="AQ1711">
        <v>0</v>
      </c>
      <c r="AR1711">
        <v>0</v>
      </c>
      <c r="AS1711">
        <v>0</v>
      </c>
      <c r="AT1711">
        <v>0</v>
      </c>
      <c r="AU1711">
        <v>0</v>
      </c>
      <c r="AV1711">
        <v>0</v>
      </c>
      <c r="AW1711">
        <v>3</v>
      </c>
      <c r="AX1711">
        <v>2</v>
      </c>
      <c r="AY1711">
        <v>0</v>
      </c>
      <c r="AZ1711">
        <v>0</v>
      </c>
      <c r="BA1711" t="s">
        <v>63</v>
      </c>
      <c r="BB1711" t="s">
        <v>63</v>
      </c>
    </row>
    <row r="1712" spans="1:55" x14ac:dyDescent="0.3">
      <c r="A1712" t="s">
        <v>55</v>
      </c>
      <c r="B1712" t="s">
        <v>55</v>
      </c>
      <c r="C1712" t="s">
        <v>625</v>
      </c>
      <c r="D1712">
        <v>22110409601</v>
      </c>
      <c r="E1712" t="s">
        <v>1449</v>
      </c>
      <c r="F1712" t="s">
        <v>56</v>
      </c>
      <c r="G1712" t="s">
        <v>57</v>
      </c>
      <c r="H1712">
        <v>1</v>
      </c>
      <c r="I1712" t="s">
        <v>58</v>
      </c>
      <c r="J1712" t="s">
        <v>59</v>
      </c>
      <c r="K1712" t="s">
        <v>1450</v>
      </c>
      <c r="L1712">
        <v>1</v>
      </c>
      <c r="M1712" t="s">
        <v>1451</v>
      </c>
      <c r="N1712">
        <v>2</v>
      </c>
      <c r="O1712" t="s">
        <v>95</v>
      </c>
      <c r="R1712">
        <v>0</v>
      </c>
      <c r="S1712">
        <v>0</v>
      </c>
      <c r="U1712" t="s">
        <v>1554</v>
      </c>
      <c r="V1712">
        <v>4</v>
      </c>
      <c r="W1712">
        <v>0</v>
      </c>
      <c r="X1712">
        <v>1</v>
      </c>
      <c r="Y1712" t="s">
        <v>62</v>
      </c>
      <c r="Z1712" t="s">
        <v>83</v>
      </c>
      <c r="AA1712" t="s">
        <v>90</v>
      </c>
      <c r="AB1712" t="s">
        <v>62</v>
      </c>
      <c r="AD1712">
        <v>1</v>
      </c>
      <c r="AE1712">
        <v>0</v>
      </c>
      <c r="AF1712">
        <v>0</v>
      </c>
      <c r="AG1712">
        <v>0</v>
      </c>
      <c r="AH1712">
        <v>0</v>
      </c>
      <c r="AI1712">
        <v>0</v>
      </c>
      <c r="AJ1712">
        <v>0</v>
      </c>
      <c r="AK1712">
        <v>0</v>
      </c>
      <c r="AL1712">
        <v>0</v>
      </c>
      <c r="AM1712">
        <v>0</v>
      </c>
      <c r="AN1712">
        <v>0</v>
      </c>
      <c r="AO1712">
        <v>0</v>
      </c>
      <c r="AP1712">
        <v>0</v>
      </c>
      <c r="AQ1712">
        <v>0</v>
      </c>
      <c r="AR1712">
        <v>0</v>
      </c>
      <c r="AS1712">
        <v>0</v>
      </c>
      <c r="AT1712">
        <v>0</v>
      </c>
      <c r="AU1712">
        <v>0</v>
      </c>
      <c r="AV1712">
        <v>0</v>
      </c>
      <c r="AW1712">
        <v>1</v>
      </c>
      <c r="AX1712">
        <v>0</v>
      </c>
      <c r="AY1712">
        <v>0</v>
      </c>
      <c r="AZ1712">
        <v>0</v>
      </c>
      <c r="BA1712" t="s">
        <v>63</v>
      </c>
      <c r="BB1712" t="s">
        <v>63</v>
      </c>
      <c r="BC1712" t="s">
        <v>84</v>
      </c>
    </row>
    <row r="1713" spans="1:55" x14ac:dyDescent="0.3">
      <c r="A1713" t="s">
        <v>55</v>
      </c>
      <c r="B1713" t="s">
        <v>55</v>
      </c>
      <c r="C1713" t="s">
        <v>157</v>
      </c>
      <c r="D1713">
        <v>22110402307</v>
      </c>
      <c r="E1713" t="s">
        <v>166</v>
      </c>
      <c r="F1713" t="s">
        <v>106</v>
      </c>
      <c r="G1713" t="s">
        <v>57</v>
      </c>
      <c r="H1713">
        <v>2</v>
      </c>
      <c r="I1713" t="s">
        <v>74</v>
      </c>
      <c r="J1713" t="s">
        <v>59</v>
      </c>
      <c r="L1713">
        <v>1</v>
      </c>
      <c r="N1713">
        <v>1</v>
      </c>
      <c r="O1713" t="s">
        <v>66</v>
      </c>
      <c r="P1713">
        <v>12</v>
      </c>
      <c r="Q1713" t="s">
        <v>116</v>
      </c>
      <c r="R1713">
        <v>34</v>
      </c>
      <c r="S1713">
        <v>73</v>
      </c>
      <c r="T1713" t="s">
        <v>61</v>
      </c>
      <c r="V1713">
        <v>4</v>
      </c>
      <c r="W1713">
        <v>0</v>
      </c>
      <c r="X1713">
        <v>1</v>
      </c>
      <c r="Y1713" t="s">
        <v>62</v>
      </c>
      <c r="Z1713" t="s">
        <v>62</v>
      </c>
      <c r="AA1713" t="s">
        <v>62</v>
      </c>
      <c r="AB1713" t="s">
        <v>62</v>
      </c>
      <c r="AC1713" t="s">
        <v>77</v>
      </c>
      <c r="AD1713">
        <v>1</v>
      </c>
      <c r="AE1713">
        <v>1</v>
      </c>
      <c r="AF1713">
        <v>0</v>
      </c>
      <c r="AG1713">
        <v>0</v>
      </c>
      <c r="AH1713">
        <v>0</v>
      </c>
      <c r="AI1713">
        <v>0</v>
      </c>
      <c r="AJ1713">
        <v>0</v>
      </c>
      <c r="AK1713">
        <v>0</v>
      </c>
      <c r="AL1713">
        <v>0</v>
      </c>
      <c r="AM1713">
        <v>0</v>
      </c>
      <c r="AN1713">
        <v>0</v>
      </c>
      <c r="AO1713">
        <v>0</v>
      </c>
      <c r="AP1713">
        <v>0</v>
      </c>
      <c r="AQ1713">
        <v>0</v>
      </c>
      <c r="AR1713">
        <v>0</v>
      </c>
      <c r="AS1713">
        <v>0</v>
      </c>
      <c r="AT1713">
        <v>0</v>
      </c>
      <c r="AU1713">
        <v>0</v>
      </c>
      <c r="AV1713">
        <v>0</v>
      </c>
      <c r="AW1713">
        <v>8</v>
      </c>
      <c r="AX1713">
        <v>7</v>
      </c>
      <c r="AY1713">
        <v>0</v>
      </c>
      <c r="AZ1713">
        <v>0</v>
      </c>
      <c r="BA1713" t="s">
        <v>63</v>
      </c>
      <c r="BB1713" t="s">
        <v>63</v>
      </c>
    </row>
    <row r="1714" spans="1:55" ht="28.8" x14ac:dyDescent="0.3">
      <c r="A1714" t="s">
        <v>55</v>
      </c>
      <c r="B1714" t="s">
        <v>55</v>
      </c>
      <c r="C1714" t="s">
        <v>625</v>
      </c>
      <c r="D1714">
        <v>22110409601</v>
      </c>
      <c r="E1714" t="s">
        <v>1449</v>
      </c>
      <c r="F1714" t="s">
        <v>56</v>
      </c>
      <c r="G1714" t="s">
        <v>57</v>
      </c>
      <c r="H1714">
        <v>2</v>
      </c>
      <c r="I1714" t="s">
        <v>72</v>
      </c>
      <c r="J1714" t="s">
        <v>59</v>
      </c>
      <c r="K1714" t="s">
        <v>1555</v>
      </c>
      <c r="L1714">
        <v>1</v>
      </c>
      <c r="M1714" s="40" t="s">
        <v>1556</v>
      </c>
      <c r="N1714">
        <v>1</v>
      </c>
      <c r="O1714" t="s">
        <v>65</v>
      </c>
      <c r="R1714">
        <v>0</v>
      </c>
      <c r="S1714">
        <v>0</v>
      </c>
      <c r="T1714" t="s">
        <v>61</v>
      </c>
      <c r="U1714" t="s">
        <v>1557</v>
      </c>
      <c r="V1714">
        <v>4</v>
      </c>
      <c r="W1714">
        <v>0</v>
      </c>
      <c r="X1714">
        <v>1</v>
      </c>
      <c r="Y1714" t="s">
        <v>62</v>
      </c>
      <c r="Z1714" t="s">
        <v>62</v>
      </c>
      <c r="AA1714" t="s">
        <v>90</v>
      </c>
      <c r="AB1714" t="s">
        <v>62</v>
      </c>
      <c r="AD1714">
        <v>0</v>
      </c>
      <c r="AE1714">
        <v>0</v>
      </c>
      <c r="AF1714">
        <v>0</v>
      </c>
      <c r="AG1714">
        <v>0</v>
      </c>
      <c r="AH1714">
        <v>0</v>
      </c>
      <c r="AI1714">
        <v>2</v>
      </c>
      <c r="AJ1714">
        <v>1</v>
      </c>
      <c r="AK1714">
        <v>1</v>
      </c>
      <c r="AL1714">
        <v>4</v>
      </c>
      <c r="AM1714">
        <v>12</v>
      </c>
      <c r="AN1714">
        <v>0</v>
      </c>
      <c r="AO1714">
        <v>0</v>
      </c>
      <c r="AP1714">
        <v>0</v>
      </c>
      <c r="AQ1714">
        <v>0</v>
      </c>
      <c r="AR1714">
        <v>0</v>
      </c>
      <c r="AS1714">
        <v>0</v>
      </c>
      <c r="AT1714">
        <v>0</v>
      </c>
      <c r="AU1714">
        <v>0</v>
      </c>
      <c r="AV1714">
        <v>0</v>
      </c>
      <c r="AW1714">
        <v>2</v>
      </c>
      <c r="AX1714">
        <v>4</v>
      </c>
      <c r="AY1714">
        <v>0</v>
      </c>
      <c r="AZ1714">
        <v>0</v>
      </c>
      <c r="BA1714" t="s">
        <v>85</v>
      </c>
      <c r="BB1714" t="s">
        <v>63</v>
      </c>
      <c r="BC1714" t="s">
        <v>84</v>
      </c>
    </row>
    <row r="1715" spans="1:55" x14ac:dyDescent="0.3">
      <c r="A1715" t="s">
        <v>55</v>
      </c>
      <c r="B1715" t="s">
        <v>55</v>
      </c>
      <c r="C1715" t="s">
        <v>625</v>
      </c>
      <c r="D1715">
        <v>22110409601</v>
      </c>
      <c r="E1715" t="s">
        <v>1449</v>
      </c>
      <c r="F1715" t="s">
        <v>56</v>
      </c>
      <c r="G1715" t="s">
        <v>57</v>
      </c>
      <c r="H1715">
        <v>4</v>
      </c>
      <c r="I1715" t="s">
        <v>58</v>
      </c>
      <c r="J1715" t="s">
        <v>59</v>
      </c>
      <c r="K1715" t="s">
        <v>1456</v>
      </c>
      <c r="L1715">
        <v>1</v>
      </c>
      <c r="M1715" t="s">
        <v>1457</v>
      </c>
      <c r="N1715">
        <v>1</v>
      </c>
      <c r="O1715" t="s">
        <v>66</v>
      </c>
      <c r="P1715">
        <v>5</v>
      </c>
      <c r="Q1715" t="s">
        <v>75</v>
      </c>
      <c r="R1715">
        <v>22</v>
      </c>
      <c r="S1715">
        <v>24</v>
      </c>
      <c r="T1715" t="s">
        <v>61</v>
      </c>
      <c r="U1715" t="s">
        <v>1558</v>
      </c>
      <c r="V1715">
        <v>1</v>
      </c>
      <c r="W1715">
        <v>0</v>
      </c>
      <c r="X1715">
        <v>1</v>
      </c>
      <c r="Y1715" t="s">
        <v>62</v>
      </c>
      <c r="Z1715" t="s">
        <v>71</v>
      </c>
      <c r="AA1715" t="s">
        <v>90</v>
      </c>
      <c r="AB1715" t="s">
        <v>71</v>
      </c>
      <c r="AC1715" t="s">
        <v>77</v>
      </c>
      <c r="AD1715">
        <v>0</v>
      </c>
      <c r="AE1715">
        <v>1</v>
      </c>
      <c r="AF1715">
        <v>0</v>
      </c>
      <c r="AG1715">
        <v>0</v>
      </c>
      <c r="AH1715">
        <v>0</v>
      </c>
      <c r="AI1715">
        <v>0</v>
      </c>
      <c r="AJ1715">
        <v>1</v>
      </c>
      <c r="AK1715">
        <v>0</v>
      </c>
      <c r="AL1715">
        <v>0</v>
      </c>
      <c r="AM1715">
        <v>0</v>
      </c>
      <c r="AN1715">
        <v>0</v>
      </c>
      <c r="AO1715">
        <v>0</v>
      </c>
      <c r="AP1715">
        <v>0</v>
      </c>
      <c r="AQ1715">
        <v>0</v>
      </c>
      <c r="AR1715">
        <v>0</v>
      </c>
      <c r="AS1715">
        <v>0</v>
      </c>
      <c r="AT1715">
        <v>0</v>
      </c>
      <c r="AU1715">
        <v>0</v>
      </c>
      <c r="AV1715">
        <v>0</v>
      </c>
      <c r="AW1715">
        <v>4</v>
      </c>
      <c r="AX1715">
        <v>4</v>
      </c>
      <c r="AY1715">
        <v>0</v>
      </c>
      <c r="AZ1715">
        <v>0</v>
      </c>
      <c r="BA1715" t="s">
        <v>63</v>
      </c>
      <c r="BB1715" t="s">
        <v>63</v>
      </c>
    </row>
    <row r="1716" spans="1:55" x14ac:dyDescent="0.3">
      <c r="A1716" t="s">
        <v>55</v>
      </c>
      <c r="B1716" t="s">
        <v>55</v>
      </c>
      <c r="C1716" t="s">
        <v>625</v>
      </c>
      <c r="D1716">
        <v>22110409601</v>
      </c>
      <c r="E1716" t="s">
        <v>1449</v>
      </c>
      <c r="F1716" t="s">
        <v>56</v>
      </c>
      <c r="G1716" t="s">
        <v>57</v>
      </c>
      <c r="H1716">
        <v>4</v>
      </c>
      <c r="I1716" t="s">
        <v>58</v>
      </c>
      <c r="J1716" t="s">
        <v>59</v>
      </c>
      <c r="K1716" t="s">
        <v>1456</v>
      </c>
      <c r="L1716">
        <v>1</v>
      </c>
      <c r="M1716" t="s">
        <v>1457</v>
      </c>
      <c r="N1716">
        <v>2</v>
      </c>
      <c r="O1716" t="s">
        <v>66</v>
      </c>
      <c r="P1716">
        <v>5</v>
      </c>
      <c r="Q1716" t="s">
        <v>91</v>
      </c>
      <c r="R1716">
        <v>23</v>
      </c>
      <c r="S1716">
        <v>25</v>
      </c>
      <c r="T1716" t="s">
        <v>61</v>
      </c>
      <c r="V1716">
        <v>1</v>
      </c>
      <c r="W1716">
        <v>0</v>
      </c>
      <c r="X1716">
        <v>1</v>
      </c>
      <c r="Y1716" t="s">
        <v>71</v>
      </c>
      <c r="Z1716" t="s">
        <v>71</v>
      </c>
      <c r="AA1716" t="s">
        <v>90</v>
      </c>
      <c r="AB1716" t="s">
        <v>71</v>
      </c>
      <c r="AC1716" t="s">
        <v>77</v>
      </c>
      <c r="AD1716">
        <v>0</v>
      </c>
      <c r="AE1716">
        <v>1</v>
      </c>
      <c r="AF1716">
        <v>0</v>
      </c>
      <c r="AG1716">
        <v>0</v>
      </c>
      <c r="AH1716">
        <v>0</v>
      </c>
      <c r="AI1716">
        <v>0</v>
      </c>
      <c r="AJ1716">
        <v>1</v>
      </c>
      <c r="AK1716">
        <v>0</v>
      </c>
      <c r="AL1716">
        <v>0</v>
      </c>
      <c r="AM1716">
        <v>0</v>
      </c>
      <c r="AN1716">
        <v>0</v>
      </c>
      <c r="AO1716">
        <v>0</v>
      </c>
      <c r="AP1716">
        <v>0</v>
      </c>
      <c r="AQ1716">
        <v>0</v>
      </c>
      <c r="AR1716">
        <v>0</v>
      </c>
      <c r="AS1716">
        <v>0</v>
      </c>
      <c r="AT1716">
        <v>0</v>
      </c>
      <c r="AU1716">
        <v>0</v>
      </c>
      <c r="AV1716">
        <v>0</v>
      </c>
      <c r="AW1716">
        <v>4</v>
      </c>
      <c r="AX1716">
        <v>4</v>
      </c>
      <c r="AY1716">
        <v>0</v>
      </c>
      <c r="AZ1716">
        <v>0</v>
      </c>
      <c r="BA1716" t="s">
        <v>63</v>
      </c>
      <c r="BB1716" t="s">
        <v>63</v>
      </c>
      <c r="BC1716" t="s">
        <v>84</v>
      </c>
    </row>
    <row r="1717" spans="1:55" x14ac:dyDescent="0.3">
      <c r="A1717" t="s">
        <v>55</v>
      </c>
      <c r="B1717" t="s">
        <v>55</v>
      </c>
      <c r="C1717" t="s">
        <v>625</v>
      </c>
      <c r="D1717">
        <v>22110409601</v>
      </c>
      <c r="E1717" t="s">
        <v>1449</v>
      </c>
      <c r="F1717" t="s">
        <v>56</v>
      </c>
      <c r="G1717" t="s">
        <v>57</v>
      </c>
      <c r="H1717">
        <v>5</v>
      </c>
      <c r="I1717" t="s">
        <v>74</v>
      </c>
      <c r="J1717" t="s">
        <v>59</v>
      </c>
      <c r="K1717" t="s">
        <v>1559</v>
      </c>
      <c r="L1717">
        <v>1</v>
      </c>
      <c r="M1717" t="s">
        <v>1560</v>
      </c>
      <c r="N1717">
        <v>1</v>
      </c>
      <c r="O1717" t="s">
        <v>66</v>
      </c>
      <c r="P1717">
        <v>3</v>
      </c>
      <c r="Q1717" t="s">
        <v>89</v>
      </c>
      <c r="R1717">
        <v>26</v>
      </c>
      <c r="S1717">
        <v>25</v>
      </c>
      <c r="T1717" t="s">
        <v>1773</v>
      </c>
      <c r="V1717">
        <v>1</v>
      </c>
      <c r="W1717">
        <v>0</v>
      </c>
      <c r="X1717">
        <v>1</v>
      </c>
      <c r="Y1717" t="s">
        <v>62</v>
      </c>
      <c r="Z1717" t="s">
        <v>62</v>
      </c>
      <c r="AA1717" t="s">
        <v>90</v>
      </c>
      <c r="AB1717" t="s">
        <v>62</v>
      </c>
      <c r="AC1717" t="s">
        <v>68</v>
      </c>
      <c r="AD1717">
        <v>0</v>
      </c>
      <c r="AE1717">
        <v>2</v>
      </c>
      <c r="AF1717">
        <v>0</v>
      </c>
      <c r="AG1717">
        <v>0</v>
      </c>
      <c r="AH1717">
        <v>0</v>
      </c>
      <c r="AI1717">
        <v>0</v>
      </c>
      <c r="AJ1717">
        <v>0</v>
      </c>
      <c r="AK1717">
        <v>0</v>
      </c>
      <c r="AL1717">
        <v>0</v>
      </c>
      <c r="AM1717">
        <v>0</v>
      </c>
      <c r="AN1717">
        <v>0</v>
      </c>
      <c r="AO1717">
        <v>0</v>
      </c>
      <c r="AP1717">
        <v>0</v>
      </c>
      <c r="AQ1717">
        <v>0</v>
      </c>
      <c r="AR1717">
        <v>0</v>
      </c>
      <c r="AS1717">
        <v>0</v>
      </c>
      <c r="AT1717">
        <v>0</v>
      </c>
      <c r="AU1717">
        <v>0</v>
      </c>
      <c r="AV1717">
        <v>0</v>
      </c>
      <c r="AW1717">
        <v>4</v>
      </c>
      <c r="AX1717">
        <v>4</v>
      </c>
      <c r="AY1717">
        <v>0</v>
      </c>
      <c r="AZ1717">
        <v>0</v>
      </c>
      <c r="BA1717" t="s">
        <v>63</v>
      </c>
      <c r="BB1717" t="s">
        <v>63</v>
      </c>
      <c r="BC1717" t="s">
        <v>145</v>
      </c>
    </row>
    <row r="1718" spans="1:55" x14ac:dyDescent="0.3">
      <c r="A1718" t="s">
        <v>55</v>
      </c>
      <c r="B1718" t="s">
        <v>55</v>
      </c>
      <c r="C1718" t="s">
        <v>625</v>
      </c>
      <c r="D1718">
        <v>22110409601</v>
      </c>
      <c r="E1718" t="s">
        <v>1449</v>
      </c>
      <c r="F1718" t="s">
        <v>56</v>
      </c>
      <c r="G1718" t="s">
        <v>57</v>
      </c>
      <c r="H1718">
        <v>6</v>
      </c>
      <c r="I1718" t="s">
        <v>58</v>
      </c>
      <c r="J1718" t="s">
        <v>59</v>
      </c>
      <c r="K1718" t="s">
        <v>1458</v>
      </c>
      <c r="L1718">
        <v>1</v>
      </c>
      <c r="M1718" t="s">
        <v>1459</v>
      </c>
      <c r="N1718">
        <v>3</v>
      </c>
      <c r="O1718" t="s">
        <v>70</v>
      </c>
      <c r="R1718">
        <v>0</v>
      </c>
      <c r="S1718">
        <v>0</v>
      </c>
      <c r="T1718" t="s">
        <v>61</v>
      </c>
      <c r="V1718">
        <v>0</v>
      </c>
      <c r="W1718">
        <v>0</v>
      </c>
      <c r="X1718">
        <v>1</v>
      </c>
      <c r="Y1718" t="s">
        <v>62</v>
      </c>
      <c r="Z1718" t="s">
        <v>71</v>
      </c>
      <c r="AA1718" t="s">
        <v>90</v>
      </c>
      <c r="AB1718" t="s">
        <v>62</v>
      </c>
      <c r="AD1718">
        <v>0</v>
      </c>
      <c r="AE1718">
        <v>0</v>
      </c>
      <c r="AF1718">
        <v>0</v>
      </c>
      <c r="AG1718">
        <v>0</v>
      </c>
      <c r="AH1718">
        <v>0</v>
      </c>
      <c r="AI1718">
        <v>0</v>
      </c>
      <c r="AJ1718">
        <v>1</v>
      </c>
      <c r="AK1718">
        <v>0</v>
      </c>
      <c r="AL1718">
        <v>0</v>
      </c>
      <c r="AM1718">
        <v>0</v>
      </c>
      <c r="AN1718">
        <v>0</v>
      </c>
      <c r="AO1718">
        <v>0</v>
      </c>
      <c r="AP1718">
        <v>0</v>
      </c>
      <c r="AQ1718">
        <v>0</v>
      </c>
      <c r="AR1718">
        <v>0</v>
      </c>
      <c r="AS1718">
        <v>0</v>
      </c>
      <c r="AT1718">
        <v>0</v>
      </c>
      <c r="AU1718">
        <v>0</v>
      </c>
      <c r="AV1718">
        <v>0</v>
      </c>
      <c r="AW1718">
        <v>2</v>
      </c>
      <c r="AX1718">
        <v>0</v>
      </c>
      <c r="AY1718">
        <v>0</v>
      </c>
      <c r="AZ1718">
        <v>0</v>
      </c>
      <c r="BA1718" t="s">
        <v>63</v>
      </c>
      <c r="BB1718" t="s">
        <v>63</v>
      </c>
      <c r="BC1718" t="s">
        <v>84</v>
      </c>
    </row>
    <row r="1719" spans="1:55" x14ac:dyDescent="0.3">
      <c r="A1719" t="s">
        <v>55</v>
      </c>
      <c r="B1719" t="s">
        <v>55</v>
      </c>
      <c r="C1719" t="s">
        <v>625</v>
      </c>
      <c r="D1719">
        <v>22110409601</v>
      </c>
      <c r="E1719" t="s">
        <v>1449</v>
      </c>
      <c r="F1719" t="s">
        <v>56</v>
      </c>
      <c r="G1719" t="s">
        <v>57</v>
      </c>
      <c r="H1719">
        <v>7</v>
      </c>
      <c r="I1719" t="s">
        <v>58</v>
      </c>
      <c r="J1719" t="s">
        <v>59</v>
      </c>
      <c r="K1719" t="s">
        <v>1461</v>
      </c>
      <c r="L1719">
        <v>1</v>
      </c>
      <c r="M1719" t="s">
        <v>1451</v>
      </c>
      <c r="N1719">
        <v>2</v>
      </c>
      <c r="O1719" t="s">
        <v>66</v>
      </c>
      <c r="P1719">
        <v>1</v>
      </c>
      <c r="Q1719" t="s">
        <v>1561</v>
      </c>
      <c r="R1719">
        <v>15</v>
      </c>
      <c r="S1719">
        <v>14</v>
      </c>
      <c r="T1719" t="s">
        <v>61</v>
      </c>
      <c r="V1719">
        <v>0</v>
      </c>
      <c r="W1719">
        <v>1</v>
      </c>
      <c r="X1719">
        <v>1</v>
      </c>
      <c r="Y1719" t="s">
        <v>71</v>
      </c>
      <c r="Z1719" t="s">
        <v>62</v>
      </c>
      <c r="AA1719" t="s">
        <v>71</v>
      </c>
      <c r="AB1719" t="s">
        <v>71</v>
      </c>
      <c r="AC1719" t="s">
        <v>77</v>
      </c>
      <c r="AD1719">
        <v>1</v>
      </c>
      <c r="AE1719">
        <v>1</v>
      </c>
      <c r="AF1719">
        <v>0</v>
      </c>
      <c r="AG1719">
        <v>0</v>
      </c>
      <c r="AH1719">
        <v>0</v>
      </c>
      <c r="AI1719">
        <v>0</v>
      </c>
      <c r="AJ1719">
        <v>1</v>
      </c>
      <c r="AK1719">
        <v>0</v>
      </c>
      <c r="AL1719">
        <v>0</v>
      </c>
      <c r="AM1719">
        <v>0</v>
      </c>
      <c r="AN1719">
        <v>0</v>
      </c>
      <c r="AO1719">
        <v>0</v>
      </c>
      <c r="AP1719">
        <v>0</v>
      </c>
      <c r="AQ1719">
        <v>0</v>
      </c>
      <c r="AR1719">
        <v>0</v>
      </c>
      <c r="AS1719">
        <v>0</v>
      </c>
      <c r="AT1719">
        <v>0</v>
      </c>
      <c r="AU1719">
        <v>0</v>
      </c>
      <c r="AV1719">
        <v>0</v>
      </c>
      <c r="AW1719">
        <v>4</v>
      </c>
      <c r="AX1719">
        <v>4</v>
      </c>
      <c r="AY1719">
        <v>0</v>
      </c>
      <c r="AZ1719">
        <v>0</v>
      </c>
      <c r="BA1719" t="s">
        <v>63</v>
      </c>
      <c r="BB1719" t="s">
        <v>63</v>
      </c>
      <c r="BC1719" t="s">
        <v>64</v>
      </c>
    </row>
    <row r="1720" spans="1:55" x14ac:dyDescent="0.3">
      <c r="A1720" t="s">
        <v>55</v>
      </c>
      <c r="B1720" t="s">
        <v>55</v>
      </c>
      <c r="C1720" t="s">
        <v>625</v>
      </c>
      <c r="D1720">
        <v>22110409601</v>
      </c>
      <c r="E1720" t="s">
        <v>1449</v>
      </c>
      <c r="F1720" t="s">
        <v>56</v>
      </c>
      <c r="G1720" t="s">
        <v>57</v>
      </c>
      <c r="H1720">
        <v>8</v>
      </c>
      <c r="I1720" t="s">
        <v>58</v>
      </c>
      <c r="J1720" t="s">
        <v>59</v>
      </c>
      <c r="K1720" t="s">
        <v>1463</v>
      </c>
      <c r="L1720">
        <v>1</v>
      </c>
      <c r="M1720" t="s">
        <v>1464</v>
      </c>
      <c r="N1720">
        <v>3</v>
      </c>
      <c r="O1720" t="s">
        <v>79</v>
      </c>
      <c r="R1720">
        <v>0</v>
      </c>
      <c r="S1720">
        <v>0</v>
      </c>
      <c r="T1720" t="s">
        <v>61</v>
      </c>
      <c r="U1720" t="s">
        <v>1562</v>
      </c>
      <c r="V1720">
        <v>2</v>
      </c>
      <c r="W1720">
        <v>0</v>
      </c>
      <c r="X1720">
        <v>1</v>
      </c>
      <c r="Y1720" t="s">
        <v>71</v>
      </c>
      <c r="Z1720" t="s">
        <v>71</v>
      </c>
      <c r="AA1720" t="s">
        <v>90</v>
      </c>
      <c r="AB1720" t="s">
        <v>71</v>
      </c>
      <c r="AD1720">
        <v>0</v>
      </c>
      <c r="AE1720">
        <v>0</v>
      </c>
      <c r="AF1720">
        <v>0</v>
      </c>
      <c r="AG1720">
        <v>0</v>
      </c>
      <c r="AH1720">
        <v>0</v>
      </c>
      <c r="AI1720">
        <v>0</v>
      </c>
      <c r="AJ1720">
        <v>2</v>
      </c>
      <c r="AK1720">
        <v>0</v>
      </c>
      <c r="AL1720">
        <v>0</v>
      </c>
      <c r="AM1720">
        <v>0</v>
      </c>
      <c r="AN1720">
        <v>0</v>
      </c>
      <c r="AO1720">
        <v>0</v>
      </c>
      <c r="AP1720">
        <v>0</v>
      </c>
      <c r="AQ1720">
        <v>0</v>
      </c>
      <c r="AR1720">
        <v>0</v>
      </c>
      <c r="AS1720">
        <v>0</v>
      </c>
      <c r="AT1720">
        <v>1</v>
      </c>
      <c r="AU1720">
        <v>2</v>
      </c>
      <c r="AV1720">
        <v>0</v>
      </c>
      <c r="AW1720">
        <v>3</v>
      </c>
      <c r="AX1720">
        <v>2</v>
      </c>
      <c r="AY1720">
        <v>0</v>
      </c>
      <c r="AZ1720">
        <v>0</v>
      </c>
      <c r="BA1720" t="s">
        <v>63</v>
      </c>
      <c r="BB1720" t="s">
        <v>63</v>
      </c>
    </row>
    <row r="1721" spans="1:55" x14ac:dyDescent="0.3">
      <c r="A1721" t="s">
        <v>55</v>
      </c>
      <c r="B1721" t="s">
        <v>55</v>
      </c>
      <c r="C1721" t="s">
        <v>625</v>
      </c>
      <c r="D1721">
        <v>22110409601</v>
      </c>
      <c r="E1721" t="s">
        <v>1449</v>
      </c>
      <c r="F1721" t="s">
        <v>56</v>
      </c>
      <c r="G1721" t="s">
        <v>57</v>
      </c>
      <c r="H1721">
        <v>8</v>
      </c>
      <c r="I1721" t="s">
        <v>58</v>
      </c>
      <c r="J1721" t="s">
        <v>59</v>
      </c>
      <c r="K1721" t="s">
        <v>1463</v>
      </c>
      <c r="L1721">
        <v>1</v>
      </c>
      <c r="M1721" t="s">
        <v>1464</v>
      </c>
      <c r="N1721">
        <v>4</v>
      </c>
      <c r="O1721" t="s">
        <v>70</v>
      </c>
      <c r="R1721">
        <v>0</v>
      </c>
      <c r="S1721">
        <v>0</v>
      </c>
      <c r="T1721" t="s">
        <v>61</v>
      </c>
      <c r="U1721" t="s">
        <v>1563</v>
      </c>
      <c r="V1721">
        <v>2</v>
      </c>
      <c r="W1721">
        <v>0</v>
      </c>
      <c r="X1721">
        <v>1</v>
      </c>
      <c r="Y1721" t="s">
        <v>83</v>
      </c>
      <c r="Z1721" t="s">
        <v>62</v>
      </c>
      <c r="AA1721" t="s">
        <v>90</v>
      </c>
      <c r="AB1721" t="s">
        <v>62</v>
      </c>
      <c r="AD1721">
        <v>0</v>
      </c>
      <c r="AE1721">
        <v>0</v>
      </c>
      <c r="AF1721">
        <v>0</v>
      </c>
      <c r="AG1721">
        <v>0</v>
      </c>
      <c r="AH1721">
        <v>0</v>
      </c>
      <c r="AI1721">
        <v>2</v>
      </c>
      <c r="AJ1721">
        <v>0</v>
      </c>
      <c r="AK1721">
        <v>0</v>
      </c>
      <c r="AL1721">
        <v>0</v>
      </c>
      <c r="AM1721">
        <v>0</v>
      </c>
      <c r="AN1721">
        <v>0</v>
      </c>
      <c r="AO1721">
        <v>0</v>
      </c>
      <c r="AP1721">
        <v>0</v>
      </c>
      <c r="AQ1721">
        <v>0</v>
      </c>
      <c r="AR1721">
        <v>0</v>
      </c>
      <c r="AS1721">
        <v>0</v>
      </c>
      <c r="AT1721">
        <v>0</v>
      </c>
      <c r="AU1721">
        <v>0</v>
      </c>
      <c r="AV1721">
        <v>0</v>
      </c>
      <c r="AW1721">
        <v>2</v>
      </c>
      <c r="AX1721">
        <v>2</v>
      </c>
      <c r="AY1721">
        <v>0</v>
      </c>
      <c r="AZ1721">
        <v>0</v>
      </c>
      <c r="BA1721" t="s">
        <v>63</v>
      </c>
      <c r="BB1721" t="s">
        <v>63</v>
      </c>
    </row>
    <row r="1722" spans="1:55" x14ac:dyDescent="0.3">
      <c r="A1722" t="s">
        <v>55</v>
      </c>
      <c r="B1722" t="s">
        <v>55</v>
      </c>
      <c r="C1722" t="s">
        <v>625</v>
      </c>
      <c r="D1722">
        <v>22110409601</v>
      </c>
      <c r="E1722" t="s">
        <v>1449</v>
      </c>
      <c r="F1722" t="s">
        <v>56</v>
      </c>
      <c r="G1722" t="s">
        <v>57</v>
      </c>
      <c r="H1722">
        <v>8</v>
      </c>
      <c r="I1722" t="s">
        <v>58</v>
      </c>
      <c r="J1722" t="s">
        <v>59</v>
      </c>
      <c r="K1722" t="s">
        <v>1463</v>
      </c>
      <c r="L1722">
        <v>1</v>
      </c>
      <c r="M1722" t="s">
        <v>1464</v>
      </c>
      <c r="N1722">
        <v>6</v>
      </c>
      <c r="O1722" t="s">
        <v>70</v>
      </c>
      <c r="R1722">
        <v>0</v>
      </c>
      <c r="S1722">
        <v>0</v>
      </c>
      <c r="T1722" t="s">
        <v>61</v>
      </c>
      <c r="U1722" t="s">
        <v>1564</v>
      </c>
      <c r="V1722">
        <v>2</v>
      </c>
      <c r="W1722">
        <v>0</v>
      </c>
      <c r="X1722">
        <v>1</v>
      </c>
      <c r="Y1722" t="s">
        <v>62</v>
      </c>
      <c r="Z1722" t="s">
        <v>62</v>
      </c>
      <c r="AA1722" t="s">
        <v>90</v>
      </c>
      <c r="AB1722" t="s">
        <v>62</v>
      </c>
      <c r="AD1722">
        <v>0</v>
      </c>
      <c r="AE1722">
        <v>0</v>
      </c>
      <c r="AF1722">
        <v>0</v>
      </c>
      <c r="AG1722">
        <v>0</v>
      </c>
      <c r="AH1722">
        <v>0</v>
      </c>
      <c r="AI1722">
        <v>1</v>
      </c>
      <c r="AJ1722">
        <v>4</v>
      </c>
      <c r="AK1722">
        <v>0</v>
      </c>
      <c r="AL1722">
        <v>0</v>
      </c>
      <c r="AM1722">
        <v>0</v>
      </c>
      <c r="AN1722">
        <v>0</v>
      </c>
      <c r="AO1722">
        <v>0</v>
      </c>
      <c r="AP1722">
        <v>0</v>
      </c>
      <c r="AQ1722">
        <v>0</v>
      </c>
      <c r="AR1722">
        <v>0</v>
      </c>
      <c r="AS1722">
        <v>0</v>
      </c>
      <c r="AT1722">
        <v>0</v>
      </c>
      <c r="AU1722">
        <v>0</v>
      </c>
      <c r="AV1722">
        <v>0</v>
      </c>
      <c r="AW1722">
        <v>2</v>
      </c>
      <c r="AX1722">
        <v>0</v>
      </c>
      <c r="AY1722">
        <v>0</v>
      </c>
      <c r="AZ1722">
        <v>0</v>
      </c>
      <c r="BA1722" t="s">
        <v>63</v>
      </c>
      <c r="BB1722" t="s">
        <v>63</v>
      </c>
    </row>
    <row r="1723" spans="1:55" x14ac:dyDescent="0.3">
      <c r="A1723" t="s">
        <v>55</v>
      </c>
      <c r="B1723" t="s">
        <v>55</v>
      </c>
      <c r="C1723" t="s">
        <v>157</v>
      </c>
      <c r="D1723">
        <v>22110406215</v>
      </c>
      <c r="E1723" t="s">
        <v>1433</v>
      </c>
      <c r="F1723" t="s">
        <v>98</v>
      </c>
      <c r="G1723" t="s">
        <v>57</v>
      </c>
      <c r="H1723">
        <v>1</v>
      </c>
      <c r="I1723" t="s">
        <v>74</v>
      </c>
      <c r="J1723" t="s">
        <v>59</v>
      </c>
      <c r="K1723" t="s">
        <v>1434</v>
      </c>
      <c r="L1723">
        <v>1</v>
      </c>
      <c r="N1723">
        <v>1</v>
      </c>
      <c r="O1723" t="s">
        <v>66</v>
      </c>
      <c r="P1723">
        <v>8</v>
      </c>
      <c r="Q1723" t="s">
        <v>82</v>
      </c>
      <c r="R1723">
        <v>24</v>
      </c>
      <c r="S1723">
        <v>27</v>
      </c>
      <c r="T1723" t="s">
        <v>61</v>
      </c>
      <c r="V1723">
        <v>0</v>
      </c>
      <c r="W1723">
        <v>1</v>
      </c>
      <c r="X1723">
        <v>1</v>
      </c>
      <c r="Y1723" t="s">
        <v>62</v>
      </c>
      <c r="Z1723" t="s">
        <v>62</v>
      </c>
      <c r="AA1723" t="s">
        <v>71</v>
      </c>
      <c r="AB1723" t="s">
        <v>62</v>
      </c>
      <c r="AC1723" t="s">
        <v>77</v>
      </c>
      <c r="AD1723">
        <v>0</v>
      </c>
      <c r="AE1723">
        <v>1</v>
      </c>
      <c r="AF1723">
        <v>0</v>
      </c>
      <c r="AG1723">
        <v>0</v>
      </c>
      <c r="AH1723">
        <v>0</v>
      </c>
      <c r="AI1723">
        <v>0</v>
      </c>
      <c r="AJ1723">
        <v>1</v>
      </c>
      <c r="AK1723">
        <v>0</v>
      </c>
      <c r="AL1723">
        <v>0</v>
      </c>
      <c r="AM1723">
        <v>0</v>
      </c>
      <c r="AN1723">
        <v>0</v>
      </c>
      <c r="AO1723">
        <v>0</v>
      </c>
      <c r="AP1723">
        <v>0</v>
      </c>
      <c r="AQ1723">
        <v>0</v>
      </c>
      <c r="AR1723">
        <v>0</v>
      </c>
      <c r="AS1723">
        <v>0</v>
      </c>
      <c r="AT1723">
        <v>0</v>
      </c>
      <c r="AU1723">
        <v>0</v>
      </c>
      <c r="AV1723">
        <v>0</v>
      </c>
      <c r="AW1723">
        <v>1</v>
      </c>
      <c r="AX1723">
        <v>2</v>
      </c>
      <c r="AY1723">
        <v>0</v>
      </c>
      <c r="AZ1723">
        <v>0</v>
      </c>
      <c r="BA1723" t="s">
        <v>63</v>
      </c>
      <c r="BB1723" t="s">
        <v>63</v>
      </c>
      <c r="BC1723" t="s">
        <v>80</v>
      </c>
    </row>
    <row r="1724" spans="1:55" x14ac:dyDescent="0.3">
      <c r="A1724" t="s">
        <v>55</v>
      </c>
      <c r="B1724" t="s">
        <v>55</v>
      </c>
      <c r="C1724" t="s">
        <v>157</v>
      </c>
      <c r="D1724">
        <v>22110406202</v>
      </c>
      <c r="E1724" t="s">
        <v>1429</v>
      </c>
      <c r="F1724" t="s">
        <v>56</v>
      </c>
      <c r="G1724" t="s">
        <v>57</v>
      </c>
      <c r="H1724">
        <v>1</v>
      </c>
      <c r="I1724" t="s">
        <v>58</v>
      </c>
      <c r="J1724" t="s">
        <v>59</v>
      </c>
      <c r="K1724" t="s">
        <v>1430</v>
      </c>
      <c r="L1724">
        <v>1</v>
      </c>
      <c r="M1724" t="s">
        <v>1431</v>
      </c>
      <c r="N1724">
        <v>3</v>
      </c>
      <c r="O1724" t="s">
        <v>66</v>
      </c>
      <c r="P1724">
        <v>2</v>
      </c>
      <c r="Q1724" t="s">
        <v>69</v>
      </c>
      <c r="R1724">
        <v>16</v>
      </c>
      <c r="S1724">
        <v>24</v>
      </c>
      <c r="T1724" t="s">
        <v>61</v>
      </c>
      <c r="V1724">
        <v>2</v>
      </c>
      <c r="W1724">
        <v>0</v>
      </c>
      <c r="X1724">
        <v>1</v>
      </c>
      <c r="Y1724" t="s">
        <v>62</v>
      </c>
      <c r="Z1724" t="s">
        <v>62</v>
      </c>
      <c r="AA1724" t="s">
        <v>62</v>
      </c>
      <c r="AB1724" t="s">
        <v>62</v>
      </c>
      <c r="AC1724" t="s">
        <v>77</v>
      </c>
      <c r="AD1724">
        <v>0</v>
      </c>
      <c r="AE1724">
        <v>1</v>
      </c>
      <c r="AF1724">
        <v>0</v>
      </c>
      <c r="AG1724">
        <v>0</v>
      </c>
      <c r="AH1724">
        <v>0</v>
      </c>
      <c r="AI1724">
        <v>0</v>
      </c>
      <c r="AJ1724">
        <v>0</v>
      </c>
      <c r="AK1724">
        <v>0</v>
      </c>
      <c r="AL1724">
        <v>0</v>
      </c>
      <c r="AM1724">
        <v>0</v>
      </c>
      <c r="AN1724">
        <v>0</v>
      </c>
      <c r="AO1724">
        <v>0</v>
      </c>
      <c r="AP1724">
        <v>0</v>
      </c>
      <c r="AQ1724">
        <v>0</v>
      </c>
      <c r="AR1724">
        <v>0</v>
      </c>
      <c r="AS1724">
        <v>0</v>
      </c>
      <c r="AT1724">
        <v>0</v>
      </c>
      <c r="AU1724">
        <v>0</v>
      </c>
      <c r="AV1724">
        <v>0</v>
      </c>
      <c r="AW1724">
        <v>2</v>
      </c>
      <c r="AX1724">
        <v>2</v>
      </c>
      <c r="AY1724">
        <v>0</v>
      </c>
      <c r="AZ1724">
        <v>0</v>
      </c>
      <c r="BA1724" t="s">
        <v>63</v>
      </c>
      <c r="BB1724" t="s">
        <v>63</v>
      </c>
      <c r="BC1724" t="s">
        <v>64</v>
      </c>
    </row>
    <row r="1725" spans="1:55" x14ac:dyDescent="0.3">
      <c r="A1725" t="s">
        <v>55</v>
      </c>
      <c r="B1725" t="s">
        <v>55</v>
      </c>
      <c r="C1725" t="s">
        <v>157</v>
      </c>
      <c r="D1725">
        <v>22110406202</v>
      </c>
      <c r="E1725" t="s">
        <v>1429</v>
      </c>
      <c r="F1725" t="s">
        <v>56</v>
      </c>
      <c r="G1725" t="s">
        <v>57</v>
      </c>
      <c r="H1725">
        <v>1</v>
      </c>
      <c r="I1725" t="s">
        <v>58</v>
      </c>
      <c r="J1725" t="s">
        <v>59</v>
      </c>
      <c r="K1725" t="s">
        <v>1430</v>
      </c>
      <c r="L1725">
        <v>1</v>
      </c>
      <c r="M1725" t="s">
        <v>1431</v>
      </c>
      <c r="N1725">
        <v>4</v>
      </c>
      <c r="O1725" t="s">
        <v>70</v>
      </c>
      <c r="R1725">
        <v>0</v>
      </c>
      <c r="S1725">
        <v>0</v>
      </c>
      <c r="T1725" t="s">
        <v>61</v>
      </c>
      <c r="V1725">
        <v>2</v>
      </c>
      <c r="W1725">
        <v>0</v>
      </c>
      <c r="X1725">
        <v>1</v>
      </c>
      <c r="Y1725" t="s">
        <v>71</v>
      </c>
      <c r="Z1725" t="s">
        <v>62</v>
      </c>
      <c r="AA1725" t="s">
        <v>62</v>
      </c>
      <c r="AB1725" t="s">
        <v>62</v>
      </c>
      <c r="AD1725">
        <v>1</v>
      </c>
      <c r="AE1725">
        <v>0</v>
      </c>
      <c r="AF1725">
        <v>0</v>
      </c>
      <c r="AG1725">
        <v>0</v>
      </c>
      <c r="AH1725">
        <v>0</v>
      </c>
      <c r="AI1725">
        <v>2</v>
      </c>
      <c r="AJ1725">
        <v>1</v>
      </c>
      <c r="AK1725">
        <v>0</v>
      </c>
      <c r="AL1725">
        <v>0</v>
      </c>
      <c r="AM1725">
        <v>0</v>
      </c>
      <c r="AN1725">
        <v>0</v>
      </c>
      <c r="AO1725">
        <v>0</v>
      </c>
      <c r="AP1725">
        <v>0</v>
      </c>
      <c r="AQ1725">
        <v>0</v>
      </c>
      <c r="AR1725">
        <v>0</v>
      </c>
      <c r="AS1725">
        <v>0</v>
      </c>
      <c r="AT1725">
        <v>0</v>
      </c>
      <c r="AU1725">
        <v>0</v>
      </c>
      <c r="AV1725">
        <v>0</v>
      </c>
      <c r="AW1725">
        <v>1</v>
      </c>
      <c r="AX1725">
        <v>1</v>
      </c>
      <c r="AY1725">
        <v>0</v>
      </c>
      <c r="AZ1725">
        <v>0</v>
      </c>
      <c r="BA1725" t="s">
        <v>63</v>
      </c>
      <c r="BB1725" t="s">
        <v>63</v>
      </c>
      <c r="BC1725" t="s">
        <v>64</v>
      </c>
    </row>
    <row r="1726" spans="1:55" x14ac:dyDescent="0.3">
      <c r="A1726" t="s">
        <v>55</v>
      </c>
      <c r="B1726" t="s">
        <v>55</v>
      </c>
      <c r="C1726" t="s">
        <v>1440</v>
      </c>
      <c r="D1726">
        <v>22110408404</v>
      </c>
      <c r="E1726" t="s">
        <v>1441</v>
      </c>
      <c r="F1726" t="s">
        <v>98</v>
      </c>
      <c r="G1726" t="s">
        <v>57</v>
      </c>
      <c r="H1726">
        <v>1</v>
      </c>
      <c r="I1726" t="s">
        <v>74</v>
      </c>
      <c r="J1726" t="s">
        <v>59</v>
      </c>
      <c r="L1726">
        <v>1</v>
      </c>
      <c r="M1726" t="s">
        <v>1442</v>
      </c>
      <c r="N1726">
        <v>4</v>
      </c>
      <c r="O1726" t="s">
        <v>105</v>
      </c>
      <c r="R1726">
        <v>0</v>
      </c>
      <c r="S1726">
        <v>0</v>
      </c>
      <c r="T1726" t="s">
        <v>61</v>
      </c>
      <c r="V1726">
        <v>4</v>
      </c>
      <c r="W1726">
        <v>2</v>
      </c>
      <c r="X1726">
        <v>1</v>
      </c>
      <c r="Y1726" t="s">
        <v>62</v>
      </c>
      <c r="Z1726" t="s">
        <v>62</v>
      </c>
      <c r="AA1726" t="s">
        <v>90</v>
      </c>
      <c r="AB1726" t="s">
        <v>62</v>
      </c>
      <c r="AD1726">
        <v>1</v>
      </c>
      <c r="AE1726">
        <v>0</v>
      </c>
      <c r="AF1726">
        <v>0</v>
      </c>
      <c r="AG1726">
        <v>0</v>
      </c>
      <c r="AH1726">
        <v>0</v>
      </c>
      <c r="AI1726">
        <v>1</v>
      </c>
      <c r="AJ1726">
        <v>0</v>
      </c>
      <c r="AK1726">
        <v>0</v>
      </c>
      <c r="AL1726">
        <v>0</v>
      </c>
      <c r="AM1726">
        <v>0</v>
      </c>
      <c r="AN1726">
        <v>0</v>
      </c>
      <c r="AO1726">
        <v>0</v>
      </c>
      <c r="AP1726">
        <v>0</v>
      </c>
      <c r="AQ1726">
        <v>0</v>
      </c>
      <c r="AR1726">
        <v>0</v>
      </c>
      <c r="AS1726">
        <v>0</v>
      </c>
      <c r="AT1726">
        <v>0</v>
      </c>
      <c r="AU1726">
        <v>0</v>
      </c>
      <c r="AV1726">
        <v>0</v>
      </c>
      <c r="AW1726">
        <v>1</v>
      </c>
      <c r="AX1726">
        <v>0</v>
      </c>
      <c r="AY1726">
        <v>0</v>
      </c>
      <c r="AZ1726">
        <v>0</v>
      </c>
      <c r="BA1726" t="s">
        <v>63</v>
      </c>
      <c r="BB1726" t="s">
        <v>63</v>
      </c>
      <c r="BC1726" t="s">
        <v>64</v>
      </c>
    </row>
    <row r="1727" spans="1:55" x14ac:dyDescent="0.3">
      <c r="A1727" t="s">
        <v>55</v>
      </c>
      <c r="B1727" t="s">
        <v>55</v>
      </c>
      <c r="C1727" t="s">
        <v>1440</v>
      </c>
      <c r="D1727">
        <v>22110408404</v>
      </c>
      <c r="E1727" t="s">
        <v>1441</v>
      </c>
      <c r="F1727" t="s">
        <v>98</v>
      </c>
      <c r="G1727" t="s">
        <v>57</v>
      </c>
      <c r="H1727">
        <v>1</v>
      </c>
      <c r="I1727" t="s">
        <v>74</v>
      </c>
      <c r="J1727" t="s">
        <v>59</v>
      </c>
      <c r="L1727">
        <v>2</v>
      </c>
      <c r="M1727" t="s">
        <v>1445</v>
      </c>
      <c r="N1727">
        <v>1</v>
      </c>
      <c r="O1727" t="s">
        <v>66</v>
      </c>
      <c r="R1727">
        <v>0</v>
      </c>
      <c r="S1727">
        <v>0</v>
      </c>
      <c r="U1727" t="s">
        <v>1542</v>
      </c>
      <c r="V1727">
        <v>0</v>
      </c>
      <c r="W1727">
        <v>2</v>
      </c>
      <c r="X1727">
        <v>1</v>
      </c>
      <c r="AD1727">
        <v>0</v>
      </c>
      <c r="AE1727">
        <v>0</v>
      </c>
      <c r="AF1727">
        <v>0</v>
      </c>
      <c r="AG1727">
        <v>0</v>
      </c>
      <c r="AH1727">
        <v>0</v>
      </c>
      <c r="AI1727">
        <v>0</v>
      </c>
      <c r="AJ1727">
        <v>0</v>
      </c>
      <c r="AK1727">
        <v>0</v>
      </c>
      <c r="AL1727">
        <v>0</v>
      </c>
      <c r="AM1727">
        <v>0</v>
      </c>
      <c r="AN1727">
        <v>0</v>
      </c>
      <c r="AO1727">
        <v>0</v>
      </c>
      <c r="AP1727">
        <v>0</v>
      </c>
      <c r="AQ1727">
        <v>0</v>
      </c>
      <c r="AR1727">
        <v>0</v>
      </c>
      <c r="AS1727">
        <v>0</v>
      </c>
      <c r="AT1727">
        <v>0</v>
      </c>
      <c r="AU1727">
        <v>0</v>
      </c>
      <c r="AV1727">
        <v>0</v>
      </c>
      <c r="AW1727">
        <v>0</v>
      </c>
      <c r="AX1727">
        <v>0</v>
      </c>
      <c r="AY1727">
        <v>0</v>
      </c>
      <c r="AZ1727">
        <v>0</v>
      </c>
      <c r="BC1727" t="s">
        <v>64</v>
      </c>
    </row>
    <row r="1728" spans="1:55" x14ac:dyDescent="0.3">
      <c r="A1728" t="s">
        <v>55</v>
      </c>
      <c r="B1728" t="s">
        <v>55</v>
      </c>
      <c r="C1728" t="s">
        <v>1440</v>
      </c>
      <c r="D1728">
        <v>22110408404</v>
      </c>
      <c r="E1728" t="s">
        <v>1441</v>
      </c>
      <c r="F1728" t="s">
        <v>98</v>
      </c>
      <c r="G1728" t="s">
        <v>57</v>
      </c>
      <c r="H1728">
        <v>2</v>
      </c>
      <c r="I1728" t="s">
        <v>58</v>
      </c>
      <c r="J1728" t="s">
        <v>59</v>
      </c>
      <c r="K1728" t="s">
        <v>1447</v>
      </c>
      <c r="L1728">
        <v>1</v>
      </c>
      <c r="N1728">
        <v>2</v>
      </c>
      <c r="O1728" t="s">
        <v>70</v>
      </c>
      <c r="R1728">
        <v>0</v>
      </c>
      <c r="S1728">
        <v>0</v>
      </c>
      <c r="T1728" t="s">
        <v>61</v>
      </c>
      <c r="U1728" t="s">
        <v>1543</v>
      </c>
      <c r="V1728">
        <v>2</v>
      </c>
      <c r="W1728">
        <v>0</v>
      </c>
      <c r="X1728">
        <v>1</v>
      </c>
      <c r="Y1728" t="s">
        <v>62</v>
      </c>
      <c r="Z1728" t="s">
        <v>62</v>
      </c>
      <c r="AA1728" t="s">
        <v>71</v>
      </c>
      <c r="AB1728" t="s">
        <v>62</v>
      </c>
      <c r="AD1728">
        <v>1</v>
      </c>
      <c r="AE1728">
        <v>0</v>
      </c>
      <c r="AF1728">
        <v>0</v>
      </c>
      <c r="AG1728">
        <v>0</v>
      </c>
      <c r="AH1728">
        <v>0</v>
      </c>
      <c r="AI1728">
        <v>10</v>
      </c>
      <c r="AJ1728">
        <v>0</v>
      </c>
      <c r="AK1728">
        <v>0</v>
      </c>
      <c r="AL1728">
        <v>0</v>
      </c>
      <c r="AM1728">
        <v>0</v>
      </c>
      <c r="AN1728">
        <v>0</v>
      </c>
      <c r="AO1728">
        <v>0</v>
      </c>
      <c r="AP1728">
        <v>0</v>
      </c>
      <c r="AQ1728">
        <v>0</v>
      </c>
      <c r="AR1728">
        <v>0</v>
      </c>
      <c r="AS1728">
        <v>0</v>
      </c>
      <c r="AT1728">
        <v>0</v>
      </c>
      <c r="AU1728">
        <v>0</v>
      </c>
      <c r="AV1728">
        <v>0</v>
      </c>
      <c r="AW1728">
        <v>5</v>
      </c>
      <c r="AX1728">
        <v>4</v>
      </c>
      <c r="AY1728">
        <v>0</v>
      </c>
      <c r="AZ1728">
        <v>0</v>
      </c>
      <c r="BA1728" t="s">
        <v>63</v>
      </c>
      <c r="BB1728" t="s">
        <v>63</v>
      </c>
      <c r="BC1728" t="s">
        <v>64</v>
      </c>
    </row>
    <row r="1729" spans="1:55" x14ac:dyDescent="0.3">
      <c r="A1729" t="s">
        <v>55</v>
      </c>
      <c r="B1729" t="s">
        <v>55</v>
      </c>
      <c r="C1729" t="s">
        <v>1440</v>
      </c>
      <c r="D1729">
        <v>22110408404</v>
      </c>
      <c r="E1729" t="s">
        <v>1441</v>
      </c>
      <c r="F1729" t="s">
        <v>98</v>
      </c>
      <c r="G1729" t="s">
        <v>57</v>
      </c>
      <c r="H1729">
        <v>2</v>
      </c>
      <c r="I1729" t="s">
        <v>58</v>
      </c>
      <c r="J1729" t="s">
        <v>59</v>
      </c>
      <c r="K1729" t="s">
        <v>1447</v>
      </c>
      <c r="L1729">
        <v>1</v>
      </c>
      <c r="N1729">
        <v>3</v>
      </c>
      <c r="O1729" t="s">
        <v>167</v>
      </c>
      <c r="R1729">
        <v>0</v>
      </c>
      <c r="S1729">
        <v>0</v>
      </c>
      <c r="T1729" t="s">
        <v>61</v>
      </c>
      <c r="U1729" t="s">
        <v>1544</v>
      </c>
      <c r="V1729">
        <v>2</v>
      </c>
      <c r="W1729">
        <v>0</v>
      </c>
      <c r="X1729">
        <v>1</v>
      </c>
      <c r="Y1729" t="s">
        <v>62</v>
      </c>
      <c r="Z1729" t="s">
        <v>62</v>
      </c>
      <c r="AA1729" t="s">
        <v>62</v>
      </c>
      <c r="AB1729" t="s">
        <v>62</v>
      </c>
      <c r="AD1729">
        <v>0</v>
      </c>
      <c r="AE1729">
        <v>0</v>
      </c>
      <c r="AF1729">
        <v>0</v>
      </c>
      <c r="AG1729">
        <v>0</v>
      </c>
      <c r="AH1729">
        <v>0</v>
      </c>
      <c r="AI1729">
        <v>1</v>
      </c>
      <c r="AJ1729">
        <v>0</v>
      </c>
      <c r="AK1729">
        <v>0</v>
      </c>
      <c r="AL1729">
        <v>0</v>
      </c>
      <c r="AM1729">
        <v>0</v>
      </c>
      <c r="AN1729">
        <v>0</v>
      </c>
      <c r="AO1729">
        <v>0</v>
      </c>
      <c r="AP1729">
        <v>0</v>
      </c>
      <c r="AQ1729">
        <v>0</v>
      </c>
      <c r="AR1729">
        <v>0</v>
      </c>
      <c r="AS1729">
        <v>0</v>
      </c>
      <c r="AT1729">
        <v>0</v>
      </c>
      <c r="AU1729">
        <v>0</v>
      </c>
      <c r="AV1729">
        <v>0</v>
      </c>
      <c r="AW1729">
        <v>4</v>
      </c>
      <c r="AX1729">
        <v>4</v>
      </c>
      <c r="AY1729">
        <v>0</v>
      </c>
      <c r="AZ1729">
        <v>0</v>
      </c>
      <c r="BA1729" t="s">
        <v>63</v>
      </c>
      <c r="BB1729" t="s">
        <v>63</v>
      </c>
      <c r="BC1729" t="s">
        <v>64</v>
      </c>
    </row>
    <row r="1730" spans="1:55" x14ac:dyDescent="0.3">
      <c r="A1730" t="s">
        <v>55</v>
      </c>
      <c r="B1730" t="s">
        <v>55</v>
      </c>
      <c r="C1730" t="s">
        <v>1440</v>
      </c>
      <c r="D1730">
        <v>22110408404</v>
      </c>
      <c r="E1730" t="s">
        <v>1441</v>
      </c>
      <c r="F1730" t="s">
        <v>98</v>
      </c>
      <c r="G1730" t="s">
        <v>57</v>
      </c>
      <c r="H1730">
        <v>2</v>
      </c>
      <c r="I1730" t="s">
        <v>58</v>
      </c>
      <c r="J1730" t="s">
        <v>59</v>
      </c>
      <c r="K1730" t="s">
        <v>1447</v>
      </c>
      <c r="L1730">
        <v>1</v>
      </c>
      <c r="N1730">
        <v>1</v>
      </c>
      <c r="O1730" t="s">
        <v>79</v>
      </c>
      <c r="R1730">
        <v>0</v>
      </c>
      <c r="S1730">
        <v>0</v>
      </c>
      <c r="T1730" t="s">
        <v>61</v>
      </c>
      <c r="V1730">
        <v>2</v>
      </c>
      <c r="W1730">
        <v>0</v>
      </c>
      <c r="X1730">
        <v>1</v>
      </c>
      <c r="Y1730" t="s">
        <v>62</v>
      </c>
      <c r="Z1730" t="s">
        <v>62</v>
      </c>
      <c r="AA1730" t="s">
        <v>62</v>
      </c>
      <c r="AB1730" t="s">
        <v>62</v>
      </c>
      <c r="AD1730">
        <v>1</v>
      </c>
      <c r="AE1730">
        <v>0</v>
      </c>
      <c r="AF1730">
        <v>0</v>
      </c>
      <c r="AG1730">
        <v>0</v>
      </c>
      <c r="AH1730">
        <v>0</v>
      </c>
      <c r="AI1730">
        <v>4</v>
      </c>
      <c r="AJ1730">
        <v>4</v>
      </c>
      <c r="AK1730">
        <v>0</v>
      </c>
      <c r="AL1730">
        <v>0</v>
      </c>
      <c r="AM1730">
        <v>0</v>
      </c>
      <c r="AN1730">
        <v>0</v>
      </c>
      <c r="AO1730">
        <v>0</v>
      </c>
      <c r="AP1730">
        <v>0</v>
      </c>
      <c r="AQ1730">
        <v>0</v>
      </c>
      <c r="AR1730">
        <v>12</v>
      </c>
      <c r="AS1730">
        <v>20</v>
      </c>
      <c r="AT1730">
        <v>1</v>
      </c>
      <c r="AU1730">
        <v>4</v>
      </c>
      <c r="AV1730">
        <v>0</v>
      </c>
      <c r="AW1730">
        <v>4</v>
      </c>
      <c r="AX1730">
        <v>4</v>
      </c>
      <c r="AY1730">
        <v>0</v>
      </c>
      <c r="AZ1730">
        <v>0</v>
      </c>
      <c r="BA1730" t="s">
        <v>63</v>
      </c>
      <c r="BB1730" t="s">
        <v>63</v>
      </c>
      <c r="BC1730" t="s">
        <v>64</v>
      </c>
    </row>
    <row r="1731" spans="1:55" x14ac:dyDescent="0.3">
      <c r="A1731" t="s">
        <v>55</v>
      </c>
      <c r="B1731" t="s">
        <v>55</v>
      </c>
      <c r="C1731" t="s">
        <v>1440</v>
      </c>
      <c r="D1731">
        <v>22110408404</v>
      </c>
      <c r="E1731" t="s">
        <v>1441</v>
      </c>
      <c r="F1731" t="s">
        <v>98</v>
      </c>
      <c r="G1731" t="s">
        <v>57</v>
      </c>
      <c r="H1731">
        <v>2</v>
      </c>
      <c r="I1731" t="s">
        <v>58</v>
      </c>
      <c r="J1731" t="s">
        <v>59</v>
      </c>
      <c r="K1731" t="s">
        <v>1447</v>
      </c>
      <c r="L1731">
        <v>2</v>
      </c>
      <c r="N1731">
        <v>2</v>
      </c>
      <c r="O1731" t="s">
        <v>95</v>
      </c>
      <c r="R1731">
        <v>0</v>
      </c>
      <c r="S1731">
        <v>0</v>
      </c>
      <c r="T1731" t="s">
        <v>61</v>
      </c>
      <c r="V1731">
        <v>6</v>
      </c>
      <c r="W1731">
        <v>8</v>
      </c>
      <c r="X1731">
        <v>2</v>
      </c>
      <c r="Y1731" t="s">
        <v>62</v>
      </c>
      <c r="AA1731" t="s">
        <v>62</v>
      </c>
      <c r="AB1731" t="s">
        <v>62</v>
      </c>
      <c r="AD1731">
        <v>0</v>
      </c>
      <c r="AE1731">
        <v>0</v>
      </c>
      <c r="AF1731">
        <v>0</v>
      </c>
      <c r="AG1731">
        <v>0</v>
      </c>
      <c r="AH1731">
        <v>0</v>
      </c>
      <c r="AI1731">
        <v>0</v>
      </c>
      <c r="AJ1731">
        <v>0</v>
      </c>
      <c r="AK1731">
        <v>0</v>
      </c>
      <c r="AL1731">
        <v>0</v>
      </c>
      <c r="AM1731">
        <v>0</v>
      </c>
      <c r="AN1731">
        <v>0</v>
      </c>
      <c r="AO1731">
        <v>0</v>
      </c>
      <c r="AP1731">
        <v>0</v>
      </c>
      <c r="AQ1731">
        <v>0</v>
      </c>
      <c r="AR1731">
        <v>0</v>
      </c>
      <c r="AS1731">
        <v>0</v>
      </c>
      <c r="AT1731">
        <v>0</v>
      </c>
      <c r="AU1731">
        <v>0</v>
      </c>
      <c r="AV1731">
        <v>0</v>
      </c>
      <c r="AW1731">
        <v>3</v>
      </c>
      <c r="AX1731">
        <v>0</v>
      </c>
      <c r="AY1731">
        <v>0</v>
      </c>
      <c r="AZ1731">
        <v>0</v>
      </c>
      <c r="BA1731" t="s">
        <v>63</v>
      </c>
      <c r="BB1731" t="s">
        <v>63</v>
      </c>
      <c r="BC1731" t="s">
        <v>64</v>
      </c>
    </row>
    <row r="1732" spans="1:55" x14ac:dyDescent="0.3">
      <c r="A1732" t="s">
        <v>55</v>
      </c>
      <c r="B1732" t="s">
        <v>55</v>
      </c>
      <c r="C1732" t="s">
        <v>1440</v>
      </c>
      <c r="D1732">
        <v>22110408404</v>
      </c>
      <c r="E1732" t="s">
        <v>1441</v>
      </c>
      <c r="F1732" t="s">
        <v>98</v>
      </c>
      <c r="G1732" t="s">
        <v>57</v>
      </c>
      <c r="H1732">
        <v>2</v>
      </c>
      <c r="I1732" t="s">
        <v>58</v>
      </c>
      <c r="J1732" t="s">
        <v>59</v>
      </c>
      <c r="K1732" t="s">
        <v>1447</v>
      </c>
      <c r="L1732">
        <v>2</v>
      </c>
      <c r="N1732">
        <v>3</v>
      </c>
      <c r="R1732">
        <v>0</v>
      </c>
      <c r="S1732">
        <v>0</v>
      </c>
      <c r="U1732" t="s">
        <v>1545</v>
      </c>
      <c r="V1732">
        <v>6</v>
      </c>
      <c r="W1732">
        <v>8</v>
      </c>
      <c r="X1732">
        <v>2</v>
      </c>
      <c r="AD1732">
        <v>0</v>
      </c>
      <c r="AE1732">
        <v>0</v>
      </c>
      <c r="AF1732">
        <v>0</v>
      </c>
      <c r="AG1732">
        <v>0</v>
      </c>
      <c r="AH1732">
        <v>0</v>
      </c>
      <c r="AI1732">
        <v>0</v>
      </c>
      <c r="AJ1732">
        <v>0</v>
      </c>
      <c r="AK1732">
        <v>0</v>
      </c>
      <c r="AL1732">
        <v>0</v>
      </c>
      <c r="AM1732">
        <v>0</v>
      </c>
      <c r="AN1732">
        <v>0</v>
      </c>
      <c r="AO1732">
        <v>0</v>
      </c>
      <c r="AP1732">
        <v>0</v>
      </c>
      <c r="AQ1732">
        <v>0</v>
      </c>
      <c r="AR1732">
        <v>0</v>
      </c>
      <c r="AS1732">
        <v>0</v>
      </c>
      <c r="AT1732">
        <v>0</v>
      </c>
      <c r="AU1732">
        <v>0</v>
      </c>
      <c r="AV1732">
        <v>0</v>
      </c>
      <c r="AW1732">
        <v>0</v>
      </c>
      <c r="AX1732">
        <v>0</v>
      </c>
      <c r="AY1732">
        <v>0</v>
      </c>
      <c r="AZ1732">
        <v>0</v>
      </c>
      <c r="BC1732" t="s">
        <v>64</v>
      </c>
    </row>
    <row r="1733" spans="1:55" x14ac:dyDescent="0.3">
      <c r="A1733" t="s">
        <v>55</v>
      </c>
      <c r="B1733" t="s">
        <v>55</v>
      </c>
      <c r="C1733" t="s">
        <v>157</v>
      </c>
      <c r="D1733">
        <v>22110406202</v>
      </c>
      <c r="E1733" t="s">
        <v>1429</v>
      </c>
      <c r="F1733" t="s">
        <v>56</v>
      </c>
      <c r="G1733" t="s">
        <v>57</v>
      </c>
      <c r="H1733">
        <v>2</v>
      </c>
      <c r="J1733" t="s">
        <v>59</v>
      </c>
      <c r="L1733">
        <v>1</v>
      </c>
      <c r="M1733" t="s">
        <v>591</v>
      </c>
      <c r="N1733">
        <v>1</v>
      </c>
      <c r="O1733" t="s">
        <v>66</v>
      </c>
      <c r="P1733">
        <v>1</v>
      </c>
      <c r="Q1733" t="s">
        <v>67</v>
      </c>
      <c r="R1733">
        <v>14</v>
      </c>
      <c r="S1733">
        <v>18</v>
      </c>
      <c r="T1733" t="s">
        <v>61</v>
      </c>
      <c r="V1733">
        <v>2</v>
      </c>
      <c r="W1733">
        <v>0</v>
      </c>
      <c r="X1733">
        <v>1</v>
      </c>
      <c r="Y1733" t="s">
        <v>62</v>
      </c>
      <c r="Z1733" t="s">
        <v>62</v>
      </c>
      <c r="AA1733" t="s">
        <v>62</v>
      </c>
      <c r="AB1733" t="s">
        <v>62</v>
      </c>
      <c r="AC1733" t="s">
        <v>77</v>
      </c>
      <c r="AD1733">
        <v>0</v>
      </c>
      <c r="AE1733">
        <v>1</v>
      </c>
      <c r="AF1733">
        <v>0</v>
      </c>
      <c r="AG1733">
        <v>0</v>
      </c>
      <c r="AH1733">
        <v>0</v>
      </c>
      <c r="AI1733">
        <v>0</v>
      </c>
      <c r="AJ1733">
        <v>1</v>
      </c>
      <c r="AK1733">
        <v>0</v>
      </c>
      <c r="AL1733">
        <v>0</v>
      </c>
      <c r="AM1733">
        <v>0</v>
      </c>
      <c r="AN1733">
        <v>0</v>
      </c>
      <c r="AO1733">
        <v>0</v>
      </c>
      <c r="AP1733">
        <v>0</v>
      </c>
      <c r="AQ1733">
        <v>0</v>
      </c>
      <c r="AR1733">
        <v>0</v>
      </c>
      <c r="AS1733">
        <v>0</v>
      </c>
      <c r="AT1733">
        <v>0</v>
      </c>
      <c r="AU1733">
        <v>0</v>
      </c>
      <c r="AV1733">
        <v>0</v>
      </c>
      <c r="AW1733">
        <v>0</v>
      </c>
      <c r="AX1733">
        <v>1</v>
      </c>
      <c r="AY1733">
        <v>0</v>
      </c>
      <c r="AZ1733">
        <v>0</v>
      </c>
      <c r="BA1733" t="s">
        <v>63</v>
      </c>
      <c r="BB1733" t="s">
        <v>63</v>
      </c>
      <c r="BC1733" t="s">
        <v>64</v>
      </c>
    </row>
    <row r="1734" spans="1:55" x14ac:dyDescent="0.3">
      <c r="A1734" t="s">
        <v>55</v>
      </c>
      <c r="B1734" t="s">
        <v>55</v>
      </c>
      <c r="C1734" t="s">
        <v>157</v>
      </c>
      <c r="D1734">
        <v>22110406202</v>
      </c>
      <c r="E1734" t="s">
        <v>1429</v>
      </c>
      <c r="F1734" t="s">
        <v>56</v>
      </c>
      <c r="G1734" t="s">
        <v>57</v>
      </c>
      <c r="H1734">
        <v>2</v>
      </c>
      <c r="J1734" t="s">
        <v>59</v>
      </c>
      <c r="L1734">
        <v>1</v>
      </c>
      <c r="M1734" t="s">
        <v>591</v>
      </c>
      <c r="N1734">
        <v>2</v>
      </c>
      <c r="O1734" t="s">
        <v>66</v>
      </c>
      <c r="P1734">
        <v>4</v>
      </c>
      <c r="Q1734" t="s">
        <v>76</v>
      </c>
      <c r="R1734">
        <v>26</v>
      </c>
      <c r="S1734">
        <v>26</v>
      </c>
      <c r="T1734" t="s">
        <v>61</v>
      </c>
      <c r="V1734">
        <v>2</v>
      </c>
      <c r="W1734">
        <v>0</v>
      </c>
      <c r="X1734">
        <v>1</v>
      </c>
      <c r="Y1734" t="s">
        <v>71</v>
      </c>
      <c r="Z1734" t="s">
        <v>71</v>
      </c>
      <c r="AA1734" t="s">
        <v>71</v>
      </c>
      <c r="AB1734" t="s">
        <v>71</v>
      </c>
      <c r="AC1734" t="s">
        <v>77</v>
      </c>
      <c r="AD1734">
        <v>0</v>
      </c>
      <c r="AE1734">
        <v>1</v>
      </c>
      <c r="AF1734">
        <v>0</v>
      </c>
      <c r="AG1734">
        <v>0</v>
      </c>
      <c r="AH1734">
        <v>0</v>
      </c>
      <c r="AI1734">
        <v>0</v>
      </c>
      <c r="AJ1734">
        <v>1</v>
      </c>
      <c r="AK1734">
        <v>0</v>
      </c>
      <c r="AL1734">
        <v>0</v>
      </c>
      <c r="AM1734">
        <v>0</v>
      </c>
      <c r="AN1734">
        <v>0</v>
      </c>
      <c r="AO1734">
        <v>0</v>
      </c>
      <c r="AP1734">
        <v>0</v>
      </c>
      <c r="AQ1734">
        <v>0</v>
      </c>
      <c r="AR1734">
        <v>0</v>
      </c>
      <c r="AS1734">
        <v>0</v>
      </c>
      <c r="AT1734">
        <v>0</v>
      </c>
      <c r="AU1734">
        <v>0</v>
      </c>
      <c r="AV1734">
        <v>0</v>
      </c>
      <c r="AW1734">
        <v>2</v>
      </c>
      <c r="AX1734">
        <v>3</v>
      </c>
      <c r="AY1734">
        <v>0</v>
      </c>
      <c r="AZ1734">
        <v>0</v>
      </c>
      <c r="BA1734" t="s">
        <v>63</v>
      </c>
      <c r="BB1734" t="s">
        <v>63</v>
      </c>
      <c r="BC1734" t="s">
        <v>84</v>
      </c>
    </row>
    <row r="1735" spans="1:55" x14ac:dyDescent="0.3">
      <c r="A1735" t="s">
        <v>55</v>
      </c>
      <c r="B1735" t="s">
        <v>55</v>
      </c>
      <c r="C1735" t="s">
        <v>157</v>
      </c>
      <c r="D1735">
        <v>22110406215</v>
      </c>
      <c r="E1735" t="s">
        <v>1433</v>
      </c>
      <c r="F1735" t="s">
        <v>98</v>
      </c>
      <c r="G1735" t="s">
        <v>57</v>
      </c>
      <c r="H1735">
        <v>2</v>
      </c>
      <c r="I1735" t="s">
        <v>74</v>
      </c>
      <c r="J1735" t="s">
        <v>59</v>
      </c>
      <c r="L1735">
        <v>1</v>
      </c>
      <c r="N1735">
        <v>4</v>
      </c>
      <c r="O1735" t="s">
        <v>70</v>
      </c>
      <c r="R1735">
        <v>0</v>
      </c>
      <c r="S1735">
        <v>0</v>
      </c>
      <c r="T1735" t="s">
        <v>93</v>
      </c>
      <c r="U1735" t="s">
        <v>1526</v>
      </c>
      <c r="V1735">
        <v>0</v>
      </c>
      <c r="W1735">
        <v>1</v>
      </c>
      <c r="X1735">
        <v>0</v>
      </c>
      <c r="AD1735">
        <v>0</v>
      </c>
      <c r="AE1735">
        <v>0</v>
      </c>
      <c r="AF1735">
        <v>0</v>
      </c>
      <c r="AG1735">
        <v>0</v>
      </c>
      <c r="AH1735">
        <v>0</v>
      </c>
      <c r="AI1735">
        <v>0</v>
      </c>
      <c r="AJ1735">
        <v>0</v>
      </c>
      <c r="AK1735">
        <v>0</v>
      </c>
      <c r="AL1735">
        <v>0</v>
      </c>
      <c r="AM1735">
        <v>0</v>
      </c>
      <c r="AN1735">
        <v>0</v>
      </c>
      <c r="AO1735">
        <v>0</v>
      </c>
      <c r="AP1735">
        <v>0</v>
      </c>
      <c r="AQ1735">
        <v>0</v>
      </c>
      <c r="AR1735">
        <v>0</v>
      </c>
      <c r="AS1735">
        <v>0</v>
      </c>
      <c r="AT1735">
        <v>0</v>
      </c>
      <c r="AU1735">
        <v>0</v>
      </c>
      <c r="AV1735">
        <v>0</v>
      </c>
      <c r="AW1735">
        <v>0</v>
      </c>
      <c r="AX1735">
        <v>0</v>
      </c>
      <c r="AY1735">
        <v>0</v>
      </c>
      <c r="AZ1735">
        <v>0</v>
      </c>
      <c r="BC1735" t="s">
        <v>64</v>
      </c>
    </row>
    <row r="1736" spans="1:55" x14ac:dyDescent="0.3">
      <c r="A1736" t="s">
        <v>55</v>
      </c>
      <c r="B1736" t="s">
        <v>55</v>
      </c>
      <c r="C1736" t="s">
        <v>1440</v>
      </c>
      <c r="D1736">
        <v>22110408404</v>
      </c>
      <c r="E1736" t="s">
        <v>1441</v>
      </c>
      <c r="F1736" t="s">
        <v>98</v>
      </c>
      <c r="G1736" t="s">
        <v>57</v>
      </c>
      <c r="H1736">
        <v>3</v>
      </c>
      <c r="I1736" t="s">
        <v>72</v>
      </c>
      <c r="J1736" t="s">
        <v>59</v>
      </c>
      <c r="K1736" t="s">
        <v>1546</v>
      </c>
      <c r="L1736">
        <v>1</v>
      </c>
      <c r="M1736" t="s">
        <v>1547</v>
      </c>
      <c r="N1736">
        <v>1</v>
      </c>
      <c r="O1736" t="s">
        <v>136</v>
      </c>
      <c r="R1736">
        <v>0</v>
      </c>
      <c r="S1736">
        <v>0</v>
      </c>
      <c r="T1736" t="s">
        <v>61</v>
      </c>
      <c r="V1736">
        <v>6</v>
      </c>
      <c r="W1736">
        <v>0</v>
      </c>
      <c r="X1736">
        <v>1</v>
      </c>
      <c r="Y1736" t="s">
        <v>62</v>
      </c>
      <c r="Z1736" t="s">
        <v>62</v>
      </c>
      <c r="AA1736" t="s">
        <v>62</v>
      </c>
      <c r="AB1736" t="s">
        <v>62</v>
      </c>
      <c r="AD1736">
        <v>0</v>
      </c>
      <c r="AE1736">
        <v>0</v>
      </c>
      <c r="AF1736">
        <v>0</v>
      </c>
      <c r="AG1736">
        <v>0</v>
      </c>
      <c r="AH1736">
        <v>0</v>
      </c>
      <c r="AI1736">
        <v>0</v>
      </c>
      <c r="AJ1736">
        <v>0</v>
      </c>
      <c r="AK1736">
        <v>0</v>
      </c>
      <c r="AL1736">
        <v>0</v>
      </c>
      <c r="AM1736">
        <v>0</v>
      </c>
      <c r="AN1736">
        <v>0</v>
      </c>
      <c r="AO1736">
        <v>0</v>
      </c>
      <c r="AP1736">
        <v>0</v>
      </c>
      <c r="AQ1736">
        <v>0</v>
      </c>
      <c r="AR1736">
        <v>0</v>
      </c>
      <c r="AS1736">
        <v>0</v>
      </c>
      <c r="AT1736">
        <v>0</v>
      </c>
      <c r="AU1736">
        <v>0</v>
      </c>
      <c r="AV1736">
        <v>0</v>
      </c>
      <c r="AW1736">
        <v>6</v>
      </c>
      <c r="AX1736">
        <v>7</v>
      </c>
      <c r="AY1736">
        <v>0</v>
      </c>
      <c r="AZ1736">
        <v>0</v>
      </c>
      <c r="BA1736" t="s">
        <v>63</v>
      </c>
      <c r="BB1736" t="s">
        <v>63</v>
      </c>
      <c r="BC1736" t="s">
        <v>64</v>
      </c>
    </row>
    <row r="1737" spans="1:55" x14ac:dyDescent="0.3">
      <c r="A1737" t="s">
        <v>55</v>
      </c>
      <c r="B1737" t="s">
        <v>55</v>
      </c>
      <c r="C1737" t="s">
        <v>152</v>
      </c>
      <c r="D1737">
        <v>22110402201</v>
      </c>
      <c r="E1737" t="s">
        <v>153</v>
      </c>
      <c r="F1737" t="s">
        <v>56</v>
      </c>
      <c r="G1737" t="s">
        <v>57</v>
      </c>
      <c r="H1737">
        <v>2</v>
      </c>
      <c r="I1737" t="s">
        <v>74</v>
      </c>
      <c r="J1737" t="s">
        <v>59</v>
      </c>
      <c r="L1737">
        <v>1</v>
      </c>
      <c r="M1737" t="s">
        <v>154</v>
      </c>
      <c r="N1737">
        <v>2</v>
      </c>
      <c r="O1737" t="s">
        <v>66</v>
      </c>
      <c r="P1737">
        <v>3</v>
      </c>
      <c r="Q1737" t="s">
        <v>78</v>
      </c>
      <c r="R1737">
        <v>0</v>
      </c>
      <c r="S1737">
        <v>0</v>
      </c>
      <c r="T1737" t="s">
        <v>61</v>
      </c>
      <c r="V1737">
        <v>0</v>
      </c>
      <c r="W1737">
        <v>4</v>
      </c>
      <c r="X1737">
        <v>0</v>
      </c>
      <c r="Y1737" t="s">
        <v>71</v>
      </c>
      <c r="Z1737" t="s">
        <v>62</v>
      </c>
      <c r="AA1737" t="s">
        <v>62</v>
      </c>
      <c r="AB1737" t="s">
        <v>62</v>
      </c>
      <c r="AC1737" t="s">
        <v>68</v>
      </c>
      <c r="AD1737">
        <v>1</v>
      </c>
      <c r="AE1737">
        <v>1</v>
      </c>
      <c r="AF1737">
        <v>0</v>
      </c>
      <c r="AG1737">
        <v>0</v>
      </c>
      <c r="AH1737">
        <v>0</v>
      </c>
      <c r="AI1737">
        <v>0</v>
      </c>
      <c r="AJ1737">
        <v>0</v>
      </c>
      <c r="AK1737">
        <v>0</v>
      </c>
      <c r="AL1737">
        <v>0</v>
      </c>
      <c r="AM1737">
        <v>0</v>
      </c>
      <c r="AN1737">
        <v>0</v>
      </c>
      <c r="AO1737">
        <v>0</v>
      </c>
      <c r="AP1737">
        <v>0</v>
      </c>
      <c r="AQ1737">
        <v>0</v>
      </c>
      <c r="AR1737">
        <v>0</v>
      </c>
      <c r="AS1737">
        <v>0</v>
      </c>
      <c r="AT1737">
        <v>0</v>
      </c>
      <c r="AU1737">
        <v>0</v>
      </c>
      <c r="AV1737">
        <v>0</v>
      </c>
      <c r="AW1737">
        <v>1</v>
      </c>
      <c r="AX1737">
        <v>2</v>
      </c>
      <c r="AY1737">
        <v>0</v>
      </c>
      <c r="AZ1737">
        <v>0</v>
      </c>
      <c r="BA1737" t="s">
        <v>63</v>
      </c>
      <c r="BB1737" t="s">
        <v>63</v>
      </c>
      <c r="BC1737" t="s">
        <v>64</v>
      </c>
    </row>
    <row r="1738" spans="1:55" x14ac:dyDescent="0.3">
      <c r="A1738" t="s">
        <v>55</v>
      </c>
      <c r="B1738" t="s">
        <v>55</v>
      </c>
      <c r="C1738" t="s">
        <v>152</v>
      </c>
      <c r="D1738">
        <v>22110402201</v>
      </c>
      <c r="E1738" t="s">
        <v>153</v>
      </c>
      <c r="F1738" t="s">
        <v>56</v>
      </c>
      <c r="G1738" t="s">
        <v>57</v>
      </c>
      <c r="H1738">
        <v>3</v>
      </c>
      <c r="I1738" t="s">
        <v>58</v>
      </c>
      <c r="J1738" t="s">
        <v>59</v>
      </c>
      <c r="L1738">
        <v>1</v>
      </c>
      <c r="N1738">
        <v>2</v>
      </c>
      <c r="O1738" t="s">
        <v>66</v>
      </c>
      <c r="P1738">
        <v>1</v>
      </c>
      <c r="Q1738" t="s">
        <v>67</v>
      </c>
      <c r="R1738">
        <v>17</v>
      </c>
      <c r="S1738">
        <v>12</v>
      </c>
      <c r="T1738" t="s">
        <v>61</v>
      </c>
      <c r="V1738">
        <v>4</v>
      </c>
      <c r="W1738">
        <v>0</v>
      </c>
      <c r="X1738">
        <v>1</v>
      </c>
      <c r="Y1738" t="s">
        <v>71</v>
      </c>
      <c r="Z1738" t="s">
        <v>62</v>
      </c>
      <c r="AA1738" t="s">
        <v>62</v>
      </c>
      <c r="AB1738" t="s">
        <v>62</v>
      </c>
      <c r="AC1738" t="s">
        <v>77</v>
      </c>
      <c r="AD1738">
        <v>0</v>
      </c>
      <c r="AE1738">
        <v>1</v>
      </c>
      <c r="AF1738">
        <v>0</v>
      </c>
      <c r="AG1738">
        <v>0</v>
      </c>
      <c r="AH1738">
        <v>0</v>
      </c>
      <c r="AI1738">
        <v>0</v>
      </c>
      <c r="AJ1738">
        <v>0</v>
      </c>
      <c r="AK1738">
        <v>0</v>
      </c>
      <c r="AL1738">
        <v>0</v>
      </c>
      <c r="AM1738">
        <v>0</v>
      </c>
      <c r="AN1738">
        <v>0</v>
      </c>
      <c r="AO1738">
        <v>0</v>
      </c>
      <c r="AP1738">
        <v>0</v>
      </c>
      <c r="AQ1738">
        <v>0</v>
      </c>
      <c r="AR1738">
        <v>0</v>
      </c>
      <c r="AS1738">
        <v>0</v>
      </c>
      <c r="AT1738">
        <v>0</v>
      </c>
      <c r="AU1738">
        <v>0</v>
      </c>
      <c r="AV1738">
        <v>0</v>
      </c>
      <c r="AW1738">
        <v>2</v>
      </c>
      <c r="AX1738">
        <v>2</v>
      </c>
      <c r="AY1738">
        <v>0</v>
      </c>
      <c r="AZ1738">
        <v>0</v>
      </c>
      <c r="BA1738" t="s">
        <v>63</v>
      </c>
      <c r="BB1738" t="s">
        <v>63</v>
      </c>
      <c r="BC1738" t="s">
        <v>64</v>
      </c>
    </row>
    <row r="1739" spans="1:55" x14ac:dyDescent="0.3">
      <c r="A1739" t="s">
        <v>55</v>
      </c>
      <c r="B1739" t="s">
        <v>55</v>
      </c>
      <c r="C1739" t="s">
        <v>152</v>
      </c>
      <c r="D1739">
        <v>22110402201</v>
      </c>
      <c r="E1739" t="s">
        <v>153</v>
      </c>
      <c r="F1739" t="s">
        <v>56</v>
      </c>
      <c r="G1739" t="s">
        <v>57</v>
      </c>
      <c r="H1739">
        <v>6</v>
      </c>
      <c r="I1739" t="s">
        <v>72</v>
      </c>
      <c r="J1739" t="s">
        <v>59</v>
      </c>
      <c r="L1739">
        <v>1</v>
      </c>
      <c r="M1739" t="s">
        <v>154</v>
      </c>
      <c r="N1739">
        <v>1</v>
      </c>
      <c r="O1739" t="s">
        <v>70</v>
      </c>
      <c r="R1739">
        <v>0</v>
      </c>
      <c r="S1739">
        <v>0</v>
      </c>
      <c r="T1739" t="s">
        <v>1773</v>
      </c>
      <c r="V1739">
        <v>0</v>
      </c>
      <c r="W1739">
        <v>0</v>
      </c>
      <c r="X1739">
        <v>1</v>
      </c>
      <c r="Y1739" t="s">
        <v>71</v>
      </c>
      <c r="Z1739" t="s">
        <v>71</v>
      </c>
      <c r="AA1739" t="s">
        <v>71</v>
      </c>
      <c r="AB1739" t="s">
        <v>71</v>
      </c>
      <c r="AD1739">
        <v>0</v>
      </c>
      <c r="AE1739">
        <v>0</v>
      </c>
      <c r="AF1739">
        <v>0</v>
      </c>
      <c r="AG1739">
        <v>0</v>
      </c>
      <c r="AH1739">
        <v>0</v>
      </c>
      <c r="AI1739">
        <v>0</v>
      </c>
      <c r="AJ1739">
        <v>0</v>
      </c>
      <c r="AK1739">
        <v>0</v>
      </c>
      <c r="AL1739">
        <v>0</v>
      </c>
      <c r="AM1739">
        <v>0</v>
      </c>
      <c r="AN1739">
        <v>0</v>
      </c>
      <c r="AO1739">
        <v>0</v>
      </c>
      <c r="AP1739">
        <v>0</v>
      </c>
      <c r="AQ1739">
        <v>0</v>
      </c>
      <c r="AR1739">
        <v>0</v>
      </c>
      <c r="AS1739">
        <v>0</v>
      </c>
      <c r="AT1739">
        <v>0</v>
      </c>
      <c r="AU1739">
        <v>0</v>
      </c>
      <c r="AV1739">
        <v>0</v>
      </c>
      <c r="AW1739">
        <v>0</v>
      </c>
      <c r="AX1739">
        <v>0</v>
      </c>
      <c r="AY1739">
        <v>0</v>
      </c>
      <c r="AZ1739">
        <v>0</v>
      </c>
      <c r="BA1739" t="s">
        <v>63</v>
      </c>
      <c r="BB1739" t="s">
        <v>63</v>
      </c>
      <c r="BC1739" t="s">
        <v>64</v>
      </c>
    </row>
    <row r="1740" spans="1:55" x14ac:dyDescent="0.3">
      <c r="A1740" t="s">
        <v>55</v>
      </c>
      <c r="B1740" t="s">
        <v>55</v>
      </c>
      <c r="C1740" t="s">
        <v>152</v>
      </c>
      <c r="D1740">
        <v>22110402210</v>
      </c>
      <c r="E1740" t="s">
        <v>1412</v>
      </c>
      <c r="F1740" t="s">
        <v>106</v>
      </c>
      <c r="G1740" t="s">
        <v>57</v>
      </c>
      <c r="H1740">
        <v>1</v>
      </c>
      <c r="I1740" t="s">
        <v>58</v>
      </c>
      <c r="J1740" t="s">
        <v>59</v>
      </c>
      <c r="L1740">
        <v>1</v>
      </c>
      <c r="M1740" t="s">
        <v>1413</v>
      </c>
      <c r="N1740">
        <v>1</v>
      </c>
      <c r="O1740" t="s">
        <v>167</v>
      </c>
      <c r="R1740">
        <v>0</v>
      </c>
      <c r="S1740">
        <v>0</v>
      </c>
      <c r="T1740" t="s">
        <v>61</v>
      </c>
      <c r="V1740">
        <v>3</v>
      </c>
      <c r="W1740">
        <v>3</v>
      </c>
      <c r="X1740">
        <v>2</v>
      </c>
      <c r="Y1740" t="s">
        <v>62</v>
      </c>
      <c r="Z1740" t="s">
        <v>62</v>
      </c>
      <c r="AB1740" t="s">
        <v>62</v>
      </c>
      <c r="AD1740">
        <v>1</v>
      </c>
      <c r="AE1740">
        <v>0</v>
      </c>
      <c r="AF1740">
        <v>0</v>
      </c>
      <c r="AG1740">
        <v>0</v>
      </c>
      <c r="AH1740">
        <v>0</v>
      </c>
      <c r="AI1740">
        <v>10</v>
      </c>
      <c r="AJ1740">
        <v>0</v>
      </c>
      <c r="AK1740">
        <v>0</v>
      </c>
      <c r="AL1740">
        <v>1</v>
      </c>
      <c r="AM1740">
        <v>1</v>
      </c>
      <c r="AN1740">
        <v>3</v>
      </c>
      <c r="AO1740">
        <v>0</v>
      </c>
      <c r="AP1740">
        <v>0</v>
      </c>
      <c r="AQ1740">
        <v>0</v>
      </c>
      <c r="AR1740">
        <v>0</v>
      </c>
      <c r="AS1740">
        <v>0</v>
      </c>
      <c r="AT1740">
        <v>0</v>
      </c>
      <c r="AU1740">
        <v>0</v>
      </c>
      <c r="AV1740">
        <v>0</v>
      </c>
      <c r="AW1740">
        <v>5</v>
      </c>
      <c r="AX1740">
        <v>2</v>
      </c>
      <c r="AY1740">
        <v>0</v>
      </c>
      <c r="AZ1740">
        <v>0</v>
      </c>
      <c r="BA1740" t="s">
        <v>63</v>
      </c>
      <c r="BB1740" t="s">
        <v>63</v>
      </c>
      <c r="BC1740" t="s">
        <v>64</v>
      </c>
    </row>
    <row r="1741" spans="1:55" x14ac:dyDescent="0.3">
      <c r="A1741" t="s">
        <v>55</v>
      </c>
      <c r="B1741" t="s">
        <v>55</v>
      </c>
      <c r="C1741" t="s">
        <v>152</v>
      </c>
      <c r="D1741">
        <v>22110402210</v>
      </c>
      <c r="E1741" t="s">
        <v>1412</v>
      </c>
      <c r="F1741" t="s">
        <v>106</v>
      </c>
      <c r="G1741" t="s">
        <v>57</v>
      </c>
      <c r="H1741">
        <v>1</v>
      </c>
      <c r="I1741" t="s">
        <v>58</v>
      </c>
      <c r="J1741" t="s">
        <v>59</v>
      </c>
      <c r="L1741">
        <v>1</v>
      </c>
      <c r="M1741" t="s">
        <v>1413</v>
      </c>
      <c r="N1741">
        <v>3</v>
      </c>
      <c r="O1741" t="s">
        <v>95</v>
      </c>
      <c r="R1741">
        <v>0</v>
      </c>
      <c r="S1741">
        <v>0</v>
      </c>
      <c r="U1741" t="s">
        <v>1508</v>
      </c>
      <c r="V1741">
        <v>3</v>
      </c>
      <c r="W1741">
        <v>3</v>
      </c>
      <c r="X1741">
        <v>2</v>
      </c>
      <c r="Y1741" t="s">
        <v>62</v>
      </c>
      <c r="AA1741" t="s">
        <v>62</v>
      </c>
      <c r="AB1741" t="s">
        <v>62</v>
      </c>
      <c r="AD1741">
        <v>1</v>
      </c>
      <c r="AE1741">
        <v>0</v>
      </c>
      <c r="AF1741">
        <v>0</v>
      </c>
      <c r="AG1741">
        <v>0</v>
      </c>
      <c r="AH1741">
        <v>0</v>
      </c>
      <c r="AI1741">
        <v>0</v>
      </c>
      <c r="AJ1741">
        <v>0</v>
      </c>
      <c r="AK1741">
        <v>1</v>
      </c>
      <c r="AL1741">
        <v>0</v>
      </c>
      <c r="AM1741">
        <v>0</v>
      </c>
      <c r="AN1741">
        <v>0</v>
      </c>
      <c r="AO1741">
        <v>0</v>
      </c>
      <c r="AP1741">
        <v>0</v>
      </c>
      <c r="AQ1741">
        <v>0</v>
      </c>
      <c r="AR1741">
        <v>0</v>
      </c>
      <c r="AS1741">
        <v>0</v>
      </c>
      <c r="AT1741">
        <v>0</v>
      </c>
      <c r="AU1741">
        <v>0</v>
      </c>
      <c r="AV1741">
        <v>0</v>
      </c>
      <c r="AW1741">
        <v>4</v>
      </c>
      <c r="AX1741">
        <v>0</v>
      </c>
      <c r="AY1741">
        <v>0</v>
      </c>
      <c r="AZ1741">
        <v>0</v>
      </c>
      <c r="BA1741" t="s">
        <v>63</v>
      </c>
      <c r="BB1741" t="s">
        <v>63</v>
      </c>
      <c r="BC1741" t="s">
        <v>64</v>
      </c>
    </row>
    <row r="1742" spans="1:55" x14ac:dyDescent="0.3">
      <c r="A1742" t="s">
        <v>55</v>
      </c>
      <c r="B1742" t="s">
        <v>55</v>
      </c>
      <c r="C1742" t="s">
        <v>152</v>
      </c>
      <c r="D1742">
        <v>22110402210</v>
      </c>
      <c r="E1742" t="s">
        <v>1412</v>
      </c>
      <c r="F1742" t="s">
        <v>106</v>
      </c>
      <c r="G1742" t="s">
        <v>57</v>
      </c>
      <c r="H1742">
        <v>1</v>
      </c>
      <c r="I1742" t="s">
        <v>58</v>
      </c>
      <c r="J1742" t="s">
        <v>59</v>
      </c>
      <c r="L1742">
        <v>1</v>
      </c>
      <c r="M1742" t="s">
        <v>1413</v>
      </c>
      <c r="N1742">
        <v>7</v>
      </c>
      <c r="O1742" t="s">
        <v>66</v>
      </c>
      <c r="P1742">
        <v>6</v>
      </c>
      <c r="Q1742" t="s">
        <v>100</v>
      </c>
      <c r="R1742">
        <v>25</v>
      </c>
      <c r="S1742">
        <v>30</v>
      </c>
      <c r="T1742" t="s">
        <v>61</v>
      </c>
      <c r="V1742">
        <v>3</v>
      </c>
      <c r="W1742">
        <v>3</v>
      </c>
      <c r="X1742">
        <v>2</v>
      </c>
      <c r="Y1742" t="s">
        <v>71</v>
      </c>
      <c r="Z1742" t="s">
        <v>71</v>
      </c>
      <c r="AA1742" t="s">
        <v>90</v>
      </c>
      <c r="AB1742" t="s">
        <v>71</v>
      </c>
      <c r="AC1742" t="s">
        <v>119</v>
      </c>
      <c r="AD1742">
        <v>1</v>
      </c>
      <c r="AE1742">
        <v>1</v>
      </c>
      <c r="AF1742">
        <v>0</v>
      </c>
      <c r="AG1742">
        <v>0</v>
      </c>
      <c r="AH1742">
        <v>0</v>
      </c>
      <c r="AI1742">
        <v>0</v>
      </c>
      <c r="AJ1742">
        <v>0</v>
      </c>
      <c r="AK1742">
        <v>0</v>
      </c>
      <c r="AL1742">
        <v>0</v>
      </c>
      <c r="AM1742">
        <v>0</v>
      </c>
      <c r="AN1742">
        <v>0</v>
      </c>
      <c r="AO1742">
        <v>0</v>
      </c>
      <c r="AP1742">
        <v>0</v>
      </c>
      <c r="AQ1742">
        <v>0</v>
      </c>
      <c r="AR1742">
        <v>0</v>
      </c>
      <c r="AS1742">
        <v>0</v>
      </c>
      <c r="AT1742">
        <v>0</v>
      </c>
      <c r="AU1742">
        <v>0</v>
      </c>
      <c r="AV1742">
        <v>0</v>
      </c>
      <c r="AW1742">
        <v>3</v>
      </c>
      <c r="AX1742">
        <v>4</v>
      </c>
      <c r="AY1742">
        <v>0</v>
      </c>
      <c r="AZ1742">
        <v>0</v>
      </c>
      <c r="BA1742" t="s">
        <v>63</v>
      </c>
      <c r="BB1742" t="s">
        <v>63</v>
      </c>
      <c r="BC1742" t="s">
        <v>64</v>
      </c>
    </row>
    <row r="1743" spans="1:55" x14ac:dyDescent="0.3">
      <c r="A1743" t="s">
        <v>55</v>
      </c>
      <c r="B1743" t="s">
        <v>55</v>
      </c>
      <c r="C1743" t="s">
        <v>152</v>
      </c>
      <c r="D1743">
        <v>22110402210</v>
      </c>
      <c r="E1743" t="s">
        <v>1412</v>
      </c>
      <c r="F1743" t="s">
        <v>106</v>
      </c>
      <c r="G1743" t="s">
        <v>57</v>
      </c>
      <c r="H1743">
        <v>1</v>
      </c>
      <c r="I1743" t="s">
        <v>58</v>
      </c>
      <c r="J1743" t="s">
        <v>59</v>
      </c>
      <c r="L1743">
        <v>1</v>
      </c>
      <c r="M1743" t="s">
        <v>1413</v>
      </c>
      <c r="N1743">
        <v>8</v>
      </c>
      <c r="O1743" t="s">
        <v>95</v>
      </c>
      <c r="R1743">
        <v>0</v>
      </c>
      <c r="S1743">
        <v>0</v>
      </c>
      <c r="T1743" t="s">
        <v>61</v>
      </c>
      <c r="V1743">
        <v>3</v>
      </c>
      <c r="W1743">
        <v>3</v>
      </c>
      <c r="X1743">
        <v>2</v>
      </c>
      <c r="Y1743" t="s">
        <v>62</v>
      </c>
      <c r="AA1743" t="s">
        <v>62</v>
      </c>
      <c r="AB1743" t="s">
        <v>62</v>
      </c>
      <c r="AD1743">
        <v>0</v>
      </c>
      <c r="AE1743">
        <v>0</v>
      </c>
      <c r="AF1743">
        <v>0</v>
      </c>
      <c r="AG1743">
        <v>0</v>
      </c>
      <c r="AH1743">
        <v>0</v>
      </c>
      <c r="AI1743">
        <v>0</v>
      </c>
      <c r="AJ1743">
        <v>0</v>
      </c>
      <c r="AK1743">
        <v>0</v>
      </c>
      <c r="AL1743">
        <v>0</v>
      </c>
      <c r="AM1743">
        <v>0</v>
      </c>
      <c r="AN1743">
        <v>0</v>
      </c>
      <c r="AO1743">
        <v>0</v>
      </c>
      <c r="AP1743">
        <v>0</v>
      </c>
      <c r="AQ1743">
        <v>0</v>
      </c>
      <c r="AR1743">
        <v>0</v>
      </c>
      <c r="AS1743">
        <v>0</v>
      </c>
      <c r="AT1743">
        <v>0</v>
      </c>
      <c r="AU1743">
        <v>0</v>
      </c>
      <c r="AV1743">
        <v>0</v>
      </c>
      <c r="AW1743">
        <v>1</v>
      </c>
      <c r="AX1743">
        <v>0</v>
      </c>
      <c r="AY1743">
        <v>0</v>
      </c>
      <c r="AZ1743">
        <v>0</v>
      </c>
      <c r="BA1743" t="s">
        <v>63</v>
      </c>
      <c r="BB1743" t="s">
        <v>63</v>
      </c>
      <c r="BC1743" t="s">
        <v>64</v>
      </c>
    </row>
    <row r="1744" spans="1:55" x14ac:dyDescent="0.3">
      <c r="A1744" t="s">
        <v>55</v>
      </c>
      <c r="B1744" t="s">
        <v>55</v>
      </c>
      <c r="C1744" t="s">
        <v>152</v>
      </c>
      <c r="D1744">
        <v>22110402210</v>
      </c>
      <c r="E1744" t="s">
        <v>1412</v>
      </c>
      <c r="F1744" t="s">
        <v>106</v>
      </c>
      <c r="G1744" t="s">
        <v>57</v>
      </c>
      <c r="H1744">
        <v>1</v>
      </c>
      <c r="I1744" t="s">
        <v>58</v>
      </c>
      <c r="J1744" t="s">
        <v>59</v>
      </c>
      <c r="L1744">
        <v>2</v>
      </c>
      <c r="N1744">
        <v>1</v>
      </c>
      <c r="O1744" t="s">
        <v>66</v>
      </c>
      <c r="P1744">
        <v>5</v>
      </c>
      <c r="Q1744" t="s">
        <v>75</v>
      </c>
      <c r="R1744">
        <v>28</v>
      </c>
      <c r="S1744">
        <v>22</v>
      </c>
      <c r="V1744">
        <v>0</v>
      </c>
      <c r="W1744">
        <v>1</v>
      </c>
      <c r="X1744">
        <v>1</v>
      </c>
      <c r="Y1744" t="s">
        <v>71</v>
      </c>
      <c r="Z1744" t="s">
        <v>71</v>
      </c>
      <c r="AB1744" t="s">
        <v>71</v>
      </c>
      <c r="AC1744" t="s">
        <v>77</v>
      </c>
      <c r="AD1744">
        <v>0</v>
      </c>
      <c r="AE1744">
        <v>1</v>
      </c>
      <c r="AF1744">
        <v>0</v>
      </c>
      <c r="AG1744">
        <v>0</v>
      </c>
      <c r="AH1744">
        <v>0</v>
      </c>
      <c r="AI1744">
        <v>0</v>
      </c>
      <c r="AJ1744">
        <v>0</v>
      </c>
      <c r="AK1744">
        <v>0</v>
      </c>
      <c r="AL1744">
        <v>0</v>
      </c>
      <c r="AM1744">
        <v>0</v>
      </c>
      <c r="AN1744">
        <v>0</v>
      </c>
      <c r="AO1744">
        <v>0</v>
      </c>
      <c r="AP1744">
        <v>0</v>
      </c>
      <c r="AQ1744">
        <v>0</v>
      </c>
      <c r="AR1744">
        <v>0</v>
      </c>
      <c r="AS1744">
        <v>0</v>
      </c>
      <c r="AT1744">
        <v>0</v>
      </c>
      <c r="AU1744">
        <v>0</v>
      </c>
      <c r="AV1744">
        <v>0</v>
      </c>
      <c r="AW1744">
        <v>4</v>
      </c>
      <c r="AX1744">
        <v>4</v>
      </c>
      <c r="AY1744">
        <v>0</v>
      </c>
      <c r="AZ1744">
        <v>0</v>
      </c>
      <c r="BA1744" t="s">
        <v>63</v>
      </c>
      <c r="BB1744" t="s">
        <v>63</v>
      </c>
      <c r="BC1744" t="s">
        <v>64</v>
      </c>
    </row>
    <row r="1745" spans="1:55" x14ac:dyDescent="0.3">
      <c r="A1745" t="s">
        <v>55</v>
      </c>
      <c r="B1745" t="s">
        <v>55</v>
      </c>
      <c r="C1745" t="s">
        <v>152</v>
      </c>
      <c r="D1745">
        <v>22110402210</v>
      </c>
      <c r="E1745" t="s">
        <v>1412</v>
      </c>
      <c r="F1745" t="s">
        <v>106</v>
      </c>
      <c r="G1745" t="s">
        <v>57</v>
      </c>
      <c r="H1745">
        <v>1</v>
      </c>
      <c r="I1745" t="s">
        <v>58</v>
      </c>
      <c r="J1745" t="s">
        <v>59</v>
      </c>
      <c r="L1745">
        <v>2</v>
      </c>
      <c r="N1745">
        <v>2</v>
      </c>
      <c r="O1745" t="s">
        <v>167</v>
      </c>
      <c r="R1745">
        <v>0</v>
      </c>
      <c r="S1745">
        <v>0</v>
      </c>
      <c r="T1745" t="s">
        <v>61</v>
      </c>
      <c r="V1745">
        <v>0</v>
      </c>
      <c r="W1745">
        <v>1</v>
      </c>
      <c r="X1745">
        <v>1</v>
      </c>
      <c r="Y1745" t="s">
        <v>71</v>
      </c>
      <c r="Z1745" t="s">
        <v>71</v>
      </c>
      <c r="AB1745" t="s">
        <v>71</v>
      </c>
      <c r="AD1745">
        <v>1</v>
      </c>
      <c r="AE1745">
        <v>3</v>
      </c>
      <c r="AF1745">
        <v>0</v>
      </c>
      <c r="AG1745">
        <v>0</v>
      </c>
      <c r="AH1745">
        <v>0</v>
      </c>
      <c r="AI1745">
        <v>3</v>
      </c>
      <c r="AJ1745">
        <v>5</v>
      </c>
      <c r="AK1745">
        <v>0</v>
      </c>
      <c r="AL1745">
        <v>0</v>
      </c>
      <c r="AM1745">
        <v>0</v>
      </c>
      <c r="AN1745">
        <v>0</v>
      </c>
      <c r="AO1745">
        <v>0</v>
      </c>
      <c r="AP1745">
        <v>0</v>
      </c>
      <c r="AQ1745">
        <v>0</v>
      </c>
      <c r="AR1745">
        <v>0</v>
      </c>
      <c r="AS1745">
        <v>0</v>
      </c>
      <c r="AT1745">
        <v>0</v>
      </c>
      <c r="AU1745">
        <v>0</v>
      </c>
      <c r="AV1745">
        <v>0</v>
      </c>
      <c r="AW1745">
        <v>5</v>
      </c>
      <c r="AX1745">
        <v>4</v>
      </c>
      <c r="AY1745">
        <v>0</v>
      </c>
      <c r="AZ1745">
        <v>0</v>
      </c>
      <c r="BA1745" t="s">
        <v>63</v>
      </c>
      <c r="BB1745" t="s">
        <v>63</v>
      </c>
      <c r="BC1745" t="s">
        <v>64</v>
      </c>
    </row>
    <row r="1746" spans="1:55" x14ac:dyDescent="0.3">
      <c r="A1746" t="s">
        <v>55</v>
      </c>
      <c r="B1746" t="s">
        <v>55</v>
      </c>
      <c r="C1746" t="s">
        <v>152</v>
      </c>
      <c r="D1746">
        <v>22110402210</v>
      </c>
      <c r="E1746" t="s">
        <v>1412</v>
      </c>
      <c r="F1746" t="s">
        <v>106</v>
      </c>
      <c r="G1746" t="s">
        <v>57</v>
      </c>
      <c r="H1746">
        <v>1</v>
      </c>
      <c r="I1746" t="s">
        <v>58</v>
      </c>
      <c r="J1746" t="s">
        <v>59</v>
      </c>
      <c r="L1746">
        <v>2</v>
      </c>
      <c r="N1746">
        <v>3</v>
      </c>
      <c r="O1746" t="s">
        <v>95</v>
      </c>
      <c r="R1746">
        <v>0</v>
      </c>
      <c r="S1746">
        <v>0</v>
      </c>
      <c r="T1746" t="s">
        <v>61</v>
      </c>
      <c r="U1746" t="s">
        <v>1509</v>
      </c>
      <c r="V1746">
        <v>0</v>
      </c>
      <c r="W1746">
        <v>1</v>
      </c>
      <c r="X1746">
        <v>1</v>
      </c>
      <c r="Y1746" t="s">
        <v>71</v>
      </c>
      <c r="Z1746" t="s">
        <v>71</v>
      </c>
      <c r="AA1746" t="s">
        <v>62</v>
      </c>
      <c r="AB1746" t="s">
        <v>71</v>
      </c>
      <c r="AD1746">
        <v>1</v>
      </c>
      <c r="AE1746">
        <v>0</v>
      </c>
      <c r="AF1746">
        <v>0</v>
      </c>
      <c r="AG1746">
        <v>0</v>
      </c>
      <c r="AH1746">
        <v>0</v>
      </c>
      <c r="AI1746">
        <v>0</v>
      </c>
      <c r="AJ1746">
        <v>0</v>
      </c>
      <c r="AK1746">
        <v>0</v>
      </c>
      <c r="AL1746">
        <v>0</v>
      </c>
      <c r="AM1746">
        <v>0</v>
      </c>
      <c r="AN1746">
        <v>0</v>
      </c>
      <c r="AO1746">
        <v>0</v>
      </c>
      <c r="AP1746">
        <v>0</v>
      </c>
      <c r="AQ1746">
        <v>0</v>
      </c>
      <c r="AR1746">
        <v>0</v>
      </c>
      <c r="AS1746">
        <v>0</v>
      </c>
      <c r="AT1746">
        <v>0</v>
      </c>
      <c r="AU1746">
        <v>0</v>
      </c>
      <c r="AV1746">
        <v>0</v>
      </c>
      <c r="AW1746">
        <v>0</v>
      </c>
      <c r="AX1746">
        <v>0</v>
      </c>
      <c r="AY1746">
        <v>0</v>
      </c>
      <c r="AZ1746">
        <v>0</v>
      </c>
      <c r="BA1746" t="s">
        <v>63</v>
      </c>
      <c r="BB1746" t="s">
        <v>63</v>
      </c>
      <c r="BC1746" t="s">
        <v>64</v>
      </c>
    </row>
    <row r="1747" spans="1:55" x14ac:dyDescent="0.3">
      <c r="A1747" t="s">
        <v>55</v>
      </c>
      <c r="B1747" t="s">
        <v>55</v>
      </c>
      <c r="C1747" t="s">
        <v>152</v>
      </c>
      <c r="D1747">
        <v>22110402210</v>
      </c>
      <c r="E1747" t="s">
        <v>1412</v>
      </c>
      <c r="F1747" t="s">
        <v>106</v>
      </c>
      <c r="G1747" t="s">
        <v>57</v>
      </c>
      <c r="H1747">
        <v>1</v>
      </c>
      <c r="I1747" t="s">
        <v>58</v>
      </c>
      <c r="J1747" t="s">
        <v>59</v>
      </c>
      <c r="L1747">
        <v>2</v>
      </c>
      <c r="N1747">
        <v>4</v>
      </c>
      <c r="O1747" t="s">
        <v>66</v>
      </c>
      <c r="P1747">
        <v>8</v>
      </c>
      <c r="Q1747" t="s">
        <v>82</v>
      </c>
      <c r="R1747">
        <v>29</v>
      </c>
      <c r="S1747">
        <v>28</v>
      </c>
      <c r="T1747" t="s">
        <v>61</v>
      </c>
      <c r="V1747">
        <v>0</v>
      </c>
      <c r="W1747">
        <v>1</v>
      </c>
      <c r="X1747">
        <v>1</v>
      </c>
      <c r="Y1747" t="s">
        <v>71</v>
      </c>
      <c r="Z1747" t="s">
        <v>62</v>
      </c>
      <c r="AB1747" t="s">
        <v>71</v>
      </c>
      <c r="AC1747" t="s">
        <v>77</v>
      </c>
      <c r="AD1747">
        <v>1</v>
      </c>
      <c r="AE1747">
        <v>0</v>
      </c>
      <c r="AF1747">
        <v>0</v>
      </c>
      <c r="AG1747">
        <v>0</v>
      </c>
      <c r="AH1747">
        <v>0</v>
      </c>
      <c r="AI1747">
        <v>0</v>
      </c>
      <c r="AJ1747">
        <v>0</v>
      </c>
      <c r="AK1747">
        <v>0</v>
      </c>
      <c r="AL1747">
        <v>0</v>
      </c>
      <c r="AM1747">
        <v>0</v>
      </c>
      <c r="AN1747">
        <v>0</v>
      </c>
      <c r="AO1747">
        <v>0</v>
      </c>
      <c r="AP1747">
        <v>0</v>
      </c>
      <c r="AQ1747">
        <v>0</v>
      </c>
      <c r="AR1747">
        <v>0</v>
      </c>
      <c r="AS1747">
        <v>0</v>
      </c>
      <c r="AT1747">
        <v>0</v>
      </c>
      <c r="AU1747">
        <v>0</v>
      </c>
      <c r="AV1747">
        <v>0</v>
      </c>
      <c r="AW1747">
        <v>4</v>
      </c>
      <c r="AX1747">
        <v>4</v>
      </c>
      <c r="AY1747">
        <v>0</v>
      </c>
      <c r="AZ1747">
        <v>0</v>
      </c>
      <c r="BA1747" t="s">
        <v>63</v>
      </c>
      <c r="BB1747" t="s">
        <v>63</v>
      </c>
      <c r="BC1747" t="s">
        <v>64</v>
      </c>
    </row>
    <row r="1748" spans="1:55" x14ac:dyDescent="0.3">
      <c r="A1748" t="s">
        <v>55</v>
      </c>
      <c r="B1748" t="s">
        <v>55</v>
      </c>
      <c r="C1748" t="s">
        <v>152</v>
      </c>
      <c r="D1748">
        <v>22110402210</v>
      </c>
      <c r="E1748" t="s">
        <v>1412</v>
      </c>
      <c r="F1748" t="s">
        <v>106</v>
      </c>
      <c r="G1748" t="s">
        <v>57</v>
      </c>
      <c r="H1748">
        <v>1</v>
      </c>
      <c r="I1748" t="s">
        <v>58</v>
      </c>
      <c r="J1748" t="s">
        <v>59</v>
      </c>
      <c r="L1748">
        <v>2</v>
      </c>
      <c r="N1748">
        <v>6</v>
      </c>
      <c r="O1748" t="s">
        <v>95</v>
      </c>
      <c r="R1748">
        <v>0</v>
      </c>
      <c r="S1748">
        <v>0</v>
      </c>
      <c r="T1748" t="s">
        <v>61</v>
      </c>
      <c r="V1748">
        <v>0</v>
      </c>
      <c r="W1748">
        <v>1</v>
      </c>
      <c r="X1748">
        <v>1</v>
      </c>
      <c r="Y1748" t="s">
        <v>71</v>
      </c>
      <c r="Z1748" t="s">
        <v>71</v>
      </c>
      <c r="AB1748" t="s">
        <v>71</v>
      </c>
      <c r="AD1748">
        <v>0</v>
      </c>
      <c r="AE1748">
        <v>0</v>
      </c>
      <c r="AF1748">
        <v>0</v>
      </c>
      <c r="AG1748">
        <v>0</v>
      </c>
      <c r="AH1748">
        <v>0</v>
      </c>
      <c r="AI1748">
        <v>0</v>
      </c>
      <c r="AJ1748">
        <v>0</v>
      </c>
      <c r="AK1748">
        <v>0</v>
      </c>
      <c r="AL1748">
        <v>0</v>
      </c>
      <c r="AM1748">
        <v>0</v>
      </c>
      <c r="AN1748">
        <v>0</v>
      </c>
      <c r="AO1748">
        <v>0</v>
      </c>
      <c r="AP1748">
        <v>0</v>
      </c>
      <c r="AQ1748">
        <v>0</v>
      </c>
      <c r="AR1748">
        <v>0</v>
      </c>
      <c r="AS1748">
        <v>0</v>
      </c>
      <c r="AT1748">
        <v>0</v>
      </c>
      <c r="AU1748">
        <v>0</v>
      </c>
      <c r="AV1748">
        <v>0</v>
      </c>
      <c r="AW1748">
        <v>0</v>
      </c>
      <c r="AX1748">
        <v>0</v>
      </c>
      <c r="AY1748">
        <v>0</v>
      </c>
      <c r="AZ1748">
        <v>0</v>
      </c>
      <c r="BA1748" t="s">
        <v>63</v>
      </c>
      <c r="BB1748" t="s">
        <v>63</v>
      </c>
      <c r="BC1748" t="s">
        <v>64</v>
      </c>
    </row>
    <row r="1749" spans="1:55" x14ac:dyDescent="0.3">
      <c r="A1749" t="s">
        <v>55</v>
      </c>
      <c r="B1749" t="s">
        <v>55</v>
      </c>
      <c r="C1749" t="s">
        <v>152</v>
      </c>
      <c r="D1749">
        <v>22110402210</v>
      </c>
      <c r="E1749" t="s">
        <v>1412</v>
      </c>
      <c r="F1749" t="s">
        <v>106</v>
      </c>
      <c r="G1749" t="s">
        <v>57</v>
      </c>
      <c r="H1749">
        <v>1</v>
      </c>
      <c r="I1749" t="s">
        <v>58</v>
      </c>
      <c r="J1749" t="s">
        <v>59</v>
      </c>
      <c r="L1749">
        <v>2</v>
      </c>
      <c r="N1749">
        <v>7</v>
      </c>
      <c r="O1749" t="s">
        <v>70</v>
      </c>
      <c r="R1749">
        <v>0</v>
      </c>
      <c r="S1749">
        <v>0</v>
      </c>
      <c r="T1749" t="s">
        <v>61</v>
      </c>
      <c r="U1749" t="s">
        <v>1510</v>
      </c>
      <c r="V1749">
        <v>0</v>
      </c>
      <c r="W1749">
        <v>1</v>
      </c>
      <c r="X1749">
        <v>1</v>
      </c>
      <c r="Y1749" t="s">
        <v>71</v>
      </c>
      <c r="Z1749" t="s">
        <v>71</v>
      </c>
      <c r="AB1749" t="s">
        <v>71</v>
      </c>
      <c r="AD1749">
        <v>0</v>
      </c>
      <c r="AE1749">
        <v>0</v>
      </c>
      <c r="AF1749">
        <v>0</v>
      </c>
      <c r="AG1749">
        <v>0</v>
      </c>
      <c r="AH1749">
        <v>0</v>
      </c>
      <c r="AI1749">
        <v>0</v>
      </c>
      <c r="AJ1749">
        <v>0</v>
      </c>
      <c r="AK1749">
        <v>0</v>
      </c>
      <c r="AL1749">
        <v>0</v>
      </c>
      <c r="AM1749">
        <v>0</v>
      </c>
      <c r="AN1749">
        <v>0</v>
      </c>
      <c r="AO1749">
        <v>0</v>
      </c>
      <c r="AP1749">
        <v>0</v>
      </c>
      <c r="AQ1749">
        <v>0</v>
      </c>
      <c r="AR1749">
        <v>0</v>
      </c>
      <c r="AS1749">
        <v>0</v>
      </c>
      <c r="AT1749">
        <v>0</v>
      </c>
      <c r="AU1749">
        <v>0</v>
      </c>
      <c r="AV1749">
        <v>0</v>
      </c>
      <c r="AW1749">
        <v>4</v>
      </c>
      <c r="AX1749">
        <v>4</v>
      </c>
      <c r="AY1749">
        <v>0</v>
      </c>
      <c r="AZ1749">
        <v>0</v>
      </c>
      <c r="BA1749" t="s">
        <v>63</v>
      </c>
      <c r="BB1749" t="s">
        <v>63</v>
      </c>
      <c r="BC1749" t="s">
        <v>64</v>
      </c>
    </row>
    <row r="1750" spans="1:55" x14ac:dyDescent="0.3">
      <c r="A1750" t="s">
        <v>55</v>
      </c>
      <c r="B1750" t="s">
        <v>55</v>
      </c>
      <c r="C1750" t="s">
        <v>157</v>
      </c>
      <c r="D1750">
        <v>22110406215</v>
      </c>
      <c r="E1750" t="s">
        <v>1433</v>
      </c>
      <c r="F1750" t="s">
        <v>98</v>
      </c>
      <c r="G1750" t="s">
        <v>57</v>
      </c>
      <c r="H1750">
        <v>4</v>
      </c>
      <c r="I1750" t="s">
        <v>58</v>
      </c>
      <c r="J1750" t="s">
        <v>59</v>
      </c>
      <c r="L1750">
        <v>1</v>
      </c>
      <c r="M1750" t="s">
        <v>1435</v>
      </c>
      <c r="N1750">
        <v>1</v>
      </c>
      <c r="O1750" t="s">
        <v>70</v>
      </c>
      <c r="R1750">
        <v>0</v>
      </c>
      <c r="S1750">
        <v>0</v>
      </c>
      <c r="T1750" t="s">
        <v>1773</v>
      </c>
      <c r="U1750" t="s">
        <v>1527</v>
      </c>
      <c r="V1750">
        <v>3</v>
      </c>
      <c r="W1750">
        <v>1</v>
      </c>
      <c r="X1750">
        <v>2</v>
      </c>
      <c r="Y1750" t="s">
        <v>62</v>
      </c>
      <c r="AA1750" t="s">
        <v>62</v>
      </c>
      <c r="AB1750" t="s">
        <v>62</v>
      </c>
      <c r="AD1750">
        <v>0</v>
      </c>
      <c r="AE1750">
        <v>0</v>
      </c>
      <c r="AF1750">
        <v>0</v>
      </c>
      <c r="AG1750">
        <v>0</v>
      </c>
      <c r="AH1750">
        <v>0</v>
      </c>
      <c r="AI1750">
        <v>0</v>
      </c>
      <c r="AJ1750">
        <v>0</v>
      </c>
      <c r="AK1750">
        <v>0</v>
      </c>
      <c r="AL1750">
        <v>0</v>
      </c>
      <c r="AM1750">
        <v>0</v>
      </c>
      <c r="AN1750">
        <v>0</v>
      </c>
      <c r="AO1750">
        <v>0</v>
      </c>
      <c r="AP1750">
        <v>0</v>
      </c>
      <c r="AQ1750">
        <v>0</v>
      </c>
      <c r="AR1750">
        <v>0</v>
      </c>
      <c r="AS1750">
        <v>0</v>
      </c>
      <c r="AT1750">
        <v>0</v>
      </c>
      <c r="AU1750">
        <v>0</v>
      </c>
      <c r="AV1750">
        <v>0</v>
      </c>
      <c r="AW1750">
        <v>0</v>
      </c>
      <c r="AX1750">
        <v>0</v>
      </c>
      <c r="AY1750">
        <v>0</v>
      </c>
      <c r="AZ1750">
        <v>0</v>
      </c>
      <c r="BA1750" t="s">
        <v>63</v>
      </c>
      <c r="BB1750" t="s">
        <v>63</v>
      </c>
      <c r="BC1750" t="s">
        <v>64</v>
      </c>
    </row>
    <row r="1751" spans="1:55" x14ac:dyDescent="0.3">
      <c r="A1751" t="s">
        <v>55</v>
      </c>
      <c r="B1751" t="s">
        <v>55</v>
      </c>
      <c r="C1751" t="s">
        <v>1440</v>
      </c>
      <c r="D1751">
        <v>22110420301</v>
      </c>
      <c r="E1751" t="s">
        <v>1487</v>
      </c>
      <c r="F1751" t="s">
        <v>56</v>
      </c>
      <c r="G1751" t="s">
        <v>57</v>
      </c>
      <c r="H1751">
        <v>1</v>
      </c>
      <c r="I1751" t="s">
        <v>58</v>
      </c>
      <c r="J1751" t="s">
        <v>59</v>
      </c>
      <c r="L1751">
        <v>1</v>
      </c>
      <c r="N1751">
        <v>3</v>
      </c>
      <c r="O1751" t="s">
        <v>65</v>
      </c>
      <c r="R1751">
        <v>0</v>
      </c>
      <c r="S1751">
        <v>0</v>
      </c>
      <c r="T1751" t="s">
        <v>61</v>
      </c>
      <c r="V1751">
        <v>0</v>
      </c>
      <c r="W1751">
        <v>1</v>
      </c>
      <c r="X1751">
        <v>1</v>
      </c>
      <c r="Y1751" t="s">
        <v>71</v>
      </c>
      <c r="Z1751" t="s">
        <v>71</v>
      </c>
      <c r="AB1751" t="s">
        <v>71</v>
      </c>
      <c r="AD1751">
        <v>1</v>
      </c>
      <c r="AE1751">
        <v>0</v>
      </c>
      <c r="AF1751">
        <v>0</v>
      </c>
      <c r="AG1751">
        <v>0</v>
      </c>
      <c r="AH1751">
        <v>2</v>
      </c>
      <c r="AI1751">
        <v>0</v>
      </c>
      <c r="AJ1751">
        <v>1</v>
      </c>
      <c r="AK1751">
        <v>0</v>
      </c>
      <c r="AL1751">
        <v>3</v>
      </c>
      <c r="AM1751">
        <v>1</v>
      </c>
      <c r="AN1751">
        <v>8</v>
      </c>
      <c r="AO1751">
        <v>0</v>
      </c>
      <c r="AP1751">
        <v>0</v>
      </c>
      <c r="AQ1751">
        <v>0</v>
      </c>
      <c r="AR1751">
        <v>0</v>
      </c>
      <c r="AS1751">
        <v>0</v>
      </c>
      <c r="AT1751">
        <v>0</v>
      </c>
      <c r="AU1751">
        <v>0</v>
      </c>
      <c r="AV1751">
        <v>0</v>
      </c>
      <c r="AW1751">
        <v>2</v>
      </c>
      <c r="AX1751">
        <v>2</v>
      </c>
      <c r="AY1751">
        <v>0</v>
      </c>
      <c r="AZ1751">
        <v>0</v>
      </c>
      <c r="BA1751" t="s">
        <v>63</v>
      </c>
      <c r="BB1751" t="s">
        <v>63</v>
      </c>
    </row>
    <row r="1752" spans="1:55" x14ac:dyDescent="0.3">
      <c r="A1752" t="s">
        <v>55</v>
      </c>
      <c r="B1752" t="s">
        <v>55</v>
      </c>
      <c r="C1752" t="s">
        <v>1440</v>
      </c>
      <c r="D1752">
        <v>22110420301</v>
      </c>
      <c r="E1752" t="s">
        <v>1487</v>
      </c>
      <c r="F1752" t="s">
        <v>56</v>
      </c>
      <c r="G1752" t="s">
        <v>57</v>
      </c>
      <c r="H1752">
        <v>1</v>
      </c>
      <c r="I1752" t="s">
        <v>58</v>
      </c>
      <c r="J1752" t="s">
        <v>59</v>
      </c>
      <c r="L1752">
        <v>1</v>
      </c>
      <c r="N1752">
        <v>4</v>
      </c>
      <c r="O1752" t="s">
        <v>70</v>
      </c>
      <c r="R1752">
        <v>0</v>
      </c>
      <c r="S1752">
        <v>0</v>
      </c>
      <c r="T1752" t="s">
        <v>61</v>
      </c>
      <c r="V1752">
        <v>0</v>
      </c>
      <c r="W1752">
        <v>1</v>
      </c>
      <c r="X1752">
        <v>1</v>
      </c>
      <c r="Y1752" t="s">
        <v>71</v>
      </c>
      <c r="Z1752" t="s">
        <v>71</v>
      </c>
      <c r="AA1752" t="s">
        <v>71</v>
      </c>
      <c r="AB1752" t="s">
        <v>71</v>
      </c>
      <c r="AD1752">
        <v>0</v>
      </c>
      <c r="AE1752">
        <v>0</v>
      </c>
      <c r="AF1752">
        <v>0</v>
      </c>
      <c r="AG1752">
        <v>0</v>
      </c>
      <c r="AH1752">
        <v>0</v>
      </c>
      <c r="AI1752">
        <v>4</v>
      </c>
      <c r="AJ1752">
        <v>1</v>
      </c>
      <c r="AK1752">
        <v>0</v>
      </c>
      <c r="AL1752">
        <v>0</v>
      </c>
      <c r="AM1752">
        <v>0</v>
      </c>
      <c r="AN1752">
        <v>0</v>
      </c>
      <c r="AO1752">
        <v>0</v>
      </c>
      <c r="AP1752">
        <v>0</v>
      </c>
      <c r="AQ1752">
        <v>0</v>
      </c>
      <c r="AR1752">
        <v>0</v>
      </c>
      <c r="AS1752">
        <v>0</v>
      </c>
      <c r="AT1752">
        <v>0</v>
      </c>
      <c r="AU1752">
        <v>0</v>
      </c>
      <c r="AV1752">
        <v>0</v>
      </c>
      <c r="AW1752">
        <v>1</v>
      </c>
      <c r="AX1752">
        <v>1</v>
      </c>
      <c r="AY1752">
        <v>0</v>
      </c>
      <c r="AZ1752">
        <v>0</v>
      </c>
      <c r="BA1752" t="s">
        <v>63</v>
      </c>
      <c r="BB1752" t="s">
        <v>63</v>
      </c>
      <c r="BC1752" t="s">
        <v>64</v>
      </c>
    </row>
    <row r="1753" spans="1:55" x14ac:dyDescent="0.3">
      <c r="A1753" t="s">
        <v>55</v>
      </c>
      <c r="B1753" t="s">
        <v>55</v>
      </c>
      <c r="C1753" t="s">
        <v>1440</v>
      </c>
      <c r="D1753">
        <v>22110420301</v>
      </c>
      <c r="E1753" t="s">
        <v>1487</v>
      </c>
      <c r="F1753" t="s">
        <v>56</v>
      </c>
      <c r="G1753" t="s">
        <v>57</v>
      </c>
      <c r="H1753">
        <v>1</v>
      </c>
      <c r="I1753" t="s">
        <v>58</v>
      </c>
      <c r="J1753" t="s">
        <v>59</v>
      </c>
      <c r="L1753">
        <v>1</v>
      </c>
      <c r="N1753">
        <v>8</v>
      </c>
      <c r="O1753" t="s">
        <v>66</v>
      </c>
      <c r="R1753">
        <v>0</v>
      </c>
      <c r="S1753">
        <v>0</v>
      </c>
      <c r="V1753">
        <v>0</v>
      </c>
      <c r="W1753">
        <v>1</v>
      </c>
      <c r="X1753">
        <v>1</v>
      </c>
      <c r="Y1753" t="s">
        <v>71</v>
      </c>
      <c r="Z1753" t="s">
        <v>71</v>
      </c>
      <c r="AA1753" t="s">
        <v>71</v>
      </c>
      <c r="AB1753" t="s">
        <v>71</v>
      </c>
      <c r="AC1753" t="s">
        <v>68</v>
      </c>
      <c r="AD1753">
        <v>0</v>
      </c>
      <c r="AE1753">
        <v>0</v>
      </c>
      <c r="AF1753">
        <v>0</v>
      </c>
      <c r="AG1753">
        <v>0</v>
      </c>
      <c r="AH1753">
        <v>0</v>
      </c>
      <c r="AI1753">
        <v>0</v>
      </c>
      <c r="AJ1753">
        <v>0</v>
      </c>
      <c r="AK1753">
        <v>0</v>
      </c>
      <c r="AL1753">
        <v>0</v>
      </c>
      <c r="AM1753">
        <v>0</v>
      </c>
      <c r="AN1753">
        <v>0</v>
      </c>
      <c r="AO1753">
        <v>0</v>
      </c>
      <c r="AP1753">
        <v>0</v>
      </c>
      <c r="AQ1753">
        <v>0</v>
      </c>
      <c r="AR1753">
        <v>0</v>
      </c>
      <c r="AS1753">
        <v>0</v>
      </c>
      <c r="AT1753">
        <v>0</v>
      </c>
      <c r="AU1753">
        <v>0</v>
      </c>
      <c r="AV1753">
        <v>0</v>
      </c>
      <c r="AW1753">
        <v>1</v>
      </c>
      <c r="AX1753">
        <v>0</v>
      </c>
      <c r="AY1753">
        <v>0</v>
      </c>
      <c r="AZ1753">
        <v>0</v>
      </c>
      <c r="BA1753" t="s">
        <v>63</v>
      </c>
      <c r="BB1753" t="s">
        <v>63</v>
      </c>
      <c r="BC1753" t="s">
        <v>64</v>
      </c>
    </row>
    <row r="1754" spans="1:55" x14ac:dyDescent="0.3">
      <c r="A1754" t="s">
        <v>55</v>
      </c>
      <c r="B1754" t="s">
        <v>55</v>
      </c>
      <c r="C1754" t="s">
        <v>1440</v>
      </c>
      <c r="D1754">
        <v>22110420301</v>
      </c>
      <c r="E1754" t="s">
        <v>1487</v>
      </c>
      <c r="F1754" t="s">
        <v>56</v>
      </c>
      <c r="G1754" t="s">
        <v>57</v>
      </c>
      <c r="H1754">
        <v>1</v>
      </c>
      <c r="I1754" t="s">
        <v>58</v>
      </c>
      <c r="J1754" t="s">
        <v>59</v>
      </c>
      <c r="L1754">
        <v>1</v>
      </c>
      <c r="N1754">
        <v>13</v>
      </c>
      <c r="O1754" t="s">
        <v>60</v>
      </c>
      <c r="R1754">
        <v>0</v>
      </c>
      <c r="S1754">
        <v>0</v>
      </c>
      <c r="T1754" t="s">
        <v>61</v>
      </c>
      <c r="V1754">
        <v>0</v>
      </c>
      <c r="W1754">
        <v>1</v>
      </c>
      <c r="X1754">
        <v>1</v>
      </c>
      <c r="Y1754" t="s">
        <v>62</v>
      </c>
      <c r="Z1754" t="s">
        <v>71</v>
      </c>
      <c r="AB1754" t="s">
        <v>71</v>
      </c>
      <c r="AD1754">
        <v>0</v>
      </c>
      <c r="AE1754">
        <v>0</v>
      </c>
      <c r="AF1754">
        <v>0</v>
      </c>
      <c r="AG1754">
        <v>0</v>
      </c>
      <c r="AH1754">
        <v>0</v>
      </c>
      <c r="AI1754">
        <v>1</v>
      </c>
      <c r="AJ1754">
        <v>0</v>
      </c>
      <c r="AK1754">
        <v>0</v>
      </c>
      <c r="AL1754">
        <v>2</v>
      </c>
      <c r="AM1754">
        <v>1</v>
      </c>
      <c r="AN1754">
        <v>3</v>
      </c>
      <c r="AO1754">
        <v>0</v>
      </c>
      <c r="AP1754">
        <v>0</v>
      </c>
      <c r="AQ1754">
        <v>0</v>
      </c>
      <c r="AR1754">
        <v>0</v>
      </c>
      <c r="AS1754">
        <v>0</v>
      </c>
      <c r="AT1754">
        <v>0</v>
      </c>
      <c r="AU1754">
        <v>0</v>
      </c>
      <c r="AV1754">
        <v>0</v>
      </c>
      <c r="AW1754">
        <v>1</v>
      </c>
      <c r="AX1754">
        <v>1</v>
      </c>
      <c r="AY1754">
        <v>0</v>
      </c>
      <c r="AZ1754">
        <v>0</v>
      </c>
      <c r="BA1754" t="s">
        <v>63</v>
      </c>
      <c r="BB1754" t="s">
        <v>63</v>
      </c>
      <c r="BC1754" t="s">
        <v>64</v>
      </c>
    </row>
    <row r="1755" spans="1:55" x14ac:dyDescent="0.3">
      <c r="A1755" t="s">
        <v>55</v>
      </c>
      <c r="B1755" t="s">
        <v>55</v>
      </c>
      <c r="C1755" t="s">
        <v>1440</v>
      </c>
      <c r="D1755">
        <v>22110420301</v>
      </c>
      <c r="E1755" t="s">
        <v>1487</v>
      </c>
      <c r="F1755" t="s">
        <v>56</v>
      </c>
      <c r="G1755" t="s">
        <v>57</v>
      </c>
      <c r="H1755">
        <v>1</v>
      </c>
      <c r="I1755" t="s">
        <v>58</v>
      </c>
      <c r="J1755" t="s">
        <v>59</v>
      </c>
      <c r="L1755">
        <v>1</v>
      </c>
      <c r="N1755">
        <v>14</v>
      </c>
      <c r="O1755" t="s">
        <v>66</v>
      </c>
      <c r="P1755" t="s">
        <v>217</v>
      </c>
      <c r="Q1755" t="s">
        <v>80</v>
      </c>
      <c r="R1755">
        <v>32</v>
      </c>
      <c r="S1755">
        <v>30</v>
      </c>
      <c r="T1755" t="s">
        <v>61</v>
      </c>
      <c r="V1755">
        <v>0</v>
      </c>
      <c r="W1755">
        <v>1</v>
      </c>
      <c r="X1755">
        <v>1</v>
      </c>
      <c r="Y1755" t="s">
        <v>71</v>
      </c>
      <c r="Z1755" t="s">
        <v>71</v>
      </c>
      <c r="AA1755" t="s">
        <v>90</v>
      </c>
      <c r="AB1755" t="s">
        <v>71</v>
      </c>
      <c r="AC1755" t="s">
        <v>77</v>
      </c>
      <c r="AD1755">
        <v>1</v>
      </c>
      <c r="AE1755">
        <v>1</v>
      </c>
      <c r="AF1755">
        <v>0</v>
      </c>
      <c r="AG1755">
        <v>0</v>
      </c>
      <c r="AH1755">
        <v>0</v>
      </c>
      <c r="AI1755">
        <v>1</v>
      </c>
      <c r="AJ1755">
        <v>0</v>
      </c>
      <c r="AK1755">
        <v>0</v>
      </c>
      <c r="AL1755">
        <v>0</v>
      </c>
      <c r="AM1755">
        <v>0</v>
      </c>
      <c r="AN1755">
        <v>0</v>
      </c>
      <c r="AO1755">
        <v>0</v>
      </c>
      <c r="AP1755">
        <v>0</v>
      </c>
      <c r="AQ1755">
        <v>0</v>
      </c>
      <c r="AR1755">
        <v>0</v>
      </c>
      <c r="AS1755">
        <v>0</v>
      </c>
      <c r="AT1755">
        <v>0</v>
      </c>
      <c r="AU1755">
        <v>0</v>
      </c>
      <c r="AV1755">
        <v>1</v>
      </c>
      <c r="AW1755">
        <v>2</v>
      </c>
      <c r="AX1755">
        <v>3</v>
      </c>
      <c r="AY1755">
        <v>0</v>
      </c>
      <c r="AZ1755">
        <v>0</v>
      </c>
      <c r="BA1755" t="s">
        <v>63</v>
      </c>
      <c r="BB1755" t="s">
        <v>63</v>
      </c>
      <c r="BC1755" t="s">
        <v>64</v>
      </c>
    </row>
    <row r="1756" spans="1:55" x14ac:dyDescent="0.3">
      <c r="A1756" t="s">
        <v>55</v>
      </c>
      <c r="B1756" t="s">
        <v>55</v>
      </c>
      <c r="C1756" t="s">
        <v>1440</v>
      </c>
      <c r="D1756">
        <v>22110420301</v>
      </c>
      <c r="E1756" t="s">
        <v>1487</v>
      </c>
      <c r="F1756" t="s">
        <v>56</v>
      </c>
      <c r="G1756" t="s">
        <v>57</v>
      </c>
      <c r="H1756">
        <v>1</v>
      </c>
      <c r="I1756" t="s">
        <v>58</v>
      </c>
      <c r="J1756" t="s">
        <v>59</v>
      </c>
      <c r="L1756">
        <v>2</v>
      </c>
      <c r="N1756">
        <v>1</v>
      </c>
      <c r="O1756" t="s">
        <v>136</v>
      </c>
      <c r="R1756">
        <v>0</v>
      </c>
      <c r="S1756">
        <v>0</v>
      </c>
      <c r="T1756" t="s">
        <v>93</v>
      </c>
      <c r="V1756">
        <v>3</v>
      </c>
      <c r="W1756">
        <v>1</v>
      </c>
      <c r="X1756">
        <v>2</v>
      </c>
      <c r="AD1756">
        <v>0</v>
      </c>
      <c r="AE1756">
        <v>0</v>
      </c>
      <c r="AF1756">
        <v>0</v>
      </c>
      <c r="AG1756">
        <v>0</v>
      </c>
      <c r="AH1756">
        <v>0</v>
      </c>
      <c r="AI1756">
        <v>0</v>
      </c>
      <c r="AJ1756">
        <v>0</v>
      </c>
      <c r="AK1756">
        <v>0</v>
      </c>
      <c r="AL1756">
        <v>0</v>
      </c>
      <c r="AM1756">
        <v>0</v>
      </c>
      <c r="AN1756">
        <v>0</v>
      </c>
      <c r="AO1756">
        <v>0</v>
      </c>
      <c r="AP1756">
        <v>0</v>
      </c>
      <c r="AQ1756">
        <v>0</v>
      </c>
      <c r="AR1756">
        <v>0</v>
      </c>
      <c r="AS1756">
        <v>0</v>
      </c>
      <c r="AT1756">
        <v>0</v>
      </c>
      <c r="AU1756">
        <v>0</v>
      </c>
      <c r="AV1756">
        <v>0</v>
      </c>
      <c r="AW1756">
        <v>0</v>
      </c>
      <c r="AX1756">
        <v>0</v>
      </c>
      <c r="AY1756">
        <v>0</v>
      </c>
      <c r="AZ1756">
        <v>0</v>
      </c>
      <c r="BC1756" t="s">
        <v>64</v>
      </c>
    </row>
    <row r="1757" spans="1:55" x14ac:dyDescent="0.3">
      <c r="A1757" t="s">
        <v>55</v>
      </c>
      <c r="B1757" t="s">
        <v>55</v>
      </c>
      <c r="C1757" t="s">
        <v>1440</v>
      </c>
      <c r="D1757">
        <v>22110420301</v>
      </c>
      <c r="E1757" t="s">
        <v>1487</v>
      </c>
      <c r="F1757" t="s">
        <v>56</v>
      </c>
      <c r="G1757" t="s">
        <v>57</v>
      </c>
      <c r="H1757">
        <v>2</v>
      </c>
      <c r="I1757" t="s">
        <v>74</v>
      </c>
      <c r="J1757" t="s">
        <v>73</v>
      </c>
      <c r="L1757">
        <v>1</v>
      </c>
      <c r="M1757" t="s">
        <v>1488</v>
      </c>
      <c r="N1757">
        <v>3</v>
      </c>
      <c r="O1757" t="s">
        <v>97</v>
      </c>
      <c r="R1757">
        <v>0</v>
      </c>
      <c r="S1757">
        <v>0</v>
      </c>
      <c r="T1757" t="s">
        <v>1773</v>
      </c>
      <c r="V1757">
        <v>3</v>
      </c>
      <c r="W1757">
        <v>1</v>
      </c>
      <c r="X1757">
        <v>2</v>
      </c>
      <c r="Y1757" t="s">
        <v>71</v>
      </c>
      <c r="Z1757" t="s">
        <v>71</v>
      </c>
      <c r="AA1757" t="s">
        <v>71</v>
      </c>
      <c r="AB1757" t="s">
        <v>71</v>
      </c>
      <c r="AD1757">
        <v>0</v>
      </c>
      <c r="AE1757">
        <v>0</v>
      </c>
      <c r="AF1757">
        <v>0</v>
      </c>
      <c r="AG1757">
        <v>0</v>
      </c>
      <c r="AH1757">
        <v>0</v>
      </c>
      <c r="AI1757">
        <v>0</v>
      </c>
      <c r="AJ1757">
        <v>0</v>
      </c>
      <c r="AK1757">
        <v>0</v>
      </c>
      <c r="AL1757">
        <v>0</v>
      </c>
      <c r="AM1757">
        <v>0</v>
      </c>
      <c r="AN1757">
        <v>0</v>
      </c>
      <c r="AO1757">
        <v>0</v>
      </c>
      <c r="AP1757">
        <v>0</v>
      </c>
      <c r="AQ1757">
        <v>0</v>
      </c>
      <c r="AR1757">
        <v>0</v>
      </c>
      <c r="AS1757">
        <v>0</v>
      </c>
      <c r="AT1757">
        <v>0</v>
      </c>
      <c r="AU1757">
        <v>0</v>
      </c>
      <c r="AV1757">
        <v>0</v>
      </c>
      <c r="AW1757">
        <v>0</v>
      </c>
      <c r="AX1757">
        <v>0</v>
      </c>
      <c r="AY1757">
        <v>0</v>
      </c>
      <c r="AZ1757">
        <v>0</v>
      </c>
      <c r="BA1757" t="s">
        <v>63</v>
      </c>
      <c r="BB1757" t="s">
        <v>63</v>
      </c>
      <c r="BC1757" t="s">
        <v>64</v>
      </c>
    </row>
    <row r="1758" spans="1:55" x14ac:dyDescent="0.3">
      <c r="A1758" t="s">
        <v>55</v>
      </c>
      <c r="B1758" t="s">
        <v>55</v>
      </c>
      <c r="C1758" t="s">
        <v>1440</v>
      </c>
      <c r="D1758">
        <v>22110420301</v>
      </c>
      <c r="E1758" t="s">
        <v>1487</v>
      </c>
      <c r="F1758" t="s">
        <v>56</v>
      </c>
      <c r="G1758" t="s">
        <v>57</v>
      </c>
      <c r="H1758">
        <v>2</v>
      </c>
      <c r="I1758" t="s">
        <v>74</v>
      </c>
      <c r="J1758" t="s">
        <v>73</v>
      </c>
      <c r="L1758">
        <v>1</v>
      </c>
      <c r="M1758" t="s">
        <v>1488</v>
      </c>
      <c r="N1758">
        <v>4</v>
      </c>
      <c r="O1758" t="s">
        <v>66</v>
      </c>
      <c r="P1758">
        <v>3</v>
      </c>
      <c r="Q1758" t="s">
        <v>78</v>
      </c>
      <c r="R1758">
        <v>19</v>
      </c>
      <c r="S1758">
        <v>20</v>
      </c>
      <c r="T1758" t="s">
        <v>1772</v>
      </c>
      <c r="U1758" t="s">
        <v>1589</v>
      </c>
      <c r="V1758">
        <v>3</v>
      </c>
      <c r="W1758">
        <v>1</v>
      </c>
      <c r="X1758">
        <v>2</v>
      </c>
      <c r="Y1758" t="s">
        <v>71</v>
      </c>
      <c r="Z1758" t="s">
        <v>71</v>
      </c>
      <c r="AA1758" t="s">
        <v>71</v>
      </c>
      <c r="AB1758" t="s">
        <v>71</v>
      </c>
      <c r="AC1758" t="s">
        <v>68</v>
      </c>
      <c r="AD1758">
        <v>0</v>
      </c>
      <c r="AE1758">
        <v>1</v>
      </c>
      <c r="AF1758">
        <v>0</v>
      </c>
      <c r="AG1758">
        <v>0</v>
      </c>
      <c r="AH1758">
        <v>0</v>
      </c>
      <c r="AI1758">
        <v>0</v>
      </c>
      <c r="AJ1758">
        <v>0</v>
      </c>
      <c r="AK1758">
        <v>0</v>
      </c>
      <c r="AL1758">
        <v>0</v>
      </c>
      <c r="AM1758">
        <v>0</v>
      </c>
      <c r="AN1758">
        <v>0</v>
      </c>
      <c r="AO1758">
        <v>0</v>
      </c>
      <c r="AP1758">
        <v>0</v>
      </c>
      <c r="AQ1758">
        <v>0</v>
      </c>
      <c r="AR1758">
        <v>0</v>
      </c>
      <c r="AS1758">
        <v>0</v>
      </c>
      <c r="AT1758">
        <v>0</v>
      </c>
      <c r="AU1758">
        <v>0</v>
      </c>
      <c r="AV1758">
        <v>0</v>
      </c>
      <c r="AW1758">
        <v>1</v>
      </c>
      <c r="AX1758">
        <v>2</v>
      </c>
      <c r="AY1758">
        <v>0</v>
      </c>
      <c r="AZ1758">
        <v>0</v>
      </c>
      <c r="BA1758" t="s">
        <v>63</v>
      </c>
      <c r="BB1758" t="s">
        <v>63</v>
      </c>
      <c r="BC1758" t="s">
        <v>64</v>
      </c>
    </row>
    <row r="1759" spans="1:55" x14ac:dyDescent="0.3">
      <c r="A1759" t="s">
        <v>55</v>
      </c>
      <c r="B1759" t="s">
        <v>55</v>
      </c>
      <c r="C1759" t="s">
        <v>1440</v>
      </c>
      <c r="D1759">
        <v>22110420301</v>
      </c>
      <c r="E1759" t="s">
        <v>1487</v>
      </c>
      <c r="F1759" t="s">
        <v>56</v>
      </c>
      <c r="G1759" t="s">
        <v>57</v>
      </c>
      <c r="H1759">
        <v>2</v>
      </c>
      <c r="I1759" t="s">
        <v>74</v>
      </c>
      <c r="J1759" t="s">
        <v>73</v>
      </c>
      <c r="L1759">
        <v>1</v>
      </c>
      <c r="M1759" t="s">
        <v>1488</v>
      </c>
      <c r="N1759">
        <v>6</v>
      </c>
      <c r="O1759" t="s">
        <v>66</v>
      </c>
      <c r="P1759">
        <v>4</v>
      </c>
      <c r="Q1759" t="s">
        <v>76</v>
      </c>
      <c r="R1759">
        <v>16</v>
      </c>
      <c r="S1759">
        <v>25</v>
      </c>
      <c r="T1759" t="s">
        <v>1772</v>
      </c>
      <c r="U1759" t="s">
        <v>1590</v>
      </c>
      <c r="V1759">
        <v>3</v>
      </c>
      <c r="W1759">
        <v>1</v>
      </c>
      <c r="X1759">
        <v>2</v>
      </c>
      <c r="Y1759" t="s">
        <v>71</v>
      </c>
      <c r="Z1759" t="s">
        <v>71</v>
      </c>
      <c r="AA1759" t="s">
        <v>71</v>
      </c>
      <c r="AB1759" t="s">
        <v>71</v>
      </c>
      <c r="AC1759" t="s">
        <v>68</v>
      </c>
      <c r="AD1759">
        <v>0</v>
      </c>
      <c r="AE1759">
        <v>1</v>
      </c>
      <c r="AF1759">
        <v>0</v>
      </c>
      <c r="AG1759">
        <v>0</v>
      </c>
      <c r="AH1759">
        <v>0</v>
      </c>
      <c r="AI1759">
        <v>0</v>
      </c>
      <c r="AJ1759">
        <v>0</v>
      </c>
      <c r="AK1759">
        <v>0</v>
      </c>
      <c r="AL1759">
        <v>0</v>
      </c>
      <c r="AM1759">
        <v>0</v>
      </c>
      <c r="AN1759">
        <v>0</v>
      </c>
      <c r="AO1759">
        <v>0</v>
      </c>
      <c r="AP1759">
        <v>0</v>
      </c>
      <c r="AQ1759">
        <v>0</v>
      </c>
      <c r="AR1759">
        <v>0</v>
      </c>
      <c r="AS1759">
        <v>0</v>
      </c>
      <c r="AT1759">
        <v>0</v>
      </c>
      <c r="AU1759">
        <v>0</v>
      </c>
      <c r="AV1759">
        <v>0</v>
      </c>
      <c r="AW1759">
        <v>0</v>
      </c>
      <c r="AX1759">
        <v>2</v>
      </c>
      <c r="AY1759">
        <v>0</v>
      </c>
      <c r="AZ1759">
        <v>0</v>
      </c>
      <c r="BA1759" t="s">
        <v>63</v>
      </c>
      <c r="BB1759" t="s">
        <v>63</v>
      </c>
      <c r="BC1759" t="s">
        <v>64</v>
      </c>
    </row>
    <row r="1760" spans="1:55" x14ac:dyDescent="0.3">
      <c r="A1760" t="s">
        <v>55</v>
      </c>
      <c r="B1760" t="s">
        <v>55</v>
      </c>
      <c r="C1760" t="s">
        <v>152</v>
      </c>
      <c r="D1760">
        <v>22110402210</v>
      </c>
      <c r="E1760" t="s">
        <v>1412</v>
      </c>
      <c r="F1760" t="s">
        <v>106</v>
      </c>
      <c r="G1760" t="s">
        <v>57</v>
      </c>
      <c r="H1760">
        <v>3</v>
      </c>
      <c r="I1760" t="s">
        <v>58</v>
      </c>
      <c r="J1760" t="s">
        <v>59</v>
      </c>
      <c r="K1760" t="s">
        <v>1415</v>
      </c>
      <c r="L1760">
        <v>1</v>
      </c>
      <c r="N1760">
        <v>1</v>
      </c>
      <c r="O1760" t="s">
        <v>66</v>
      </c>
      <c r="P1760">
        <v>12</v>
      </c>
      <c r="Q1760" t="s">
        <v>116</v>
      </c>
      <c r="R1760">
        <v>15</v>
      </c>
      <c r="S1760">
        <v>17</v>
      </c>
      <c r="T1760" t="s">
        <v>61</v>
      </c>
      <c r="V1760">
        <v>3</v>
      </c>
      <c r="W1760">
        <v>0</v>
      </c>
      <c r="X1760">
        <v>1</v>
      </c>
      <c r="Y1760" t="s">
        <v>62</v>
      </c>
      <c r="Z1760" t="s">
        <v>62</v>
      </c>
      <c r="AA1760" t="s">
        <v>62</v>
      </c>
      <c r="AB1760" t="s">
        <v>62</v>
      </c>
      <c r="AC1760" t="s">
        <v>119</v>
      </c>
      <c r="AD1760">
        <v>0</v>
      </c>
      <c r="AE1760">
        <v>1</v>
      </c>
      <c r="AF1760">
        <v>0</v>
      </c>
      <c r="AG1760">
        <v>0</v>
      </c>
      <c r="AH1760">
        <v>0</v>
      </c>
      <c r="AI1760">
        <v>0</v>
      </c>
      <c r="AJ1760">
        <v>0</v>
      </c>
      <c r="AK1760">
        <v>0</v>
      </c>
      <c r="AL1760">
        <v>0</v>
      </c>
      <c r="AM1760">
        <v>0</v>
      </c>
      <c r="AN1760">
        <v>0</v>
      </c>
      <c r="AO1760">
        <v>0</v>
      </c>
      <c r="AP1760">
        <v>0</v>
      </c>
      <c r="AQ1760">
        <v>0</v>
      </c>
      <c r="AR1760">
        <v>0</v>
      </c>
      <c r="AS1760">
        <v>0</v>
      </c>
      <c r="AT1760">
        <v>0</v>
      </c>
      <c r="AU1760">
        <v>0</v>
      </c>
      <c r="AV1760">
        <v>0</v>
      </c>
      <c r="AW1760">
        <v>0</v>
      </c>
      <c r="AX1760">
        <v>2</v>
      </c>
      <c r="AY1760">
        <v>0</v>
      </c>
      <c r="AZ1760">
        <v>0</v>
      </c>
      <c r="BA1760" t="s">
        <v>63</v>
      </c>
      <c r="BB1760" t="s">
        <v>63</v>
      </c>
      <c r="BC1760" t="s">
        <v>64</v>
      </c>
    </row>
    <row r="1761" spans="1:55" x14ac:dyDescent="0.3">
      <c r="A1761" t="s">
        <v>55</v>
      </c>
      <c r="B1761" t="s">
        <v>55</v>
      </c>
      <c r="C1761" t="s">
        <v>152</v>
      </c>
      <c r="D1761">
        <v>22110402210</v>
      </c>
      <c r="E1761" t="s">
        <v>1412</v>
      </c>
      <c r="F1761" t="s">
        <v>106</v>
      </c>
      <c r="G1761" t="s">
        <v>57</v>
      </c>
      <c r="H1761">
        <v>3</v>
      </c>
      <c r="I1761" t="s">
        <v>58</v>
      </c>
      <c r="J1761" t="s">
        <v>59</v>
      </c>
      <c r="K1761" t="s">
        <v>1415</v>
      </c>
      <c r="L1761">
        <v>1</v>
      </c>
      <c r="N1761">
        <v>5</v>
      </c>
      <c r="O1761" t="s">
        <v>66</v>
      </c>
      <c r="R1761">
        <v>0</v>
      </c>
      <c r="S1761">
        <v>0</v>
      </c>
      <c r="T1761" t="s">
        <v>61</v>
      </c>
      <c r="V1761">
        <v>3</v>
      </c>
      <c r="W1761">
        <v>0</v>
      </c>
      <c r="X1761">
        <v>1</v>
      </c>
      <c r="Y1761" t="s">
        <v>71</v>
      </c>
      <c r="Z1761" t="s">
        <v>71</v>
      </c>
      <c r="AA1761" t="s">
        <v>71</v>
      </c>
      <c r="AB1761" t="s">
        <v>71</v>
      </c>
      <c r="AC1761" t="s">
        <v>119</v>
      </c>
      <c r="AD1761">
        <v>0</v>
      </c>
      <c r="AE1761">
        <v>0</v>
      </c>
      <c r="AF1761">
        <v>0</v>
      </c>
      <c r="AG1761">
        <v>0</v>
      </c>
      <c r="AH1761">
        <v>0</v>
      </c>
      <c r="AI1761">
        <v>0</v>
      </c>
      <c r="AJ1761">
        <v>0</v>
      </c>
      <c r="AK1761">
        <v>0</v>
      </c>
      <c r="AL1761">
        <v>0</v>
      </c>
      <c r="AM1761">
        <v>0</v>
      </c>
      <c r="AN1761">
        <v>0</v>
      </c>
      <c r="AO1761">
        <v>0</v>
      </c>
      <c r="AP1761">
        <v>0</v>
      </c>
      <c r="AQ1761">
        <v>0</v>
      </c>
      <c r="AR1761">
        <v>0</v>
      </c>
      <c r="AS1761">
        <v>0</v>
      </c>
      <c r="AT1761">
        <v>0</v>
      </c>
      <c r="AU1761">
        <v>0</v>
      </c>
      <c r="AV1761">
        <v>0</v>
      </c>
      <c r="AW1761">
        <v>2</v>
      </c>
      <c r="AX1761">
        <v>2</v>
      </c>
      <c r="AY1761">
        <v>0</v>
      </c>
      <c r="AZ1761">
        <v>0</v>
      </c>
      <c r="BA1761" t="s">
        <v>63</v>
      </c>
      <c r="BB1761" t="s">
        <v>63</v>
      </c>
      <c r="BC1761" t="s">
        <v>64</v>
      </c>
    </row>
    <row r="1762" spans="1:55" x14ac:dyDescent="0.3">
      <c r="A1762" t="s">
        <v>55</v>
      </c>
      <c r="B1762" t="s">
        <v>55</v>
      </c>
      <c r="C1762" t="s">
        <v>152</v>
      </c>
      <c r="D1762">
        <v>22110402210</v>
      </c>
      <c r="E1762" t="s">
        <v>1412</v>
      </c>
      <c r="F1762" t="s">
        <v>106</v>
      </c>
      <c r="G1762" t="s">
        <v>57</v>
      </c>
      <c r="H1762">
        <v>3</v>
      </c>
      <c r="I1762" t="s">
        <v>58</v>
      </c>
      <c r="J1762" t="s">
        <v>59</v>
      </c>
      <c r="K1762" t="s">
        <v>1415</v>
      </c>
      <c r="L1762">
        <v>1</v>
      </c>
      <c r="N1762">
        <v>7</v>
      </c>
      <c r="O1762" t="s">
        <v>70</v>
      </c>
      <c r="R1762">
        <v>0</v>
      </c>
      <c r="S1762">
        <v>0</v>
      </c>
      <c r="T1762" t="s">
        <v>1773</v>
      </c>
      <c r="V1762">
        <v>3</v>
      </c>
      <c r="W1762">
        <v>0</v>
      </c>
      <c r="X1762">
        <v>1</v>
      </c>
      <c r="Y1762" t="s">
        <v>62</v>
      </c>
      <c r="AA1762" t="s">
        <v>71</v>
      </c>
      <c r="AB1762" t="s">
        <v>71</v>
      </c>
      <c r="AD1762">
        <v>0</v>
      </c>
      <c r="AE1762">
        <v>0</v>
      </c>
      <c r="AF1762">
        <v>0</v>
      </c>
      <c r="AG1762">
        <v>0</v>
      </c>
      <c r="AH1762">
        <v>0</v>
      </c>
      <c r="AI1762">
        <v>0</v>
      </c>
      <c r="AJ1762">
        <v>0</v>
      </c>
      <c r="AK1762">
        <v>0</v>
      </c>
      <c r="AL1762">
        <v>0</v>
      </c>
      <c r="AM1762">
        <v>0</v>
      </c>
      <c r="AN1762">
        <v>0</v>
      </c>
      <c r="AO1762">
        <v>0</v>
      </c>
      <c r="AP1762">
        <v>0</v>
      </c>
      <c r="AQ1762">
        <v>0</v>
      </c>
      <c r="AR1762">
        <v>0</v>
      </c>
      <c r="AS1762">
        <v>0</v>
      </c>
      <c r="AT1762">
        <v>0</v>
      </c>
      <c r="AU1762">
        <v>0</v>
      </c>
      <c r="AV1762">
        <v>0</v>
      </c>
      <c r="AW1762">
        <v>1</v>
      </c>
      <c r="AX1762">
        <v>0</v>
      </c>
      <c r="AY1762">
        <v>0</v>
      </c>
      <c r="AZ1762">
        <v>0</v>
      </c>
      <c r="BA1762" t="s">
        <v>63</v>
      </c>
      <c r="BB1762" t="s">
        <v>63</v>
      </c>
      <c r="BC1762" t="s">
        <v>64</v>
      </c>
    </row>
    <row r="1763" spans="1:55" x14ac:dyDescent="0.3">
      <c r="A1763" t="s">
        <v>55</v>
      </c>
      <c r="B1763" t="s">
        <v>55</v>
      </c>
      <c r="C1763" t="s">
        <v>1436</v>
      </c>
      <c r="D1763">
        <v>22110406901</v>
      </c>
      <c r="E1763" t="s">
        <v>1437</v>
      </c>
      <c r="F1763" t="s">
        <v>56</v>
      </c>
      <c r="G1763" t="s">
        <v>57</v>
      </c>
      <c r="H1763">
        <v>1</v>
      </c>
      <c r="I1763" t="s">
        <v>74</v>
      </c>
      <c r="J1763" t="s">
        <v>59</v>
      </c>
      <c r="L1763">
        <v>1</v>
      </c>
      <c r="N1763">
        <v>1</v>
      </c>
      <c r="O1763" t="s">
        <v>66</v>
      </c>
      <c r="P1763">
        <v>2</v>
      </c>
      <c r="Q1763" t="s">
        <v>69</v>
      </c>
      <c r="R1763">
        <v>27</v>
      </c>
      <c r="S1763">
        <v>21</v>
      </c>
      <c r="T1763" t="s">
        <v>61</v>
      </c>
      <c r="V1763">
        <v>3</v>
      </c>
      <c r="W1763">
        <v>4</v>
      </c>
      <c r="X1763">
        <v>1</v>
      </c>
      <c r="Y1763" t="s">
        <v>62</v>
      </c>
      <c r="Z1763" t="s">
        <v>62</v>
      </c>
      <c r="AB1763" t="s">
        <v>62</v>
      </c>
      <c r="AC1763" t="s">
        <v>77</v>
      </c>
      <c r="AD1763">
        <v>1</v>
      </c>
      <c r="AE1763">
        <v>1</v>
      </c>
      <c r="AF1763">
        <v>0</v>
      </c>
      <c r="AG1763">
        <v>0</v>
      </c>
      <c r="AH1763">
        <v>0</v>
      </c>
      <c r="AI1763">
        <v>0</v>
      </c>
      <c r="AJ1763">
        <v>1</v>
      </c>
      <c r="AK1763">
        <v>0</v>
      </c>
      <c r="AL1763">
        <v>0</v>
      </c>
      <c r="AM1763">
        <v>0</v>
      </c>
      <c r="AN1763">
        <v>0</v>
      </c>
      <c r="AO1763">
        <v>0</v>
      </c>
      <c r="AP1763">
        <v>0</v>
      </c>
      <c r="AQ1763">
        <v>0</v>
      </c>
      <c r="AR1763">
        <v>0</v>
      </c>
      <c r="AS1763">
        <v>0</v>
      </c>
      <c r="AT1763">
        <v>0</v>
      </c>
      <c r="AU1763">
        <v>0</v>
      </c>
      <c r="AV1763">
        <v>0</v>
      </c>
      <c r="AW1763">
        <v>4</v>
      </c>
      <c r="AX1763">
        <v>4</v>
      </c>
      <c r="AY1763">
        <v>0</v>
      </c>
      <c r="AZ1763">
        <v>0</v>
      </c>
      <c r="BA1763" t="s">
        <v>63</v>
      </c>
      <c r="BB1763" t="s">
        <v>63</v>
      </c>
      <c r="BC1763" t="s">
        <v>64</v>
      </c>
    </row>
    <row r="1764" spans="1:55" x14ac:dyDescent="0.3">
      <c r="A1764" t="s">
        <v>55</v>
      </c>
      <c r="B1764" t="s">
        <v>55</v>
      </c>
      <c r="C1764" t="s">
        <v>1436</v>
      </c>
      <c r="D1764">
        <v>22110406901</v>
      </c>
      <c r="E1764" t="s">
        <v>1437</v>
      </c>
      <c r="F1764" t="s">
        <v>56</v>
      </c>
      <c r="G1764" t="s">
        <v>57</v>
      </c>
      <c r="H1764">
        <v>1</v>
      </c>
      <c r="I1764" t="s">
        <v>74</v>
      </c>
      <c r="J1764" t="s">
        <v>59</v>
      </c>
      <c r="L1764">
        <v>2</v>
      </c>
      <c r="N1764">
        <v>2</v>
      </c>
      <c r="O1764" t="s">
        <v>66</v>
      </c>
      <c r="P1764">
        <v>4</v>
      </c>
      <c r="Q1764" t="s">
        <v>86</v>
      </c>
      <c r="R1764">
        <v>23</v>
      </c>
      <c r="S1764">
        <v>21</v>
      </c>
      <c r="T1764" t="s">
        <v>61</v>
      </c>
      <c r="V1764">
        <v>0</v>
      </c>
      <c r="W1764">
        <v>1</v>
      </c>
      <c r="X1764">
        <v>2</v>
      </c>
      <c r="Y1764" t="s">
        <v>62</v>
      </c>
      <c r="Z1764" t="s">
        <v>62</v>
      </c>
      <c r="AB1764" t="s">
        <v>62</v>
      </c>
      <c r="AC1764" t="s">
        <v>77</v>
      </c>
      <c r="AD1764">
        <v>0</v>
      </c>
      <c r="AE1764">
        <v>1</v>
      </c>
      <c r="AF1764">
        <v>0</v>
      </c>
      <c r="AG1764">
        <v>0</v>
      </c>
      <c r="AH1764">
        <v>0</v>
      </c>
      <c r="AI1764">
        <v>0</v>
      </c>
      <c r="AJ1764">
        <v>0</v>
      </c>
      <c r="AK1764">
        <v>0</v>
      </c>
      <c r="AL1764">
        <v>0</v>
      </c>
      <c r="AM1764">
        <v>0</v>
      </c>
      <c r="AN1764">
        <v>0</v>
      </c>
      <c r="AO1764">
        <v>0</v>
      </c>
      <c r="AP1764">
        <v>0</v>
      </c>
      <c r="AQ1764">
        <v>0</v>
      </c>
      <c r="AR1764">
        <v>0</v>
      </c>
      <c r="AS1764">
        <v>0</v>
      </c>
      <c r="AT1764">
        <v>0</v>
      </c>
      <c r="AU1764">
        <v>0</v>
      </c>
      <c r="AV1764">
        <v>0</v>
      </c>
      <c r="AW1764">
        <v>4</v>
      </c>
      <c r="AX1764">
        <v>4</v>
      </c>
      <c r="AY1764">
        <v>0</v>
      </c>
      <c r="AZ1764">
        <v>0</v>
      </c>
      <c r="BA1764" t="s">
        <v>63</v>
      </c>
      <c r="BB1764" t="s">
        <v>63</v>
      </c>
      <c r="BC1764" t="s">
        <v>64</v>
      </c>
    </row>
    <row r="1765" spans="1:55" x14ac:dyDescent="0.3">
      <c r="A1765" t="s">
        <v>55</v>
      </c>
      <c r="B1765" t="s">
        <v>55</v>
      </c>
      <c r="C1765" t="s">
        <v>1436</v>
      </c>
      <c r="D1765">
        <v>22110406901</v>
      </c>
      <c r="E1765" t="s">
        <v>1437</v>
      </c>
      <c r="F1765" t="s">
        <v>56</v>
      </c>
      <c r="G1765" t="s">
        <v>57</v>
      </c>
      <c r="H1765">
        <v>2</v>
      </c>
      <c r="I1765" t="s">
        <v>58</v>
      </c>
      <c r="J1765" t="s">
        <v>59</v>
      </c>
      <c r="L1765">
        <v>1</v>
      </c>
      <c r="N1765">
        <v>1</v>
      </c>
      <c r="O1765" t="s">
        <v>167</v>
      </c>
      <c r="R1765">
        <v>0</v>
      </c>
      <c r="S1765">
        <v>0</v>
      </c>
      <c r="T1765" t="s">
        <v>61</v>
      </c>
      <c r="U1765" t="s">
        <v>1528</v>
      </c>
      <c r="V1765">
        <v>3</v>
      </c>
      <c r="W1765">
        <v>5</v>
      </c>
      <c r="X1765">
        <v>1</v>
      </c>
      <c r="Y1765" t="s">
        <v>62</v>
      </c>
      <c r="Z1765" t="s">
        <v>62</v>
      </c>
      <c r="AA1765" t="s">
        <v>62</v>
      </c>
      <c r="AB1765" t="s">
        <v>62</v>
      </c>
      <c r="AD1765">
        <v>1</v>
      </c>
      <c r="AE1765">
        <v>0</v>
      </c>
      <c r="AF1765">
        <v>0</v>
      </c>
      <c r="AG1765">
        <v>0</v>
      </c>
      <c r="AH1765">
        <v>0</v>
      </c>
      <c r="AI1765">
        <v>6</v>
      </c>
      <c r="AJ1765">
        <v>0</v>
      </c>
      <c r="AK1765">
        <v>0</v>
      </c>
      <c r="AL1765">
        <v>0</v>
      </c>
      <c r="AM1765">
        <v>0</v>
      </c>
      <c r="AN1765">
        <v>0</v>
      </c>
      <c r="AO1765">
        <v>0</v>
      </c>
      <c r="AP1765">
        <v>0</v>
      </c>
      <c r="AQ1765">
        <v>0</v>
      </c>
      <c r="AR1765">
        <v>0</v>
      </c>
      <c r="AS1765">
        <v>0</v>
      </c>
      <c r="AT1765">
        <v>0</v>
      </c>
      <c r="AU1765">
        <v>0</v>
      </c>
      <c r="AV1765">
        <v>0</v>
      </c>
      <c r="AW1765">
        <v>5</v>
      </c>
      <c r="AX1765">
        <v>2</v>
      </c>
      <c r="AY1765">
        <v>0</v>
      </c>
      <c r="AZ1765">
        <v>0</v>
      </c>
      <c r="BA1765" t="s">
        <v>63</v>
      </c>
      <c r="BB1765" t="s">
        <v>63</v>
      </c>
      <c r="BC1765" t="s">
        <v>64</v>
      </c>
    </row>
    <row r="1766" spans="1:55" x14ac:dyDescent="0.3">
      <c r="A1766" t="s">
        <v>55</v>
      </c>
      <c r="B1766" t="s">
        <v>55</v>
      </c>
      <c r="C1766" t="s">
        <v>1436</v>
      </c>
      <c r="D1766">
        <v>22110406901</v>
      </c>
      <c r="E1766" t="s">
        <v>1437</v>
      </c>
      <c r="F1766" t="s">
        <v>56</v>
      </c>
      <c r="G1766" t="s">
        <v>57</v>
      </c>
      <c r="H1766">
        <v>2</v>
      </c>
      <c r="I1766" t="s">
        <v>58</v>
      </c>
      <c r="J1766" t="s">
        <v>59</v>
      </c>
      <c r="L1766">
        <v>1</v>
      </c>
      <c r="N1766">
        <v>2</v>
      </c>
      <c r="O1766" t="s">
        <v>167</v>
      </c>
      <c r="R1766">
        <v>0</v>
      </c>
      <c r="S1766">
        <v>0</v>
      </c>
      <c r="T1766" t="s">
        <v>61</v>
      </c>
      <c r="U1766" t="s">
        <v>1529</v>
      </c>
      <c r="V1766">
        <v>3</v>
      </c>
      <c r="W1766">
        <v>5</v>
      </c>
      <c r="X1766">
        <v>1</v>
      </c>
      <c r="Y1766" t="s">
        <v>62</v>
      </c>
      <c r="Z1766" t="s">
        <v>62</v>
      </c>
      <c r="AA1766" t="s">
        <v>62</v>
      </c>
      <c r="AB1766" t="s">
        <v>62</v>
      </c>
      <c r="AD1766">
        <v>1</v>
      </c>
      <c r="AE1766">
        <v>0</v>
      </c>
      <c r="AF1766">
        <v>0</v>
      </c>
      <c r="AG1766">
        <v>0</v>
      </c>
      <c r="AH1766">
        <v>0</v>
      </c>
      <c r="AI1766">
        <v>7</v>
      </c>
      <c r="AJ1766">
        <v>0</v>
      </c>
      <c r="AK1766">
        <v>0</v>
      </c>
      <c r="AL1766">
        <v>1</v>
      </c>
      <c r="AM1766">
        <v>1</v>
      </c>
      <c r="AN1766">
        <v>15</v>
      </c>
      <c r="AO1766">
        <v>0</v>
      </c>
      <c r="AP1766">
        <v>0</v>
      </c>
      <c r="AQ1766">
        <v>0</v>
      </c>
      <c r="AR1766">
        <v>0</v>
      </c>
      <c r="AS1766">
        <v>0</v>
      </c>
      <c r="AT1766">
        <v>0</v>
      </c>
      <c r="AU1766">
        <v>0</v>
      </c>
      <c r="AV1766">
        <v>0</v>
      </c>
      <c r="AW1766">
        <v>4</v>
      </c>
      <c r="AX1766">
        <v>2</v>
      </c>
      <c r="AY1766">
        <v>0</v>
      </c>
      <c r="AZ1766">
        <v>0</v>
      </c>
      <c r="BA1766" t="s">
        <v>63</v>
      </c>
      <c r="BB1766" t="s">
        <v>63</v>
      </c>
      <c r="BC1766" t="s">
        <v>64</v>
      </c>
    </row>
    <row r="1767" spans="1:55" x14ac:dyDescent="0.3">
      <c r="A1767" t="s">
        <v>55</v>
      </c>
      <c r="B1767" t="s">
        <v>55</v>
      </c>
      <c r="C1767" t="s">
        <v>1436</v>
      </c>
      <c r="D1767">
        <v>22110406901</v>
      </c>
      <c r="E1767" t="s">
        <v>1437</v>
      </c>
      <c r="F1767" t="s">
        <v>56</v>
      </c>
      <c r="G1767" t="s">
        <v>57</v>
      </c>
      <c r="H1767">
        <v>2</v>
      </c>
      <c r="I1767" t="s">
        <v>58</v>
      </c>
      <c r="J1767" t="s">
        <v>59</v>
      </c>
      <c r="L1767">
        <v>1</v>
      </c>
      <c r="N1767">
        <v>3</v>
      </c>
      <c r="O1767" t="s">
        <v>70</v>
      </c>
      <c r="R1767">
        <v>0</v>
      </c>
      <c r="S1767">
        <v>0</v>
      </c>
      <c r="T1767" t="s">
        <v>61</v>
      </c>
      <c r="V1767">
        <v>3</v>
      </c>
      <c r="W1767">
        <v>5</v>
      </c>
      <c r="X1767">
        <v>1</v>
      </c>
      <c r="Y1767" t="s">
        <v>71</v>
      </c>
      <c r="Z1767" t="s">
        <v>62</v>
      </c>
      <c r="AA1767" t="s">
        <v>90</v>
      </c>
      <c r="AB1767" t="s">
        <v>62</v>
      </c>
      <c r="AD1767">
        <v>0</v>
      </c>
      <c r="AE1767">
        <v>0</v>
      </c>
      <c r="AF1767">
        <v>0</v>
      </c>
      <c r="AG1767">
        <v>0</v>
      </c>
      <c r="AH1767">
        <v>0</v>
      </c>
      <c r="AI1767">
        <v>0</v>
      </c>
      <c r="AJ1767">
        <v>1</v>
      </c>
      <c r="AK1767">
        <v>0</v>
      </c>
      <c r="AL1767">
        <v>0</v>
      </c>
      <c r="AM1767">
        <v>0</v>
      </c>
      <c r="AN1767">
        <v>0</v>
      </c>
      <c r="AO1767">
        <v>0</v>
      </c>
      <c r="AP1767">
        <v>0</v>
      </c>
      <c r="AQ1767">
        <v>0</v>
      </c>
      <c r="AR1767">
        <v>0</v>
      </c>
      <c r="AS1767">
        <v>0</v>
      </c>
      <c r="AT1767">
        <v>0</v>
      </c>
      <c r="AU1767">
        <v>0</v>
      </c>
      <c r="AV1767">
        <v>0</v>
      </c>
      <c r="AW1767">
        <v>1</v>
      </c>
      <c r="AX1767">
        <v>1</v>
      </c>
      <c r="AY1767">
        <v>0</v>
      </c>
      <c r="AZ1767">
        <v>0</v>
      </c>
      <c r="BA1767" t="s">
        <v>63</v>
      </c>
      <c r="BB1767" t="s">
        <v>63</v>
      </c>
      <c r="BC1767" t="s">
        <v>64</v>
      </c>
    </row>
    <row r="1768" spans="1:55" x14ac:dyDescent="0.3">
      <c r="A1768" t="s">
        <v>55</v>
      </c>
      <c r="B1768" t="s">
        <v>55</v>
      </c>
      <c r="C1768" t="s">
        <v>1436</v>
      </c>
      <c r="D1768">
        <v>22110406901</v>
      </c>
      <c r="E1768" t="s">
        <v>1437</v>
      </c>
      <c r="F1768" t="s">
        <v>56</v>
      </c>
      <c r="G1768" t="s">
        <v>57</v>
      </c>
      <c r="H1768">
        <v>2</v>
      </c>
      <c r="I1768" t="s">
        <v>58</v>
      </c>
      <c r="J1768" t="s">
        <v>59</v>
      </c>
      <c r="L1768">
        <v>1</v>
      </c>
      <c r="N1768">
        <v>4</v>
      </c>
      <c r="O1768" t="s">
        <v>95</v>
      </c>
      <c r="R1768">
        <v>0</v>
      </c>
      <c r="S1768">
        <v>0</v>
      </c>
      <c r="T1768" t="s">
        <v>61</v>
      </c>
      <c r="V1768">
        <v>3</v>
      </c>
      <c r="W1768">
        <v>5</v>
      </c>
      <c r="X1768">
        <v>1</v>
      </c>
      <c r="Y1768" t="s">
        <v>62</v>
      </c>
      <c r="Z1768" t="s">
        <v>62</v>
      </c>
      <c r="AA1768" t="s">
        <v>62</v>
      </c>
      <c r="AB1768" t="s">
        <v>62</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0</v>
      </c>
      <c r="AV1768">
        <v>0</v>
      </c>
      <c r="AW1768">
        <v>1</v>
      </c>
      <c r="AX1768">
        <v>0</v>
      </c>
      <c r="AY1768">
        <v>0</v>
      </c>
      <c r="AZ1768">
        <v>0</v>
      </c>
      <c r="BA1768" t="s">
        <v>63</v>
      </c>
      <c r="BB1768" t="s">
        <v>63</v>
      </c>
      <c r="BC1768" t="s">
        <v>64</v>
      </c>
    </row>
    <row r="1769" spans="1:55" x14ac:dyDescent="0.3">
      <c r="A1769" t="s">
        <v>55</v>
      </c>
      <c r="B1769" t="s">
        <v>55</v>
      </c>
      <c r="C1769" t="s">
        <v>1436</v>
      </c>
      <c r="D1769">
        <v>22110406901</v>
      </c>
      <c r="E1769" t="s">
        <v>1437</v>
      </c>
      <c r="F1769" t="s">
        <v>56</v>
      </c>
      <c r="G1769" t="s">
        <v>57</v>
      </c>
      <c r="H1769">
        <v>2</v>
      </c>
      <c r="I1769" t="s">
        <v>58</v>
      </c>
      <c r="J1769" t="s">
        <v>59</v>
      </c>
      <c r="L1769">
        <v>2</v>
      </c>
      <c r="O1769" t="s">
        <v>66</v>
      </c>
      <c r="Q1769" t="s">
        <v>737</v>
      </c>
      <c r="R1769">
        <v>0</v>
      </c>
      <c r="S1769">
        <v>0</v>
      </c>
      <c r="T1769" t="s">
        <v>61</v>
      </c>
      <c r="V1769">
        <v>4</v>
      </c>
      <c r="W1769">
        <v>0</v>
      </c>
      <c r="X1769">
        <v>2</v>
      </c>
      <c r="AC1769" t="s">
        <v>68</v>
      </c>
      <c r="AD1769">
        <v>0</v>
      </c>
      <c r="AE1769">
        <v>1</v>
      </c>
      <c r="AF1769">
        <v>0</v>
      </c>
      <c r="AG1769">
        <v>0</v>
      </c>
      <c r="AH1769">
        <v>0</v>
      </c>
      <c r="AI1769">
        <v>0</v>
      </c>
      <c r="AJ1769">
        <v>0</v>
      </c>
      <c r="AK1769">
        <v>0</v>
      </c>
      <c r="AL1769">
        <v>0</v>
      </c>
      <c r="AM1769">
        <v>0</v>
      </c>
      <c r="AN1769">
        <v>0</v>
      </c>
      <c r="AO1769">
        <v>0</v>
      </c>
      <c r="AP1769">
        <v>0</v>
      </c>
      <c r="AQ1769">
        <v>0</v>
      </c>
      <c r="AR1769">
        <v>0</v>
      </c>
      <c r="AS1769">
        <v>0</v>
      </c>
      <c r="AT1769">
        <v>0</v>
      </c>
      <c r="AU1769">
        <v>0</v>
      </c>
      <c r="AV1769">
        <v>0</v>
      </c>
      <c r="AW1769">
        <v>0</v>
      </c>
      <c r="AX1769">
        <v>0</v>
      </c>
      <c r="AY1769">
        <v>0</v>
      </c>
      <c r="AZ1769">
        <v>0</v>
      </c>
      <c r="BC1769" t="s">
        <v>84</v>
      </c>
    </row>
    <row r="1770" spans="1:55" x14ac:dyDescent="0.3">
      <c r="A1770" t="s">
        <v>55</v>
      </c>
      <c r="B1770" t="s">
        <v>55</v>
      </c>
      <c r="C1770" t="s">
        <v>1436</v>
      </c>
      <c r="D1770">
        <v>22110406901</v>
      </c>
      <c r="E1770" t="s">
        <v>1437</v>
      </c>
      <c r="F1770" t="s">
        <v>56</v>
      </c>
      <c r="G1770" t="s">
        <v>57</v>
      </c>
      <c r="H1770">
        <v>2</v>
      </c>
      <c r="I1770" t="s">
        <v>58</v>
      </c>
      <c r="J1770" t="s">
        <v>59</v>
      </c>
      <c r="L1770">
        <v>2</v>
      </c>
      <c r="N1770">
        <v>2</v>
      </c>
      <c r="O1770" t="s">
        <v>66</v>
      </c>
      <c r="Q1770" t="s">
        <v>67</v>
      </c>
      <c r="R1770">
        <v>0</v>
      </c>
      <c r="S1770">
        <v>0</v>
      </c>
      <c r="T1770" t="s">
        <v>61</v>
      </c>
      <c r="U1770" t="s">
        <v>1530</v>
      </c>
      <c r="V1770">
        <v>4</v>
      </c>
      <c r="W1770">
        <v>0</v>
      </c>
      <c r="X1770">
        <v>2</v>
      </c>
      <c r="Y1770" t="s">
        <v>62</v>
      </c>
      <c r="Z1770" t="s">
        <v>62</v>
      </c>
      <c r="AA1770" t="s">
        <v>62</v>
      </c>
      <c r="AB1770" t="s">
        <v>62</v>
      </c>
      <c r="AC1770" t="s">
        <v>77</v>
      </c>
      <c r="AD1770">
        <v>1</v>
      </c>
      <c r="AE1770">
        <v>1</v>
      </c>
      <c r="AF1770">
        <v>0</v>
      </c>
      <c r="AG1770">
        <v>0</v>
      </c>
      <c r="AH1770">
        <v>1</v>
      </c>
      <c r="AI1770">
        <v>0</v>
      </c>
      <c r="AJ1770">
        <v>0</v>
      </c>
      <c r="AK1770">
        <v>0</v>
      </c>
      <c r="AL1770">
        <v>0</v>
      </c>
      <c r="AM1770">
        <v>0</v>
      </c>
      <c r="AN1770">
        <v>0</v>
      </c>
      <c r="AO1770">
        <v>0</v>
      </c>
      <c r="AP1770">
        <v>0</v>
      </c>
      <c r="AQ1770">
        <v>0</v>
      </c>
      <c r="AR1770">
        <v>0</v>
      </c>
      <c r="AS1770">
        <v>0</v>
      </c>
      <c r="AT1770">
        <v>0</v>
      </c>
      <c r="AU1770">
        <v>0</v>
      </c>
      <c r="AV1770">
        <v>0</v>
      </c>
      <c r="AW1770">
        <v>4</v>
      </c>
      <c r="AX1770">
        <v>4</v>
      </c>
      <c r="AY1770">
        <v>0</v>
      </c>
      <c r="AZ1770">
        <v>0</v>
      </c>
      <c r="BA1770" t="s">
        <v>63</v>
      </c>
      <c r="BB1770" t="s">
        <v>63</v>
      </c>
      <c r="BC1770" t="s">
        <v>64</v>
      </c>
    </row>
    <row r="1771" spans="1:55" x14ac:dyDescent="0.3">
      <c r="A1771" t="s">
        <v>55</v>
      </c>
      <c r="B1771" t="s">
        <v>55</v>
      </c>
      <c r="C1771" t="s">
        <v>1436</v>
      </c>
      <c r="D1771">
        <v>22110426705</v>
      </c>
      <c r="E1771" t="s">
        <v>1493</v>
      </c>
      <c r="F1771" t="s">
        <v>98</v>
      </c>
      <c r="G1771" t="s">
        <v>57</v>
      </c>
      <c r="H1771">
        <v>1</v>
      </c>
      <c r="I1771" t="s">
        <v>74</v>
      </c>
      <c r="J1771" t="s">
        <v>59</v>
      </c>
      <c r="L1771">
        <v>1</v>
      </c>
      <c r="N1771">
        <v>3</v>
      </c>
      <c r="O1771" t="s">
        <v>95</v>
      </c>
      <c r="R1771">
        <v>0</v>
      </c>
      <c r="S1771">
        <v>0</v>
      </c>
      <c r="T1771" t="s">
        <v>61</v>
      </c>
      <c r="V1771">
        <v>3</v>
      </c>
      <c r="W1771">
        <v>0</v>
      </c>
      <c r="X1771">
        <v>1</v>
      </c>
      <c r="Y1771" t="s">
        <v>62</v>
      </c>
      <c r="AA1771" t="s">
        <v>62</v>
      </c>
      <c r="AB1771" t="s">
        <v>62</v>
      </c>
      <c r="AD1771">
        <v>0</v>
      </c>
      <c r="AE1771">
        <v>0</v>
      </c>
      <c r="AF1771">
        <v>0</v>
      </c>
      <c r="AG1771">
        <v>0</v>
      </c>
      <c r="AH1771">
        <v>0</v>
      </c>
      <c r="AI1771">
        <v>0</v>
      </c>
      <c r="AJ1771">
        <v>0</v>
      </c>
      <c r="AK1771">
        <v>0</v>
      </c>
      <c r="AL1771">
        <v>0</v>
      </c>
      <c r="AM1771">
        <v>0</v>
      </c>
      <c r="AN1771">
        <v>0</v>
      </c>
      <c r="AO1771">
        <v>0</v>
      </c>
      <c r="AP1771">
        <v>0</v>
      </c>
      <c r="AQ1771">
        <v>0</v>
      </c>
      <c r="AR1771">
        <v>0</v>
      </c>
      <c r="AS1771">
        <v>0</v>
      </c>
      <c r="AT1771">
        <v>0</v>
      </c>
      <c r="AU1771">
        <v>0</v>
      </c>
      <c r="AV1771">
        <v>0</v>
      </c>
      <c r="AW1771">
        <v>1</v>
      </c>
      <c r="AX1771">
        <v>0</v>
      </c>
      <c r="AY1771">
        <v>0</v>
      </c>
      <c r="AZ1771">
        <v>0</v>
      </c>
      <c r="BA1771" t="s">
        <v>63</v>
      </c>
      <c r="BB1771" t="s">
        <v>63</v>
      </c>
    </row>
    <row r="1772" spans="1:55" x14ac:dyDescent="0.3">
      <c r="A1772" t="s">
        <v>55</v>
      </c>
      <c r="B1772" t="s">
        <v>55</v>
      </c>
      <c r="C1772" t="s">
        <v>1436</v>
      </c>
      <c r="D1772">
        <v>22110426705</v>
      </c>
      <c r="E1772" t="s">
        <v>1493</v>
      </c>
      <c r="F1772" t="s">
        <v>98</v>
      </c>
      <c r="G1772" t="s">
        <v>57</v>
      </c>
      <c r="H1772">
        <v>1</v>
      </c>
      <c r="I1772" t="s">
        <v>74</v>
      </c>
      <c r="J1772" t="s">
        <v>59</v>
      </c>
      <c r="L1772">
        <v>2</v>
      </c>
      <c r="N1772">
        <v>2</v>
      </c>
      <c r="O1772" t="s">
        <v>66</v>
      </c>
      <c r="P1772">
        <v>6</v>
      </c>
      <c r="Q1772" t="s">
        <v>164</v>
      </c>
      <c r="R1772">
        <v>32</v>
      </c>
      <c r="S1772">
        <v>33</v>
      </c>
      <c r="T1772" t="s">
        <v>61</v>
      </c>
      <c r="V1772">
        <v>0</v>
      </c>
      <c r="W1772">
        <v>1</v>
      </c>
      <c r="X1772">
        <v>1</v>
      </c>
      <c r="Y1772" t="s">
        <v>62</v>
      </c>
      <c r="Z1772" t="s">
        <v>62</v>
      </c>
      <c r="AA1772" t="s">
        <v>62</v>
      </c>
      <c r="AB1772" t="s">
        <v>62</v>
      </c>
      <c r="AC1772" t="s">
        <v>77</v>
      </c>
      <c r="AD1772">
        <v>0</v>
      </c>
      <c r="AE1772">
        <v>1</v>
      </c>
      <c r="AF1772">
        <v>0</v>
      </c>
      <c r="AG1772">
        <v>0</v>
      </c>
      <c r="AH1772">
        <v>0</v>
      </c>
      <c r="AI1772">
        <v>0</v>
      </c>
      <c r="AJ1772">
        <v>0</v>
      </c>
      <c r="AK1772">
        <v>0</v>
      </c>
      <c r="AL1772">
        <v>0</v>
      </c>
      <c r="AM1772">
        <v>0</v>
      </c>
      <c r="AN1772">
        <v>0</v>
      </c>
      <c r="AO1772">
        <v>0</v>
      </c>
      <c r="AP1772">
        <v>0</v>
      </c>
      <c r="AQ1772">
        <v>0</v>
      </c>
      <c r="AR1772">
        <v>0</v>
      </c>
      <c r="AS1772">
        <v>0</v>
      </c>
      <c r="AT1772">
        <v>0</v>
      </c>
      <c r="AU1772">
        <v>0</v>
      </c>
      <c r="AV1772">
        <v>0</v>
      </c>
      <c r="AW1772">
        <v>0</v>
      </c>
      <c r="AX1772">
        <v>4</v>
      </c>
      <c r="AY1772">
        <v>0</v>
      </c>
      <c r="AZ1772">
        <v>0</v>
      </c>
      <c r="BA1772" t="s">
        <v>63</v>
      </c>
      <c r="BB1772" t="s">
        <v>63</v>
      </c>
      <c r="BC1772" t="s">
        <v>64</v>
      </c>
    </row>
    <row r="1773" spans="1:55" x14ac:dyDescent="0.3">
      <c r="A1773" t="s">
        <v>55</v>
      </c>
      <c r="B1773" t="s">
        <v>55</v>
      </c>
      <c r="C1773" t="s">
        <v>1436</v>
      </c>
      <c r="D1773">
        <v>22110426705</v>
      </c>
      <c r="E1773" t="s">
        <v>1493</v>
      </c>
      <c r="F1773" t="s">
        <v>98</v>
      </c>
      <c r="G1773" t="s">
        <v>57</v>
      </c>
      <c r="H1773">
        <v>2</v>
      </c>
      <c r="I1773" t="s">
        <v>58</v>
      </c>
      <c r="J1773" t="s">
        <v>59</v>
      </c>
      <c r="L1773">
        <v>1</v>
      </c>
      <c r="N1773">
        <v>1</v>
      </c>
      <c r="O1773" t="s">
        <v>167</v>
      </c>
      <c r="R1773">
        <v>0</v>
      </c>
      <c r="S1773">
        <v>0</v>
      </c>
      <c r="T1773" t="s">
        <v>61</v>
      </c>
      <c r="U1773" t="s">
        <v>1596</v>
      </c>
      <c r="V1773">
        <v>0</v>
      </c>
      <c r="W1773">
        <v>0</v>
      </c>
      <c r="X1773">
        <v>1</v>
      </c>
      <c r="Y1773" t="s">
        <v>62</v>
      </c>
      <c r="Z1773" t="s">
        <v>62</v>
      </c>
      <c r="AA1773" t="s">
        <v>62</v>
      </c>
      <c r="AB1773" t="s">
        <v>62</v>
      </c>
      <c r="AD1773">
        <v>1</v>
      </c>
      <c r="AE1773">
        <v>0</v>
      </c>
      <c r="AF1773">
        <v>1</v>
      </c>
      <c r="AG1773">
        <v>0</v>
      </c>
      <c r="AH1773">
        <v>0</v>
      </c>
      <c r="AI1773">
        <v>6</v>
      </c>
      <c r="AJ1773">
        <v>0</v>
      </c>
      <c r="AK1773">
        <v>0</v>
      </c>
      <c r="AL1773">
        <v>1</v>
      </c>
      <c r="AM1773">
        <v>1</v>
      </c>
      <c r="AN1773">
        <v>8</v>
      </c>
      <c r="AO1773">
        <v>0</v>
      </c>
      <c r="AP1773">
        <v>0</v>
      </c>
      <c r="AQ1773">
        <v>0</v>
      </c>
      <c r="AR1773">
        <v>0</v>
      </c>
      <c r="AS1773">
        <v>0</v>
      </c>
      <c r="AT1773">
        <v>0</v>
      </c>
      <c r="AU1773">
        <v>0</v>
      </c>
      <c r="AV1773">
        <v>0</v>
      </c>
      <c r="AW1773">
        <v>5</v>
      </c>
      <c r="AX1773">
        <v>2</v>
      </c>
      <c r="AY1773">
        <v>0</v>
      </c>
      <c r="AZ1773">
        <v>0</v>
      </c>
      <c r="BA1773" t="s">
        <v>63</v>
      </c>
      <c r="BB1773" t="s">
        <v>63</v>
      </c>
      <c r="BC1773" t="s">
        <v>64</v>
      </c>
    </row>
    <row r="1774" spans="1:55" x14ac:dyDescent="0.3">
      <c r="A1774" t="s">
        <v>55</v>
      </c>
      <c r="B1774" t="s">
        <v>55</v>
      </c>
      <c r="C1774" t="s">
        <v>1436</v>
      </c>
      <c r="D1774">
        <v>22110426705</v>
      </c>
      <c r="E1774" t="s">
        <v>1493</v>
      </c>
      <c r="F1774" t="s">
        <v>98</v>
      </c>
      <c r="G1774" t="s">
        <v>57</v>
      </c>
      <c r="H1774">
        <v>2</v>
      </c>
      <c r="I1774" t="s">
        <v>58</v>
      </c>
      <c r="J1774" t="s">
        <v>59</v>
      </c>
      <c r="L1774">
        <v>1</v>
      </c>
      <c r="N1774">
        <v>3</v>
      </c>
      <c r="O1774" t="s">
        <v>70</v>
      </c>
      <c r="R1774">
        <v>0</v>
      </c>
      <c r="S1774">
        <v>0</v>
      </c>
      <c r="T1774" t="s">
        <v>61</v>
      </c>
      <c r="U1774" t="s">
        <v>1597</v>
      </c>
      <c r="V1774">
        <v>0</v>
      </c>
      <c r="W1774">
        <v>0</v>
      </c>
      <c r="X1774">
        <v>1</v>
      </c>
      <c r="Y1774" t="s">
        <v>62</v>
      </c>
      <c r="Z1774" t="s">
        <v>62</v>
      </c>
      <c r="AB1774" t="s">
        <v>62</v>
      </c>
      <c r="AD1774">
        <v>1</v>
      </c>
      <c r="AE1774">
        <v>0</v>
      </c>
      <c r="AF1774">
        <v>0</v>
      </c>
      <c r="AG1774">
        <v>0</v>
      </c>
      <c r="AH1774">
        <v>0</v>
      </c>
      <c r="AI1774">
        <v>0</v>
      </c>
      <c r="AJ1774">
        <v>0</v>
      </c>
      <c r="AK1774">
        <v>0</v>
      </c>
      <c r="AL1774">
        <v>0</v>
      </c>
      <c r="AM1774">
        <v>0</v>
      </c>
      <c r="AN1774">
        <v>0</v>
      </c>
      <c r="AO1774">
        <v>0</v>
      </c>
      <c r="AP1774">
        <v>0</v>
      </c>
      <c r="AQ1774">
        <v>0</v>
      </c>
      <c r="AR1774">
        <v>0</v>
      </c>
      <c r="AS1774">
        <v>0</v>
      </c>
      <c r="AT1774">
        <v>0</v>
      </c>
      <c r="AU1774">
        <v>0</v>
      </c>
      <c r="AV1774">
        <v>0</v>
      </c>
      <c r="AW1774">
        <v>1</v>
      </c>
      <c r="AX1774">
        <v>1</v>
      </c>
      <c r="AY1774">
        <v>0</v>
      </c>
      <c r="AZ1774">
        <v>0</v>
      </c>
      <c r="BA1774" t="s">
        <v>63</v>
      </c>
      <c r="BB1774" t="s">
        <v>63</v>
      </c>
      <c r="BC1774" t="s">
        <v>64</v>
      </c>
    </row>
    <row r="1775" spans="1:55" x14ac:dyDescent="0.3">
      <c r="A1775" t="s">
        <v>55</v>
      </c>
      <c r="B1775" t="s">
        <v>55</v>
      </c>
      <c r="C1775" t="s">
        <v>1436</v>
      </c>
      <c r="D1775">
        <v>22110426705</v>
      </c>
      <c r="E1775" t="s">
        <v>1493</v>
      </c>
      <c r="F1775" t="s">
        <v>98</v>
      </c>
      <c r="G1775" t="s">
        <v>57</v>
      </c>
      <c r="H1775">
        <v>2</v>
      </c>
      <c r="I1775" t="s">
        <v>58</v>
      </c>
      <c r="J1775" t="s">
        <v>59</v>
      </c>
      <c r="L1775">
        <v>1</v>
      </c>
      <c r="N1775">
        <v>4</v>
      </c>
      <c r="O1775" t="s">
        <v>95</v>
      </c>
      <c r="R1775">
        <v>0</v>
      </c>
      <c r="S1775">
        <v>0</v>
      </c>
      <c r="T1775" t="s">
        <v>61</v>
      </c>
      <c r="U1775" t="s">
        <v>1598</v>
      </c>
      <c r="V1775">
        <v>0</v>
      </c>
      <c r="W1775">
        <v>0</v>
      </c>
      <c r="X1775">
        <v>1</v>
      </c>
      <c r="Y1775" t="s">
        <v>62</v>
      </c>
      <c r="Z1775" t="s">
        <v>71</v>
      </c>
      <c r="AB1775" t="s">
        <v>71</v>
      </c>
      <c r="AD1775">
        <v>0</v>
      </c>
      <c r="AE1775">
        <v>0</v>
      </c>
      <c r="AF1775">
        <v>0</v>
      </c>
      <c r="AG1775">
        <v>0</v>
      </c>
      <c r="AH1775">
        <v>0</v>
      </c>
      <c r="AI1775">
        <v>0</v>
      </c>
      <c r="AJ1775">
        <v>0</v>
      </c>
      <c r="AK1775">
        <v>0</v>
      </c>
      <c r="AL1775">
        <v>0</v>
      </c>
      <c r="AM1775">
        <v>0</v>
      </c>
      <c r="AN1775">
        <v>0</v>
      </c>
      <c r="AO1775">
        <v>0</v>
      </c>
      <c r="AP1775">
        <v>0</v>
      </c>
      <c r="AQ1775">
        <v>0</v>
      </c>
      <c r="AR1775">
        <v>0</v>
      </c>
      <c r="AS1775">
        <v>0</v>
      </c>
      <c r="AT1775">
        <v>0</v>
      </c>
      <c r="AU1775">
        <v>0</v>
      </c>
      <c r="AV1775">
        <v>0</v>
      </c>
      <c r="AW1775">
        <v>1</v>
      </c>
      <c r="AX1775">
        <v>0</v>
      </c>
      <c r="AY1775">
        <v>0</v>
      </c>
      <c r="AZ1775">
        <v>0</v>
      </c>
      <c r="BA1775" t="s">
        <v>63</v>
      </c>
      <c r="BB1775" t="s">
        <v>63</v>
      </c>
      <c r="BC1775" t="s">
        <v>64</v>
      </c>
    </row>
    <row r="1776" spans="1:55" x14ac:dyDescent="0.3">
      <c r="A1776" t="s">
        <v>55</v>
      </c>
      <c r="B1776" t="s">
        <v>55</v>
      </c>
      <c r="C1776" t="s">
        <v>1436</v>
      </c>
      <c r="D1776">
        <v>22110426705</v>
      </c>
      <c r="E1776" t="s">
        <v>1493</v>
      </c>
      <c r="F1776" t="s">
        <v>98</v>
      </c>
      <c r="G1776" t="s">
        <v>57</v>
      </c>
      <c r="H1776">
        <v>2</v>
      </c>
      <c r="I1776" t="s">
        <v>58</v>
      </c>
      <c r="J1776" t="s">
        <v>59</v>
      </c>
      <c r="L1776">
        <v>1</v>
      </c>
      <c r="N1776">
        <v>5</v>
      </c>
      <c r="O1776" t="s">
        <v>107</v>
      </c>
      <c r="R1776">
        <v>0</v>
      </c>
      <c r="S1776">
        <v>0</v>
      </c>
      <c r="T1776" t="s">
        <v>61</v>
      </c>
      <c r="U1776" t="s">
        <v>1599</v>
      </c>
      <c r="V1776">
        <v>0</v>
      </c>
      <c r="W1776">
        <v>0</v>
      </c>
      <c r="X1776">
        <v>1</v>
      </c>
      <c r="Y1776" t="s">
        <v>62</v>
      </c>
      <c r="Z1776" t="s">
        <v>62</v>
      </c>
      <c r="AA1776" t="s">
        <v>62</v>
      </c>
      <c r="AB1776" t="s">
        <v>62</v>
      </c>
      <c r="AD1776">
        <v>0</v>
      </c>
      <c r="AE1776">
        <v>0</v>
      </c>
      <c r="AF1776">
        <v>0</v>
      </c>
      <c r="AG1776">
        <v>0</v>
      </c>
      <c r="AH1776">
        <v>0</v>
      </c>
      <c r="AI1776">
        <v>2</v>
      </c>
      <c r="AJ1776">
        <v>0</v>
      </c>
      <c r="AK1776">
        <v>0</v>
      </c>
      <c r="AL1776">
        <v>0</v>
      </c>
      <c r="AM1776">
        <v>0</v>
      </c>
      <c r="AN1776">
        <v>0</v>
      </c>
      <c r="AO1776">
        <v>0</v>
      </c>
      <c r="AP1776">
        <v>0</v>
      </c>
      <c r="AQ1776">
        <v>0</v>
      </c>
      <c r="AR1776">
        <v>0</v>
      </c>
      <c r="AS1776">
        <v>0</v>
      </c>
      <c r="AT1776">
        <v>0</v>
      </c>
      <c r="AU1776">
        <v>0</v>
      </c>
      <c r="AV1776">
        <v>0</v>
      </c>
      <c r="AW1776">
        <v>4</v>
      </c>
      <c r="AX1776">
        <v>2</v>
      </c>
      <c r="AY1776">
        <v>0</v>
      </c>
      <c r="AZ1776">
        <v>0</v>
      </c>
      <c r="BA1776" t="s">
        <v>63</v>
      </c>
      <c r="BB1776" t="s">
        <v>63</v>
      </c>
      <c r="BC1776" t="s">
        <v>64</v>
      </c>
    </row>
    <row r="1777" spans="1:55" x14ac:dyDescent="0.3">
      <c r="A1777" t="s">
        <v>55</v>
      </c>
      <c r="B1777" t="s">
        <v>55</v>
      </c>
      <c r="C1777" t="s">
        <v>1436</v>
      </c>
      <c r="D1777">
        <v>22110426705</v>
      </c>
      <c r="E1777" t="s">
        <v>1493</v>
      </c>
      <c r="F1777" t="s">
        <v>98</v>
      </c>
      <c r="G1777" t="s">
        <v>57</v>
      </c>
      <c r="H1777">
        <v>2</v>
      </c>
      <c r="I1777" t="s">
        <v>58</v>
      </c>
      <c r="J1777" t="s">
        <v>59</v>
      </c>
      <c r="L1777">
        <v>2</v>
      </c>
      <c r="N1777">
        <v>2</v>
      </c>
      <c r="O1777" t="s">
        <v>66</v>
      </c>
      <c r="P1777">
        <v>7</v>
      </c>
      <c r="Q1777" t="s">
        <v>103</v>
      </c>
      <c r="R1777">
        <v>27</v>
      </c>
      <c r="S1777">
        <v>33</v>
      </c>
      <c r="T1777" t="s">
        <v>61</v>
      </c>
      <c r="V1777">
        <v>3</v>
      </c>
      <c r="W1777">
        <v>6</v>
      </c>
      <c r="X1777">
        <v>1</v>
      </c>
      <c r="Y1777" t="s">
        <v>62</v>
      </c>
      <c r="Z1777" t="s">
        <v>62</v>
      </c>
      <c r="AA1777" t="s">
        <v>62</v>
      </c>
      <c r="AB1777" t="s">
        <v>62</v>
      </c>
      <c r="AC1777" t="s">
        <v>77</v>
      </c>
      <c r="AD1777">
        <v>1</v>
      </c>
      <c r="AE1777">
        <v>1</v>
      </c>
      <c r="AF1777">
        <v>0</v>
      </c>
      <c r="AG1777">
        <v>0</v>
      </c>
      <c r="AH1777">
        <v>1</v>
      </c>
      <c r="AI1777">
        <v>0</v>
      </c>
      <c r="AJ1777">
        <v>0</v>
      </c>
      <c r="AK1777">
        <v>0</v>
      </c>
      <c r="AL1777">
        <v>0</v>
      </c>
      <c r="AM1777">
        <v>0</v>
      </c>
      <c r="AN1777">
        <v>0</v>
      </c>
      <c r="AO1777">
        <v>0</v>
      </c>
      <c r="AP1777">
        <v>0</v>
      </c>
      <c r="AQ1777">
        <v>0</v>
      </c>
      <c r="AR1777">
        <v>0</v>
      </c>
      <c r="AS1777">
        <v>0</v>
      </c>
      <c r="AT1777">
        <v>0</v>
      </c>
      <c r="AU1777">
        <v>0</v>
      </c>
      <c r="AV1777">
        <v>0</v>
      </c>
      <c r="AW1777">
        <v>4</v>
      </c>
      <c r="AX1777">
        <v>4</v>
      </c>
      <c r="AY1777">
        <v>0</v>
      </c>
      <c r="AZ1777">
        <v>0</v>
      </c>
      <c r="BA1777" t="s">
        <v>63</v>
      </c>
      <c r="BB1777" t="s">
        <v>63</v>
      </c>
      <c r="BC1777" t="s">
        <v>64</v>
      </c>
    </row>
    <row r="1778" spans="1:55" x14ac:dyDescent="0.3">
      <c r="A1778" t="s">
        <v>55</v>
      </c>
      <c r="B1778" t="s">
        <v>55</v>
      </c>
      <c r="C1778" t="s">
        <v>1436</v>
      </c>
      <c r="D1778">
        <v>22110426705</v>
      </c>
      <c r="E1778" t="s">
        <v>1493</v>
      </c>
      <c r="F1778" t="s">
        <v>98</v>
      </c>
      <c r="G1778" t="s">
        <v>57</v>
      </c>
      <c r="H1778">
        <v>2</v>
      </c>
      <c r="I1778" t="s">
        <v>58</v>
      </c>
      <c r="J1778" t="s">
        <v>59</v>
      </c>
      <c r="L1778">
        <v>2</v>
      </c>
      <c r="N1778">
        <v>3</v>
      </c>
      <c r="O1778" t="s">
        <v>70</v>
      </c>
      <c r="R1778">
        <v>0</v>
      </c>
      <c r="S1778">
        <v>0</v>
      </c>
      <c r="T1778" t="s">
        <v>61</v>
      </c>
      <c r="V1778">
        <v>3</v>
      </c>
      <c r="W1778">
        <v>6</v>
      </c>
      <c r="X1778">
        <v>1</v>
      </c>
      <c r="Y1778" t="s">
        <v>62</v>
      </c>
      <c r="Z1778" t="s">
        <v>62</v>
      </c>
      <c r="AA1778" t="s">
        <v>62</v>
      </c>
      <c r="AB1778" t="s">
        <v>71</v>
      </c>
      <c r="AD1778">
        <v>0</v>
      </c>
      <c r="AE1778">
        <v>0</v>
      </c>
      <c r="AF1778">
        <v>0</v>
      </c>
      <c r="AG1778">
        <v>0</v>
      </c>
      <c r="AH1778">
        <v>0</v>
      </c>
      <c r="AI1778">
        <v>0</v>
      </c>
      <c r="AJ1778">
        <v>0</v>
      </c>
      <c r="AK1778">
        <v>0</v>
      </c>
      <c r="AL1778">
        <v>0</v>
      </c>
      <c r="AM1778">
        <v>0</v>
      </c>
      <c r="AN1778">
        <v>0</v>
      </c>
      <c r="AO1778">
        <v>0</v>
      </c>
      <c r="AP1778">
        <v>0</v>
      </c>
      <c r="AQ1778">
        <v>0</v>
      </c>
      <c r="AR1778">
        <v>0</v>
      </c>
      <c r="AS1778">
        <v>0</v>
      </c>
      <c r="AT1778">
        <v>0</v>
      </c>
      <c r="AU1778">
        <v>0</v>
      </c>
      <c r="AV1778">
        <v>0</v>
      </c>
      <c r="AW1778">
        <v>0</v>
      </c>
      <c r="AX1778">
        <v>0</v>
      </c>
      <c r="AY1778">
        <v>0</v>
      </c>
      <c r="AZ1778">
        <v>0</v>
      </c>
      <c r="BA1778" t="s">
        <v>85</v>
      </c>
      <c r="BB1778" t="s">
        <v>63</v>
      </c>
      <c r="BC1778" t="s">
        <v>64</v>
      </c>
    </row>
    <row r="1779" spans="1:55" x14ac:dyDescent="0.3">
      <c r="A1779" t="s">
        <v>55</v>
      </c>
      <c r="B1779" t="s">
        <v>55</v>
      </c>
      <c r="C1779" t="s">
        <v>1436</v>
      </c>
      <c r="D1779">
        <v>22110426705</v>
      </c>
      <c r="E1779" t="s">
        <v>1493</v>
      </c>
      <c r="F1779" t="s">
        <v>98</v>
      </c>
      <c r="G1779" t="s">
        <v>57</v>
      </c>
      <c r="H1779">
        <v>2</v>
      </c>
      <c r="I1779" t="s">
        <v>58</v>
      </c>
      <c r="J1779" t="s">
        <v>59</v>
      </c>
      <c r="L1779">
        <v>2</v>
      </c>
      <c r="N1779">
        <v>5</v>
      </c>
      <c r="O1779" t="s">
        <v>105</v>
      </c>
      <c r="R1779">
        <v>0</v>
      </c>
      <c r="S1779">
        <v>0</v>
      </c>
      <c r="T1779" t="s">
        <v>61</v>
      </c>
      <c r="U1779" t="s">
        <v>1600</v>
      </c>
      <c r="V1779">
        <v>3</v>
      </c>
      <c r="W1779">
        <v>6</v>
      </c>
      <c r="X1779">
        <v>1</v>
      </c>
      <c r="Y1779" t="s">
        <v>62</v>
      </c>
      <c r="Z1779" t="s">
        <v>62</v>
      </c>
      <c r="AB1779" t="s">
        <v>62</v>
      </c>
      <c r="AC1779" t="s">
        <v>77</v>
      </c>
      <c r="AD1779">
        <v>0</v>
      </c>
      <c r="AE1779">
        <v>0</v>
      </c>
      <c r="AF1779">
        <v>0</v>
      </c>
      <c r="AG1779">
        <v>0</v>
      </c>
      <c r="AH1779">
        <v>1</v>
      </c>
      <c r="AI1779">
        <v>0</v>
      </c>
      <c r="AJ1779">
        <v>0</v>
      </c>
      <c r="AK1779">
        <v>0</v>
      </c>
      <c r="AL1779">
        <v>0</v>
      </c>
      <c r="AM1779">
        <v>0</v>
      </c>
      <c r="AN1779">
        <v>0</v>
      </c>
      <c r="AO1779">
        <v>0</v>
      </c>
      <c r="AP1779">
        <v>0</v>
      </c>
      <c r="AQ1779">
        <v>0</v>
      </c>
      <c r="AR1779">
        <v>0</v>
      </c>
      <c r="AS1779">
        <v>0</v>
      </c>
      <c r="AT1779">
        <v>0</v>
      </c>
      <c r="AU1779">
        <v>0</v>
      </c>
      <c r="AV1779">
        <v>0</v>
      </c>
      <c r="AW1779">
        <v>0</v>
      </c>
      <c r="AX1779">
        <v>1</v>
      </c>
      <c r="AY1779">
        <v>0</v>
      </c>
      <c r="AZ1779">
        <v>0</v>
      </c>
      <c r="BA1779" t="s">
        <v>63</v>
      </c>
      <c r="BB1779" t="s">
        <v>63</v>
      </c>
      <c r="BC1779" t="s">
        <v>64</v>
      </c>
    </row>
    <row r="1780" spans="1:55" x14ac:dyDescent="0.3">
      <c r="A1780" t="s">
        <v>55</v>
      </c>
      <c r="B1780" t="s">
        <v>55</v>
      </c>
      <c r="C1780" t="s">
        <v>1436</v>
      </c>
      <c r="D1780">
        <v>22110406901</v>
      </c>
      <c r="E1780" t="s">
        <v>1437</v>
      </c>
      <c r="F1780" t="s">
        <v>56</v>
      </c>
      <c r="G1780" t="s">
        <v>57</v>
      </c>
      <c r="H1780">
        <v>4</v>
      </c>
      <c r="I1780" t="s">
        <v>58</v>
      </c>
      <c r="J1780" t="s">
        <v>59</v>
      </c>
      <c r="L1780">
        <v>1</v>
      </c>
      <c r="M1780" t="s">
        <v>1435</v>
      </c>
      <c r="N1780">
        <v>1</v>
      </c>
      <c r="O1780" t="s">
        <v>66</v>
      </c>
      <c r="P1780">
        <v>3</v>
      </c>
      <c r="Q1780" t="s">
        <v>78</v>
      </c>
      <c r="R1780">
        <v>13</v>
      </c>
      <c r="S1780">
        <v>21</v>
      </c>
      <c r="T1780" t="s">
        <v>61</v>
      </c>
      <c r="V1780">
        <v>0</v>
      </c>
      <c r="W1780">
        <v>2</v>
      </c>
      <c r="X1780">
        <v>1</v>
      </c>
      <c r="Y1780" t="s">
        <v>62</v>
      </c>
      <c r="Z1780" t="s">
        <v>62</v>
      </c>
      <c r="AA1780" t="s">
        <v>62</v>
      </c>
      <c r="AB1780" t="s">
        <v>62</v>
      </c>
      <c r="AC1780" t="s">
        <v>68</v>
      </c>
      <c r="AD1780">
        <v>0</v>
      </c>
      <c r="AE1780">
        <v>1</v>
      </c>
      <c r="AF1780">
        <v>0</v>
      </c>
      <c r="AG1780">
        <v>0</v>
      </c>
      <c r="AH1780">
        <v>1</v>
      </c>
      <c r="AI1780">
        <v>0</v>
      </c>
      <c r="AJ1780">
        <v>0</v>
      </c>
      <c r="AK1780">
        <v>0</v>
      </c>
      <c r="AL1780">
        <v>0</v>
      </c>
      <c r="AM1780">
        <v>0</v>
      </c>
      <c r="AN1780">
        <v>0</v>
      </c>
      <c r="AO1780">
        <v>0</v>
      </c>
      <c r="AP1780">
        <v>0</v>
      </c>
      <c r="AQ1780">
        <v>0</v>
      </c>
      <c r="AR1780">
        <v>0</v>
      </c>
      <c r="AS1780">
        <v>0</v>
      </c>
      <c r="AT1780">
        <v>0</v>
      </c>
      <c r="AU1780">
        <v>0</v>
      </c>
      <c r="AV1780">
        <v>0</v>
      </c>
      <c r="AW1780">
        <v>4</v>
      </c>
      <c r="AX1780">
        <v>3</v>
      </c>
      <c r="AY1780">
        <v>0</v>
      </c>
      <c r="AZ1780">
        <v>0</v>
      </c>
      <c r="BA1780" t="s">
        <v>63</v>
      </c>
      <c r="BB1780" t="s">
        <v>63</v>
      </c>
      <c r="BC1780" t="s">
        <v>64</v>
      </c>
    </row>
    <row r="1781" spans="1:55" x14ac:dyDescent="0.3">
      <c r="A1781" t="s">
        <v>55</v>
      </c>
      <c r="B1781" t="s">
        <v>55</v>
      </c>
      <c r="C1781" t="s">
        <v>1421</v>
      </c>
      <c r="D1781">
        <v>22110418502</v>
      </c>
      <c r="E1781" t="s">
        <v>1482</v>
      </c>
      <c r="F1781" t="s">
        <v>56</v>
      </c>
      <c r="G1781" t="s">
        <v>57</v>
      </c>
      <c r="H1781">
        <v>1</v>
      </c>
      <c r="I1781" t="s">
        <v>58</v>
      </c>
      <c r="J1781" t="s">
        <v>59</v>
      </c>
      <c r="L1781">
        <v>1</v>
      </c>
      <c r="N1781">
        <v>5</v>
      </c>
      <c r="O1781" t="s">
        <v>66</v>
      </c>
      <c r="P1781">
        <v>5</v>
      </c>
      <c r="Q1781" t="s">
        <v>75</v>
      </c>
      <c r="R1781">
        <v>25</v>
      </c>
      <c r="S1781">
        <v>20</v>
      </c>
      <c r="T1781" t="s">
        <v>61</v>
      </c>
      <c r="V1781">
        <v>0</v>
      </c>
      <c r="W1781">
        <v>0</v>
      </c>
      <c r="X1781">
        <v>2</v>
      </c>
      <c r="Y1781" t="s">
        <v>71</v>
      </c>
      <c r="Z1781" t="s">
        <v>71</v>
      </c>
      <c r="AA1781" t="s">
        <v>90</v>
      </c>
      <c r="AB1781" t="s">
        <v>71</v>
      </c>
      <c r="AC1781" t="s">
        <v>77</v>
      </c>
      <c r="AD1781">
        <v>0</v>
      </c>
      <c r="AE1781">
        <v>1</v>
      </c>
      <c r="AF1781">
        <v>0</v>
      </c>
      <c r="AG1781">
        <v>0</v>
      </c>
      <c r="AH1781">
        <v>0</v>
      </c>
      <c r="AI1781">
        <v>0</v>
      </c>
      <c r="AJ1781">
        <v>1</v>
      </c>
      <c r="AK1781">
        <v>0</v>
      </c>
      <c r="AL1781">
        <v>0</v>
      </c>
      <c r="AM1781">
        <v>0</v>
      </c>
      <c r="AN1781">
        <v>0</v>
      </c>
      <c r="AO1781">
        <v>0</v>
      </c>
      <c r="AP1781">
        <v>0</v>
      </c>
      <c r="AQ1781">
        <v>0</v>
      </c>
      <c r="AR1781">
        <v>0</v>
      </c>
      <c r="AS1781">
        <v>0</v>
      </c>
      <c r="AT1781">
        <v>0</v>
      </c>
      <c r="AU1781">
        <v>0</v>
      </c>
      <c r="AV1781">
        <v>0</v>
      </c>
      <c r="AW1781">
        <v>2</v>
      </c>
      <c r="AX1781">
        <v>2</v>
      </c>
      <c r="AY1781">
        <v>0</v>
      </c>
      <c r="AZ1781">
        <v>0</v>
      </c>
      <c r="BA1781" t="s">
        <v>63</v>
      </c>
      <c r="BB1781" t="s">
        <v>63</v>
      </c>
      <c r="BC1781" t="s">
        <v>84</v>
      </c>
    </row>
    <row r="1782" spans="1:55" x14ac:dyDescent="0.3">
      <c r="A1782" t="s">
        <v>55</v>
      </c>
      <c r="B1782" t="s">
        <v>55</v>
      </c>
      <c r="C1782" t="s">
        <v>1421</v>
      </c>
      <c r="D1782">
        <v>22110418502</v>
      </c>
      <c r="E1782" t="s">
        <v>1482</v>
      </c>
      <c r="F1782" t="s">
        <v>56</v>
      </c>
      <c r="G1782" t="s">
        <v>57</v>
      </c>
      <c r="H1782">
        <v>1</v>
      </c>
      <c r="I1782" t="s">
        <v>58</v>
      </c>
      <c r="J1782" t="s">
        <v>59</v>
      </c>
      <c r="L1782">
        <v>1</v>
      </c>
      <c r="N1782">
        <v>6</v>
      </c>
      <c r="O1782" t="s">
        <v>66</v>
      </c>
      <c r="P1782">
        <v>4</v>
      </c>
      <c r="Q1782" t="s">
        <v>76</v>
      </c>
      <c r="R1782">
        <v>38</v>
      </c>
      <c r="S1782">
        <v>30</v>
      </c>
      <c r="T1782" t="s">
        <v>1773</v>
      </c>
      <c r="V1782">
        <v>0</v>
      </c>
      <c r="W1782">
        <v>0</v>
      </c>
      <c r="X1782">
        <v>2</v>
      </c>
      <c r="Y1782" t="s">
        <v>71</v>
      </c>
      <c r="Z1782" t="s">
        <v>71</v>
      </c>
      <c r="AA1782" t="s">
        <v>90</v>
      </c>
      <c r="AB1782" t="s">
        <v>71</v>
      </c>
      <c r="AC1782" t="s">
        <v>77</v>
      </c>
      <c r="AD1782">
        <v>0</v>
      </c>
      <c r="AE1782">
        <v>0</v>
      </c>
      <c r="AF1782">
        <v>0</v>
      </c>
      <c r="AG1782">
        <v>0</v>
      </c>
      <c r="AH1782">
        <v>0</v>
      </c>
      <c r="AI1782">
        <v>0</v>
      </c>
      <c r="AJ1782">
        <v>0</v>
      </c>
      <c r="AK1782">
        <v>0</v>
      </c>
      <c r="AL1782">
        <v>0</v>
      </c>
      <c r="AM1782">
        <v>0</v>
      </c>
      <c r="AN1782">
        <v>0</v>
      </c>
      <c r="AO1782">
        <v>0</v>
      </c>
      <c r="AP1782">
        <v>0</v>
      </c>
      <c r="AQ1782">
        <v>0</v>
      </c>
      <c r="AR1782">
        <v>0</v>
      </c>
      <c r="AS1782">
        <v>0</v>
      </c>
      <c r="AT1782">
        <v>0</v>
      </c>
      <c r="AU1782">
        <v>0</v>
      </c>
      <c r="AV1782">
        <v>0</v>
      </c>
      <c r="AW1782">
        <v>3</v>
      </c>
      <c r="AX1782">
        <v>2</v>
      </c>
      <c r="AY1782">
        <v>0</v>
      </c>
      <c r="AZ1782">
        <v>0</v>
      </c>
      <c r="BA1782" t="s">
        <v>63</v>
      </c>
      <c r="BB1782" t="s">
        <v>63</v>
      </c>
      <c r="BC1782" t="s">
        <v>64</v>
      </c>
    </row>
    <row r="1783" spans="1:55" x14ac:dyDescent="0.3">
      <c r="A1783" t="s">
        <v>55</v>
      </c>
      <c r="B1783" t="s">
        <v>55</v>
      </c>
      <c r="C1783" t="s">
        <v>1421</v>
      </c>
      <c r="D1783">
        <v>22110418502</v>
      </c>
      <c r="E1783" t="s">
        <v>1482</v>
      </c>
      <c r="F1783" t="s">
        <v>56</v>
      </c>
      <c r="G1783" t="s">
        <v>57</v>
      </c>
      <c r="H1783">
        <v>3</v>
      </c>
      <c r="I1783" t="s">
        <v>74</v>
      </c>
      <c r="J1783" t="s">
        <v>59</v>
      </c>
      <c r="L1783">
        <v>1</v>
      </c>
      <c r="M1783" t="s">
        <v>1584</v>
      </c>
      <c r="N1783">
        <v>1</v>
      </c>
      <c r="O1783" t="s">
        <v>66</v>
      </c>
      <c r="R1783">
        <v>0</v>
      </c>
      <c r="S1783">
        <v>0</v>
      </c>
      <c r="T1783" t="s">
        <v>1772</v>
      </c>
      <c r="V1783" t="s">
        <v>80</v>
      </c>
      <c r="W1783" t="s">
        <v>80</v>
      </c>
      <c r="X1783" t="s">
        <v>80</v>
      </c>
      <c r="Y1783" t="s">
        <v>71</v>
      </c>
      <c r="Z1783" t="s">
        <v>71</v>
      </c>
      <c r="AA1783" t="s">
        <v>71</v>
      </c>
      <c r="AB1783" t="s">
        <v>71</v>
      </c>
      <c r="AC1783" t="s">
        <v>80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0</v>
      </c>
      <c r="AW1783">
        <v>2</v>
      </c>
      <c r="AX1783">
        <v>2</v>
      </c>
      <c r="AY1783">
        <v>0</v>
      </c>
      <c r="AZ1783">
        <v>0</v>
      </c>
      <c r="BA1783" t="s">
        <v>63</v>
      </c>
      <c r="BB1783" t="s">
        <v>63</v>
      </c>
      <c r="BC1783" t="s">
        <v>64</v>
      </c>
    </row>
    <row r="1784" spans="1:55" x14ac:dyDescent="0.3">
      <c r="A1784" t="s">
        <v>55</v>
      </c>
      <c r="B1784" t="s">
        <v>55</v>
      </c>
      <c r="C1784" t="s">
        <v>1421</v>
      </c>
      <c r="D1784">
        <v>22110418502</v>
      </c>
      <c r="E1784" t="s">
        <v>1482</v>
      </c>
      <c r="F1784" t="s">
        <v>56</v>
      </c>
      <c r="G1784" t="s">
        <v>57</v>
      </c>
      <c r="H1784">
        <v>3</v>
      </c>
      <c r="I1784" t="s">
        <v>74</v>
      </c>
      <c r="J1784" t="s">
        <v>59</v>
      </c>
      <c r="L1784">
        <v>1</v>
      </c>
      <c r="M1784" t="s">
        <v>1584</v>
      </c>
      <c r="N1784">
        <v>2</v>
      </c>
      <c r="O1784" t="s">
        <v>66</v>
      </c>
      <c r="R1784">
        <v>0</v>
      </c>
      <c r="S1784">
        <v>0</v>
      </c>
      <c r="T1784" t="s">
        <v>1773</v>
      </c>
      <c r="V1784" t="s">
        <v>80</v>
      </c>
      <c r="W1784" t="s">
        <v>80</v>
      </c>
      <c r="X1784" t="s">
        <v>80</v>
      </c>
      <c r="Y1784" t="s">
        <v>71</v>
      </c>
      <c r="Z1784" t="s">
        <v>71</v>
      </c>
      <c r="AA1784" t="s">
        <v>90</v>
      </c>
      <c r="AB1784" t="s">
        <v>71</v>
      </c>
      <c r="AC1784" t="s">
        <v>68</v>
      </c>
      <c r="AD1784">
        <v>0</v>
      </c>
      <c r="AE1784">
        <v>1</v>
      </c>
      <c r="AF1784">
        <v>0</v>
      </c>
      <c r="AG1784">
        <v>0</v>
      </c>
      <c r="AH1784">
        <v>0</v>
      </c>
      <c r="AI1784">
        <v>0</v>
      </c>
      <c r="AJ1784">
        <v>0</v>
      </c>
      <c r="AK1784">
        <v>0</v>
      </c>
      <c r="AL1784">
        <v>0</v>
      </c>
      <c r="AM1784">
        <v>0</v>
      </c>
      <c r="AN1784">
        <v>0</v>
      </c>
      <c r="AO1784">
        <v>0</v>
      </c>
      <c r="AP1784">
        <v>0</v>
      </c>
      <c r="AQ1784">
        <v>0</v>
      </c>
      <c r="AR1784">
        <v>0</v>
      </c>
      <c r="AS1784">
        <v>0</v>
      </c>
      <c r="AT1784">
        <v>0</v>
      </c>
      <c r="AU1784">
        <v>0</v>
      </c>
      <c r="AV1784">
        <v>0</v>
      </c>
      <c r="AW1784">
        <v>0</v>
      </c>
      <c r="AX1784">
        <v>2</v>
      </c>
      <c r="AY1784">
        <v>0</v>
      </c>
      <c r="AZ1784">
        <v>0</v>
      </c>
      <c r="BA1784" t="s">
        <v>63</v>
      </c>
      <c r="BB1784" t="s">
        <v>63</v>
      </c>
    </row>
    <row r="1785" spans="1:55" x14ac:dyDescent="0.3">
      <c r="A1785" t="s">
        <v>55</v>
      </c>
      <c r="B1785" t="s">
        <v>55</v>
      </c>
      <c r="C1785" t="s">
        <v>1421</v>
      </c>
      <c r="D1785">
        <v>22110419005</v>
      </c>
      <c r="E1785" t="s">
        <v>1483</v>
      </c>
      <c r="F1785" t="s">
        <v>106</v>
      </c>
      <c r="G1785" t="s">
        <v>57</v>
      </c>
      <c r="H1785">
        <v>1</v>
      </c>
      <c r="I1785" t="s">
        <v>58</v>
      </c>
      <c r="J1785" t="s">
        <v>59</v>
      </c>
      <c r="L1785">
        <v>1</v>
      </c>
      <c r="N1785">
        <v>1</v>
      </c>
      <c r="O1785" t="s">
        <v>65</v>
      </c>
      <c r="R1785">
        <v>0</v>
      </c>
      <c r="S1785">
        <v>0</v>
      </c>
      <c r="T1785" t="s">
        <v>61</v>
      </c>
      <c r="V1785">
        <v>3</v>
      </c>
      <c r="W1785">
        <v>1</v>
      </c>
      <c r="X1785">
        <v>2</v>
      </c>
      <c r="Y1785" t="s">
        <v>62</v>
      </c>
      <c r="Z1785" t="s">
        <v>62</v>
      </c>
      <c r="AB1785" t="s">
        <v>62</v>
      </c>
      <c r="AD1785">
        <v>1</v>
      </c>
      <c r="AE1785">
        <v>0</v>
      </c>
      <c r="AF1785">
        <v>0</v>
      </c>
      <c r="AG1785">
        <v>0</v>
      </c>
      <c r="AH1785">
        <v>0</v>
      </c>
      <c r="AI1785">
        <v>10</v>
      </c>
      <c r="AJ1785">
        <v>1</v>
      </c>
      <c r="AK1785">
        <v>0</v>
      </c>
      <c r="AL1785">
        <v>0</v>
      </c>
      <c r="AM1785">
        <v>0</v>
      </c>
      <c r="AN1785">
        <v>20</v>
      </c>
      <c r="AO1785">
        <v>0</v>
      </c>
      <c r="AP1785">
        <v>0</v>
      </c>
      <c r="AQ1785">
        <v>0</v>
      </c>
      <c r="AR1785">
        <v>0</v>
      </c>
      <c r="AS1785">
        <v>0</v>
      </c>
      <c r="AT1785">
        <v>0</v>
      </c>
      <c r="AU1785">
        <v>0</v>
      </c>
      <c r="AV1785">
        <v>0</v>
      </c>
      <c r="AW1785">
        <v>4</v>
      </c>
      <c r="AX1785">
        <v>4</v>
      </c>
      <c r="AY1785">
        <v>0</v>
      </c>
      <c r="AZ1785">
        <v>0</v>
      </c>
      <c r="BA1785" t="s">
        <v>63</v>
      </c>
      <c r="BB1785" t="s">
        <v>63</v>
      </c>
    </row>
    <row r="1786" spans="1:55" x14ac:dyDescent="0.3">
      <c r="A1786" t="s">
        <v>55</v>
      </c>
      <c r="B1786" t="s">
        <v>55</v>
      </c>
      <c r="C1786" t="s">
        <v>1421</v>
      </c>
      <c r="D1786">
        <v>22110419005</v>
      </c>
      <c r="E1786" t="s">
        <v>1483</v>
      </c>
      <c r="F1786" t="s">
        <v>106</v>
      </c>
      <c r="G1786" t="s">
        <v>57</v>
      </c>
      <c r="H1786">
        <v>1</v>
      </c>
      <c r="I1786" t="s">
        <v>58</v>
      </c>
      <c r="J1786" t="s">
        <v>59</v>
      </c>
      <c r="L1786">
        <v>1</v>
      </c>
      <c r="N1786">
        <v>3</v>
      </c>
      <c r="O1786" t="s">
        <v>65</v>
      </c>
      <c r="R1786">
        <v>0</v>
      </c>
      <c r="S1786">
        <v>0</v>
      </c>
      <c r="T1786" t="s">
        <v>61</v>
      </c>
      <c r="U1786" t="s">
        <v>1585</v>
      </c>
      <c r="V1786">
        <v>3</v>
      </c>
      <c r="W1786">
        <v>1</v>
      </c>
      <c r="X1786">
        <v>2</v>
      </c>
      <c r="Y1786" t="s">
        <v>62</v>
      </c>
      <c r="Z1786" t="s">
        <v>62</v>
      </c>
      <c r="AB1786" t="s">
        <v>62</v>
      </c>
      <c r="AD1786">
        <v>1</v>
      </c>
      <c r="AE1786">
        <v>0</v>
      </c>
      <c r="AF1786">
        <v>0</v>
      </c>
      <c r="AG1786">
        <v>0</v>
      </c>
      <c r="AH1786">
        <v>0</v>
      </c>
      <c r="AI1786">
        <v>4</v>
      </c>
      <c r="AJ1786">
        <v>1</v>
      </c>
      <c r="AK1786">
        <v>0</v>
      </c>
      <c r="AL1786">
        <v>0</v>
      </c>
      <c r="AM1786">
        <v>0</v>
      </c>
      <c r="AN1786">
        <v>22</v>
      </c>
      <c r="AO1786">
        <v>0</v>
      </c>
      <c r="AP1786">
        <v>0</v>
      </c>
      <c r="AQ1786">
        <v>0</v>
      </c>
      <c r="AR1786">
        <v>0</v>
      </c>
      <c r="AS1786">
        <v>0</v>
      </c>
      <c r="AT1786">
        <v>0</v>
      </c>
      <c r="AU1786">
        <v>0</v>
      </c>
      <c r="AV1786">
        <v>0</v>
      </c>
      <c r="AW1786">
        <v>4</v>
      </c>
      <c r="AX1786">
        <v>4</v>
      </c>
      <c r="AY1786">
        <v>0</v>
      </c>
      <c r="AZ1786">
        <v>0</v>
      </c>
      <c r="BA1786" t="s">
        <v>63</v>
      </c>
      <c r="BB1786" t="s">
        <v>63</v>
      </c>
    </row>
    <row r="1787" spans="1:55" x14ac:dyDescent="0.3">
      <c r="A1787" t="s">
        <v>55</v>
      </c>
      <c r="B1787" t="s">
        <v>55</v>
      </c>
      <c r="C1787" t="s">
        <v>1421</v>
      </c>
      <c r="D1787">
        <v>22110419005</v>
      </c>
      <c r="E1787" t="s">
        <v>1483</v>
      </c>
      <c r="F1787" t="s">
        <v>106</v>
      </c>
      <c r="G1787" t="s">
        <v>57</v>
      </c>
      <c r="H1787">
        <v>1</v>
      </c>
      <c r="I1787" t="s">
        <v>58</v>
      </c>
      <c r="J1787" t="s">
        <v>59</v>
      </c>
      <c r="L1787">
        <v>1</v>
      </c>
      <c r="N1787">
        <v>6</v>
      </c>
      <c r="O1787" t="s">
        <v>66</v>
      </c>
      <c r="P1787">
        <v>12</v>
      </c>
      <c r="Q1787" t="s">
        <v>111</v>
      </c>
      <c r="R1787">
        <v>9</v>
      </c>
      <c r="S1787">
        <v>19</v>
      </c>
      <c r="T1787" t="s">
        <v>61</v>
      </c>
      <c r="V1787">
        <v>3</v>
      </c>
      <c r="W1787">
        <v>1</v>
      </c>
      <c r="X1787">
        <v>2</v>
      </c>
      <c r="Y1787" t="s">
        <v>62</v>
      </c>
      <c r="Z1787" t="s">
        <v>62</v>
      </c>
      <c r="AB1787" t="s">
        <v>62</v>
      </c>
      <c r="AC1787" t="s">
        <v>77</v>
      </c>
      <c r="AD1787">
        <v>1</v>
      </c>
      <c r="AE1787">
        <v>1</v>
      </c>
      <c r="AF1787">
        <v>0</v>
      </c>
      <c r="AG1787">
        <v>0</v>
      </c>
      <c r="AH1787">
        <v>0</v>
      </c>
      <c r="AI1787">
        <v>0</v>
      </c>
      <c r="AJ1787">
        <v>0</v>
      </c>
      <c r="AK1787">
        <v>0</v>
      </c>
      <c r="AL1787">
        <v>0</v>
      </c>
      <c r="AM1787">
        <v>0</v>
      </c>
      <c r="AN1787">
        <v>0</v>
      </c>
      <c r="AO1787">
        <v>0</v>
      </c>
      <c r="AP1787">
        <v>0</v>
      </c>
      <c r="AQ1787">
        <v>0</v>
      </c>
      <c r="AR1787">
        <v>0</v>
      </c>
      <c r="AS1787">
        <v>0</v>
      </c>
      <c r="AT1787">
        <v>0</v>
      </c>
      <c r="AU1787">
        <v>0</v>
      </c>
      <c r="AV1787">
        <v>0</v>
      </c>
      <c r="AW1787">
        <v>4</v>
      </c>
      <c r="AX1787">
        <v>4</v>
      </c>
      <c r="AY1787">
        <v>0</v>
      </c>
      <c r="AZ1787">
        <v>0</v>
      </c>
      <c r="BA1787" t="s">
        <v>63</v>
      </c>
      <c r="BB1787" t="s">
        <v>63</v>
      </c>
      <c r="BC1787" t="s">
        <v>64</v>
      </c>
    </row>
    <row r="1788" spans="1:55" x14ac:dyDescent="0.3">
      <c r="A1788" t="s">
        <v>55</v>
      </c>
      <c r="B1788" t="s">
        <v>55</v>
      </c>
      <c r="C1788" t="s">
        <v>1421</v>
      </c>
      <c r="D1788">
        <v>22110419005</v>
      </c>
      <c r="E1788" t="s">
        <v>1483</v>
      </c>
      <c r="F1788" t="s">
        <v>106</v>
      </c>
      <c r="G1788" t="s">
        <v>57</v>
      </c>
      <c r="H1788">
        <v>1</v>
      </c>
      <c r="I1788" t="s">
        <v>58</v>
      </c>
      <c r="J1788" t="s">
        <v>59</v>
      </c>
      <c r="L1788">
        <v>2</v>
      </c>
      <c r="N1788">
        <v>2</v>
      </c>
      <c r="O1788" t="s">
        <v>66</v>
      </c>
      <c r="P1788">
        <v>12</v>
      </c>
      <c r="Q1788" t="s">
        <v>117</v>
      </c>
      <c r="R1788">
        <v>3</v>
      </c>
      <c r="S1788">
        <v>11</v>
      </c>
      <c r="T1788" t="s">
        <v>61</v>
      </c>
      <c r="V1788">
        <v>2</v>
      </c>
      <c r="W1788">
        <v>0</v>
      </c>
      <c r="X1788">
        <v>4</v>
      </c>
      <c r="Y1788" t="s">
        <v>62</v>
      </c>
      <c r="Z1788" t="s">
        <v>62</v>
      </c>
      <c r="AB1788" t="s">
        <v>62</v>
      </c>
      <c r="AC1788" t="s">
        <v>77</v>
      </c>
      <c r="AD1788">
        <v>0</v>
      </c>
      <c r="AE1788">
        <v>1</v>
      </c>
      <c r="AF1788">
        <v>0</v>
      </c>
      <c r="AG1788">
        <v>0</v>
      </c>
      <c r="AH1788">
        <v>0</v>
      </c>
      <c r="AI1788">
        <v>0</v>
      </c>
      <c r="AJ1788">
        <v>0</v>
      </c>
      <c r="AK1788">
        <v>0</v>
      </c>
      <c r="AL1788">
        <v>0</v>
      </c>
      <c r="AM1788">
        <v>0</v>
      </c>
      <c r="AN1788">
        <v>0</v>
      </c>
      <c r="AO1788">
        <v>0</v>
      </c>
      <c r="AP1788">
        <v>0</v>
      </c>
      <c r="AQ1788">
        <v>0</v>
      </c>
      <c r="AR1788">
        <v>0</v>
      </c>
      <c r="AS1788">
        <v>0</v>
      </c>
      <c r="AT1788">
        <v>0</v>
      </c>
      <c r="AU1788">
        <v>0</v>
      </c>
      <c r="AV1788">
        <v>0</v>
      </c>
      <c r="AW1788">
        <v>4</v>
      </c>
      <c r="AX1788">
        <v>4</v>
      </c>
      <c r="AY1788">
        <v>0</v>
      </c>
      <c r="AZ1788">
        <v>0</v>
      </c>
      <c r="BA1788" t="s">
        <v>63</v>
      </c>
      <c r="BB1788" t="s">
        <v>63</v>
      </c>
      <c r="BC1788" t="s">
        <v>64</v>
      </c>
    </row>
    <row r="1789" spans="1:55" x14ac:dyDescent="0.3">
      <c r="A1789" t="s">
        <v>55</v>
      </c>
      <c r="B1789" t="s">
        <v>55</v>
      </c>
      <c r="C1789" t="s">
        <v>1421</v>
      </c>
      <c r="D1789">
        <v>22110419005</v>
      </c>
      <c r="E1789" t="s">
        <v>1483</v>
      </c>
      <c r="F1789" t="s">
        <v>106</v>
      </c>
      <c r="G1789" t="s">
        <v>57</v>
      </c>
      <c r="H1789">
        <v>1</v>
      </c>
      <c r="I1789" t="s">
        <v>58</v>
      </c>
      <c r="J1789" t="s">
        <v>59</v>
      </c>
      <c r="L1789">
        <v>2</v>
      </c>
      <c r="N1789">
        <v>3</v>
      </c>
      <c r="O1789" t="s">
        <v>66</v>
      </c>
      <c r="P1789">
        <v>12</v>
      </c>
      <c r="Q1789" t="s">
        <v>116</v>
      </c>
      <c r="R1789">
        <v>9</v>
      </c>
      <c r="S1789">
        <v>18</v>
      </c>
      <c r="T1789" t="s">
        <v>61</v>
      </c>
      <c r="V1789">
        <v>2</v>
      </c>
      <c r="W1789">
        <v>0</v>
      </c>
      <c r="X1789">
        <v>4</v>
      </c>
      <c r="Y1789" t="s">
        <v>62</v>
      </c>
      <c r="Z1789" t="s">
        <v>62</v>
      </c>
      <c r="AB1789" t="s">
        <v>62</v>
      </c>
      <c r="AC1789" t="s">
        <v>77</v>
      </c>
      <c r="AD1789">
        <v>0</v>
      </c>
      <c r="AE1789">
        <v>1</v>
      </c>
      <c r="AF1789">
        <v>0</v>
      </c>
      <c r="AG1789">
        <v>0</v>
      </c>
      <c r="AH1789">
        <v>0</v>
      </c>
      <c r="AI1789">
        <v>0</v>
      </c>
      <c r="AJ1789">
        <v>0</v>
      </c>
      <c r="AK1789">
        <v>0</v>
      </c>
      <c r="AL1789">
        <v>0</v>
      </c>
      <c r="AM1789">
        <v>0</v>
      </c>
      <c r="AN1789">
        <v>0</v>
      </c>
      <c r="AO1789">
        <v>0</v>
      </c>
      <c r="AP1789">
        <v>0</v>
      </c>
      <c r="AQ1789">
        <v>0</v>
      </c>
      <c r="AR1789">
        <v>0</v>
      </c>
      <c r="AS1789">
        <v>0</v>
      </c>
      <c r="AT1789">
        <v>0</v>
      </c>
      <c r="AU1789">
        <v>0</v>
      </c>
      <c r="AV1789">
        <v>0</v>
      </c>
      <c r="AW1789">
        <v>4</v>
      </c>
      <c r="AX1789">
        <v>4</v>
      </c>
      <c r="AY1789">
        <v>0</v>
      </c>
      <c r="AZ1789">
        <v>0</v>
      </c>
      <c r="BA1789" t="s">
        <v>63</v>
      </c>
      <c r="BB1789" t="s">
        <v>63</v>
      </c>
      <c r="BC1789" t="s">
        <v>64</v>
      </c>
    </row>
    <row r="1790" spans="1:55" x14ac:dyDescent="0.3">
      <c r="A1790" t="s">
        <v>55</v>
      </c>
      <c r="B1790" t="s">
        <v>55</v>
      </c>
      <c r="C1790" t="s">
        <v>1421</v>
      </c>
      <c r="D1790">
        <v>22110419005</v>
      </c>
      <c r="E1790" t="s">
        <v>1483</v>
      </c>
      <c r="F1790" t="s">
        <v>106</v>
      </c>
      <c r="G1790" t="s">
        <v>57</v>
      </c>
      <c r="H1790">
        <v>1</v>
      </c>
      <c r="I1790" t="s">
        <v>58</v>
      </c>
      <c r="J1790" t="s">
        <v>59</v>
      </c>
      <c r="L1790">
        <v>2</v>
      </c>
      <c r="N1790">
        <v>4</v>
      </c>
      <c r="O1790" t="s">
        <v>66</v>
      </c>
      <c r="P1790">
        <v>11</v>
      </c>
      <c r="Q1790" t="s">
        <v>108</v>
      </c>
      <c r="R1790">
        <v>19</v>
      </c>
      <c r="S1790">
        <v>27</v>
      </c>
      <c r="T1790" t="s">
        <v>61</v>
      </c>
      <c r="V1790">
        <v>2</v>
      </c>
      <c r="W1790">
        <v>0</v>
      </c>
      <c r="X1790">
        <v>4</v>
      </c>
      <c r="Y1790" t="s">
        <v>62</v>
      </c>
      <c r="Z1790" t="s">
        <v>71</v>
      </c>
      <c r="AA1790" t="s">
        <v>62</v>
      </c>
      <c r="AB1790" t="s">
        <v>62</v>
      </c>
      <c r="AC1790" t="s">
        <v>77</v>
      </c>
      <c r="AD1790">
        <v>0</v>
      </c>
      <c r="AE1790">
        <v>1</v>
      </c>
      <c r="AF1790">
        <v>0</v>
      </c>
      <c r="AG1790">
        <v>0</v>
      </c>
      <c r="AH1790">
        <v>0</v>
      </c>
      <c r="AI1790">
        <v>0</v>
      </c>
      <c r="AJ1790">
        <v>0</v>
      </c>
      <c r="AK1790">
        <v>0</v>
      </c>
      <c r="AL1790">
        <v>0</v>
      </c>
      <c r="AM1790">
        <v>0</v>
      </c>
      <c r="AN1790">
        <v>0</v>
      </c>
      <c r="AO1790">
        <v>0</v>
      </c>
      <c r="AP1790">
        <v>0</v>
      </c>
      <c r="AQ1790">
        <v>0</v>
      </c>
      <c r="AR1790">
        <v>0</v>
      </c>
      <c r="AS1790">
        <v>0</v>
      </c>
      <c r="AT1790">
        <v>0</v>
      </c>
      <c r="AU1790">
        <v>0</v>
      </c>
      <c r="AV1790">
        <v>0</v>
      </c>
      <c r="AW1790">
        <v>4</v>
      </c>
      <c r="AX1790">
        <v>4</v>
      </c>
      <c r="AY1790">
        <v>0</v>
      </c>
      <c r="AZ1790">
        <v>0</v>
      </c>
      <c r="BA1790" t="s">
        <v>63</v>
      </c>
      <c r="BB1790" t="s">
        <v>63</v>
      </c>
      <c r="BC1790" t="s">
        <v>64</v>
      </c>
    </row>
    <row r="1791" spans="1:55" x14ac:dyDescent="0.3">
      <c r="A1791" t="s">
        <v>55</v>
      </c>
      <c r="B1791" t="s">
        <v>55</v>
      </c>
      <c r="C1791" t="s">
        <v>1421</v>
      </c>
      <c r="D1791">
        <v>22110419005</v>
      </c>
      <c r="E1791" t="s">
        <v>1483</v>
      </c>
      <c r="F1791" t="s">
        <v>106</v>
      </c>
      <c r="G1791" t="s">
        <v>57</v>
      </c>
      <c r="H1791">
        <v>1</v>
      </c>
      <c r="I1791" t="s">
        <v>58</v>
      </c>
      <c r="J1791" t="s">
        <v>59</v>
      </c>
      <c r="L1791">
        <v>2</v>
      </c>
      <c r="N1791">
        <v>6</v>
      </c>
      <c r="O1791" t="s">
        <v>66</v>
      </c>
      <c r="P1791">
        <v>11</v>
      </c>
      <c r="Q1791" t="s">
        <v>115</v>
      </c>
      <c r="R1791">
        <v>7</v>
      </c>
      <c r="S1791">
        <v>16</v>
      </c>
      <c r="T1791" t="s">
        <v>61</v>
      </c>
      <c r="V1791">
        <v>2</v>
      </c>
      <c r="W1791">
        <v>0</v>
      </c>
      <c r="X1791">
        <v>4</v>
      </c>
      <c r="Y1791" t="s">
        <v>62</v>
      </c>
      <c r="Z1791" t="s">
        <v>62</v>
      </c>
      <c r="AB1791" t="s">
        <v>62</v>
      </c>
      <c r="AC1791" t="s">
        <v>77</v>
      </c>
      <c r="AD1791">
        <v>0</v>
      </c>
      <c r="AE1791">
        <v>1</v>
      </c>
      <c r="AF1791">
        <v>0</v>
      </c>
      <c r="AG1791">
        <v>0</v>
      </c>
      <c r="AH1791">
        <v>0</v>
      </c>
      <c r="AI1791">
        <v>0</v>
      </c>
      <c r="AJ1791">
        <v>0</v>
      </c>
      <c r="AK1791">
        <v>0</v>
      </c>
      <c r="AL1791">
        <v>0</v>
      </c>
      <c r="AM1791">
        <v>0</v>
      </c>
      <c r="AN1791">
        <v>0</v>
      </c>
      <c r="AO1791">
        <v>0</v>
      </c>
      <c r="AP1791">
        <v>0</v>
      </c>
      <c r="AQ1791">
        <v>0</v>
      </c>
      <c r="AR1791">
        <v>0</v>
      </c>
      <c r="AS1791">
        <v>0</v>
      </c>
      <c r="AT1791">
        <v>0</v>
      </c>
      <c r="AU1791">
        <v>0</v>
      </c>
      <c r="AV1791">
        <v>0</v>
      </c>
      <c r="AW1791">
        <v>4</v>
      </c>
      <c r="AX1791">
        <v>4</v>
      </c>
      <c r="AY1791">
        <v>0</v>
      </c>
      <c r="AZ1791">
        <v>0</v>
      </c>
      <c r="BA1791" t="s">
        <v>63</v>
      </c>
      <c r="BB1791" t="s">
        <v>63</v>
      </c>
      <c r="BC1791" t="s">
        <v>64</v>
      </c>
    </row>
    <row r="1792" spans="1:55" x14ac:dyDescent="0.3">
      <c r="A1792" t="s">
        <v>55</v>
      </c>
      <c r="B1792" t="s">
        <v>55</v>
      </c>
      <c r="C1792" t="s">
        <v>1421</v>
      </c>
      <c r="D1792">
        <v>22110419005</v>
      </c>
      <c r="E1792" t="s">
        <v>1483</v>
      </c>
      <c r="F1792" t="s">
        <v>106</v>
      </c>
      <c r="G1792" t="s">
        <v>57</v>
      </c>
      <c r="H1792">
        <v>2</v>
      </c>
      <c r="I1792" t="s">
        <v>74</v>
      </c>
      <c r="J1792" t="s">
        <v>59</v>
      </c>
      <c r="L1792">
        <v>1</v>
      </c>
      <c r="N1792">
        <v>1</v>
      </c>
      <c r="O1792" t="s">
        <v>95</v>
      </c>
      <c r="R1792">
        <v>0</v>
      </c>
      <c r="S1792">
        <v>0</v>
      </c>
      <c r="T1792" t="s">
        <v>61</v>
      </c>
      <c r="V1792">
        <v>3</v>
      </c>
      <c r="W1792">
        <v>1</v>
      </c>
      <c r="X1792">
        <v>2</v>
      </c>
      <c r="Y1792" t="s">
        <v>62</v>
      </c>
      <c r="AB1792" t="s">
        <v>71</v>
      </c>
      <c r="AD1792">
        <v>0</v>
      </c>
      <c r="AE1792">
        <v>0</v>
      </c>
      <c r="AF1792">
        <v>0</v>
      </c>
      <c r="AG1792">
        <v>0</v>
      </c>
      <c r="AH1792">
        <v>0</v>
      </c>
      <c r="AI1792">
        <v>0</v>
      </c>
      <c r="AJ1792">
        <v>0</v>
      </c>
      <c r="AK1792">
        <v>0</v>
      </c>
      <c r="AL1792">
        <v>0</v>
      </c>
      <c r="AM1792">
        <v>0</v>
      </c>
      <c r="AN1792">
        <v>0</v>
      </c>
      <c r="AO1792">
        <v>0</v>
      </c>
      <c r="AP1792">
        <v>0</v>
      </c>
      <c r="AQ1792">
        <v>0</v>
      </c>
      <c r="AR1792">
        <v>0</v>
      </c>
      <c r="AS1792">
        <v>0</v>
      </c>
      <c r="AT1792">
        <v>0</v>
      </c>
      <c r="AU1792">
        <v>0</v>
      </c>
      <c r="AV1792">
        <v>0</v>
      </c>
      <c r="AW1792">
        <v>0</v>
      </c>
      <c r="AX1792">
        <v>0</v>
      </c>
      <c r="AY1792">
        <v>0</v>
      </c>
      <c r="AZ1792">
        <v>0</v>
      </c>
      <c r="BA1792" t="s">
        <v>63</v>
      </c>
      <c r="BB1792" t="s">
        <v>63</v>
      </c>
    </row>
    <row r="1793" spans="1:55" x14ac:dyDescent="0.3">
      <c r="A1793" t="s">
        <v>55</v>
      </c>
      <c r="B1793" t="s">
        <v>55</v>
      </c>
      <c r="C1793" t="s">
        <v>1421</v>
      </c>
      <c r="D1793">
        <v>22110419005</v>
      </c>
      <c r="E1793" t="s">
        <v>1483</v>
      </c>
      <c r="F1793" t="s">
        <v>106</v>
      </c>
      <c r="G1793" t="s">
        <v>57</v>
      </c>
      <c r="H1793">
        <v>2</v>
      </c>
      <c r="I1793" t="s">
        <v>74</v>
      </c>
      <c r="J1793" t="s">
        <v>59</v>
      </c>
      <c r="L1793">
        <v>1</v>
      </c>
      <c r="N1793">
        <v>3</v>
      </c>
      <c r="O1793" t="s">
        <v>105</v>
      </c>
      <c r="R1793">
        <v>0</v>
      </c>
      <c r="S1793">
        <v>0</v>
      </c>
      <c r="T1793" t="s">
        <v>61</v>
      </c>
      <c r="V1793">
        <v>3</v>
      </c>
      <c r="W1793">
        <v>1</v>
      </c>
      <c r="X1793">
        <v>2</v>
      </c>
      <c r="Y1793" t="s">
        <v>62</v>
      </c>
      <c r="AB1793" t="s">
        <v>62</v>
      </c>
      <c r="AC1793" t="s">
        <v>77</v>
      </c>
      <c r="AD1793">
        <v>1</v>
      </c>
      <c r="AE1793">
        <v>0</v>
      </c>
      <c r="AF1793">
        <v>0</v>
      </c>
      <c r="AG1793">
        <v>0</v>
      </c>
      <c r="AH1793">
        <v>0</v>
      </c>
      <c r="AI1793">
        <v>0</v>
      </c>
      <c r="AJ1793">
        <v>0</v>
      </c>
      <c r="AK1793">
        <v>0</v>
      </c>
      <c r="AL1793">
        <v>0</v>
      </c>
      <c r="AM1793">
        <v>0</v>
      </c>
      <c r="AN1793">
        <v>0</v>
      </c>
      <c r="AO1793">
        <v>0</v>
      </c>
      <c r="AP1793">
        <v>0</v>
      </c>
      <c r="AQ1793">
        <v>0</v>
      </c>
      <c r="AR1793">
        <v>0</v>
      </c>
      <c r="AS1793">
        <v>0</v>
      </c>
      <c r="AT1793">
        <v>0</v>
      </c>
      <c r="AU1793">
        <v>0</v>
      </c>
      <c r="AV1793">
        <v>0</v>
      </c>
      <c r="AW1793">
        <v>4</v>
      </c>
      <c r="AX1793">
        <v>2</v>
      </c>
      <c r="AY1793">
        <v>0</v>
      </c>
      <c r="AZ1793">
        <v>0</v>
      </c>
      <c r="BA1793" t="s">
        <v>63</v>
      </c>
      <c r="BB1793" t="s">
        <v>63</v>
      </c>
    </row>
    <row r="1794" spans="1:55" x14ac:dyDescent="0.3">
      <c r="A1794" t="s">
        <v>55</v>
      </c>
      <c r="B1794" t="s">
        <v>55</v>
      </c>
      <c r="C1794" t="s">
        <v>1421</v>
      </c>
      <c r="D1794">
        <v>22110419005</v>
      </c>
      <c r="E1794" t="s">
        <v>1483</v>
      </c>
      <c r="F1794" t="s">
        <v>106</v>
      </c>
      <c r="G1794" t="s">
        <v>57</v>
      </c>
      <c r="H1794">
        <v>2</v>
      </c>
      <c r="I1794" t="s">
        <v>74</v>
      </c>
      <c r="J1794" t="s">
        <v>59</v>
      </c>
      <c r="L1794">
        <v>1</v>
      </c>
      <c r="N1794">
        <v>4</v>
      </c>
      <c r="O1794" t="s">
        <v>66</v>
      </c>
      <c r="P1794">
        <v>2</v>
      </c>
      <c r="Q1794" t="s">
        <v>69</v>
      </c>
      <c r="R1794">
        <v>17</v>
      </c>
      <c r="S1794">
        <v>20</v>
      </c>
      <c r="T1794" t="s">
        <v>61</v>
      </c>
      <c r="V1794">
        <v>3</v>
      </c>
      <c r="W1794">
        <v>1</v>
      </c>
      <c r="X1794">
        <v>2</v>
      </c>
      <c r="Y1794" t="s">
        <v>62</v>
      </c>
      <c r="Z1794" t="s">
        <v>62</v>
      </c>
      <c r="AB1794" t="s">
        <v>71</v>
      </c>
      <c r="AC1794" t="s">
        <v>77</v>
      </c>
      <c r="AD1794">
        <v>1</v>
      </c>
      <c r="AE1794">
        <v>1</v>
      </c>
      <c r="AF1794">
        <v>0</v>
      </c>
      <c r="AG1794">
        <v>0</v>
      </c>
      <c r="AH1794">
        <v>0</v>
      </c>
      <c r="AI1794">
        <v>0</v>
      </c>
      <c r="AJ1794">
        <v>0</v>
      </c>
      <c r="AK1794">
        <v>0</v>
      </c>
      <c r="AL1794">
        <v>0</v>
      </c>
      <c r="AM1794">
        <v>0</v>
      </c>
      <c r="AN1794">
        <v>0</v>
      </c>
      <c r="AO1794">
        <v>0</v>
      </c>
      <c r="AP1794">
        <v>0</v>
      </c>
      <c r="AQ1794">
        <v>0</v>
      </c>
      <c r="AR1794">
        <v>0</v>
      </c>
      <c r="AS1794">
        <v>0</v>
      </c>
      <c r="AT1794">
        <v>0</v>
      </c>
      <c r="AU1794">
        <v>0</v>
      </c>
      <c r="AV1794">
        <v>0</v>
      </c>
      <c r="AW1794">
        <v>6</v>
      </c>
      <c r="AX1794">
        <v>4</v>
      </c>
      <c r="AY1794">
        <v>0</v>
      </c>
      <c r="AZ1794">
        <v>0</v>
      </c>
      <c r="BA1794" t="s">
        <v>63</v>
      </c>
      <c r="BB1794" t="s">
        <v>63</v>
      </c>
      <c r="BC1794" t="s">
        <v>64</v>
      </c>
    </row>
    <row r="1795" spans="1:55" x14ac:dyDescent="0.3">
      <c r="A1795" t="s">
        <v>55</v>
      </c>
      <c r="B1795" t="s">
        <v>55</v>
      </c>
      <c r="C1795" t="s">
        <v>1421</v>
      </c>
      <c r="D1795">
        <v>22110419005</v>
      </c>
      <c r="E1795" t="s">
        <v>1483</v>
      </c>
      <c r="F1795" t="s">
        <v>106</v>
      </c>
      <c r="G1795" t="s">
        <v>57</v>
      </c>
      <c r="H1795">
        <v>2</v>
      </c>
      <c r="I1795" t="s">
        <v>74</v>
      </c>
      <c r="J1795" t="s">
        <v>59</v>
      </c>
      <c r="L1795">
        <v>1</v>
      </c>
      <c r="N1795">
        <v>8</v>
      </c>
      <c r="O1795" t="s">
        <v>66</v>
      </c>
      <c r="P1795">
        <v>8</v>
      </c>
      <c r="Q1795" t="s">
        <v>82</v>
      </c>
      <c r="R1795">
        <v>19</v>
      </c>
      <c r="S1795">
        <v>21</v>
      </c>
      <c r="T1795" t="s">
        <v>61</v>
      </c>
      <c r="U1795" t="s">
        <v>1586</v>
      </c>
      <c r="V1795">
        <v>3</v>
      </c>
      <c r="W1795">
        <v>1</v>
      </c>
      <c r="X1795">
        <v>2</v>
      </c>
      <c r="Y1795" t="s">
        <v>62</v>
      </c>
      <c r="Z1795" t="s">
        <v>62</v>
      </c>
      <c r="AB1795" t="s">
        <v>62</v>
      </c>
      <c r="AC1795" t="s">
        <v>77</v>
      </c>
      <c r="AD1795">
        <v>1</v>
      </c>
      <c r="AE1795">
        <v>1</v>
      </c>
      <c r="AF1795">
        <v>0</v>
      </c>
      <c r="AG1795">
        <v>0</v>
      </c>
      <c r="AH1795">
        <v>0</v>
      </c>
      <c r="AI1795">
        <v>0</v>
      </c>
      <c r="AJ1795">
        <v>0</v>
      </c>
      <c r="AK1795">
        <v>0</v>
      </c>
      <c r="AL1795">
        <v>0</v>
      </c>
      <c r="AM1795">
        <v>0</v>
      </c>
      <c r="AN1795">
        <v>0</v>
      </c>
      <c r="AO1795">
        <v>0</v>
      </c>
      <c r="AP1795">
        <v>0</v>
      </c>
      <c r="AQ1795">
        <v>0</v>
      </c>
      <c r="AR1795">
        <v>0</v>
      </c>
      <c r="AS1795">
        <v>0</v>
      </c>
      <c r="AT1795">
        <v>0</v>
      </c>
      <c r="AU1795">
        <v>0</v>
      </c>
      <c r="AV1795">
        <v>0</v>
      </c>
      <c r="AW1795">
        <v>12</v>
      </c>
      <c r="AX1795">
        <v>8</v>
      </c>
      <c r="AY1795">
        <v>0</v>
      </c>
      <c r="AZ1795">
        <v>0</v>
      </c>
      <c r="BA1795" t="s">
        <v>63</v>
      </c>
      <c r="BB1795" t="s">
        <v>63</v>
      </c>
    </row>
    <row r="1796" spans="1:55" x14ac:dyDescent="0.3">
      <c r="A1796" t="s">
        <v>55</v>
      </c>
      <c r="B1796" t="s">
        <v>55</v>
      </c>
      <c r="C1796" t="s">
        <v>1421</v>
      </c>
      <c r="D1796">
        <v>22110419005</v>
      </c>
      <c r="E1796" t="s">
        <v>1483</v>
      </c>
      <c r="F1796" t="s">
        <v>106</v>
      </c>
      <c r="G1796" t="s">
        <v>57</v>
      </c>
      <c r="H1796">
        <v>2</v>
      </c>
      <c r="I1796" t="s">
        <v>74</v>
      </c>
      <c r="J1796" t="s">
        <v>59</v>
      </c>
      <c r="L1796">
        <v>2</v>
      </c>
      <c r="N1796">
        <v>4</v>
      </c>
      <c r="O1796" t="s">
        <v>70</v>
      </c>
      <c r="R1796">
        <v>0</v>
      </c>
      <c r="S1796">
        <v>0</v>
      </c>
      <c r="T1796" t="s">
        <v>61</v>
      </c>
      <c r="V1796">
        <v>2</v>
      </c>
      <c r="W1796">
        <v>1</v>
      </c>
      <c r="X1796">
        <v>7</v>
      </c>
      <c r="Y1796" t="s">
        <v>62</v>
      </c>
      <c r="Z1796" t="s">
        <v>62</v>
      </c>
      <c r="AB1796" t="s">
        <v>62</v>
      </c>
      <c r="AD1796">
        <v>0</v>
      </c>
      <c r="AE1796">
        <v>0</v>
      </c>
      <c r="AF1796">
        <v>0</v>
      </c>
      <c r="AG1796">
        <v>0</v>
      </c>
      <c r="AH1796">
        <v>0</v>
      </c>
      <c r="AI1796">
        <v>0</v>
      </c>
      <c r="AJ1796">
        <v>0</v>
      </c>
      <c r="AK1796">
        <v>0</v>
      </c>
      <c r="AL1796">
        <v>0</v>
      </c>
      <c r="AM1796">
        <v>0</v>
      </c>
      <c r="AN1796">
        <v>0</v>
      </c>
      <c r="AO1796">
        <v>0</v>
      </c>
      <c r="AP1796">
        <v>0</v>
      </c>
      <c r="AQ1796">
        <v>0</v>
      </c>
      <c r="AR1796">
        <v>0</v>
      </c>
      <c r="AS1796">
        <v>0</v>
      </c>
      <c r="AT1796">
        <v>0</v>
      </c>
      <c r="AU1796">
        <v>0</v>
      </c>
      <c r="AV1796">
        <v>0</v>
      </c>
      <c r="AW1796">
        <v>4</v>
      </c>
      <c r="AX1796">
        <v>2</v>
      </c>
      <c r="AY1796">
        <v>0</v>
      </c>
      <c r="AZ1796">
        <v>0</v>
      </c>
      <c r="BA1796" t="s">
        <v>63</v>
      </c>
      <c r="BB1796" t="s">
        <v>63</v>
      </c>
      <c r="BC1796" t="s">
        <v>64</v>
      </c>
    </row>
    <row r="1797" spans="1:55" x14ac:dyDescent="0.3">
      <c r="A1797" t="s">
        <v>55</v>
      </c>
      <c r="B1797" t="s">
        <v>55</v>
      </c>
      <c r="C1797" t="s">
        <v>1421</v>
      </c>
      <c r="D1797">
        <v>22110419005</v>
      </c>
      <c r="E1797" t="s">
        <v>1483</v>
      </c>
      <c r="F1797" t="s">
        <v>106</v>
      </c>
      <c r="G1797" t="s">
        <v>57</v>
      </c>
      <c r="H1797">
        <v>2</v>
      </c>
      <c r="I1797" t="s">
        <v>74</v>
      </c>
      <c r="J1797" t="s">
        <v>59</v>
      </c>
      <c r="L1797">
        <v>2</v>
      </c>
      <c r="N1797">
        <v>5</v>
      </c>
      <c r="O1797" t="s">
        <v>66</v>
      </c>
      <c r="P1797">
        <v>5</v>
      </c>
      <c r="Q1797" t="s">
        <v>75</v>
      </c>
      <c r="R1797">
        <v>0</v>
      </c>
      <c r="S1797">
        <v>0</v>
      </c>
      <c r="T1797" t="s">
        <v>61</v>
      </c>
      <c r="V1797">
        <v>2</v>
      </c>
      <c r="W1797">
        <v>1</v>
      </c>
      <c r="X1797">
        <v>7</v>
      </c>
      <c r="Y1797" t="s">
        <v>71</v>
      </c>
      <c r="Z1797" t="s">
        <v>71</v>
      </c>
      <c r="AB1797" t="s">
        <v>71</v>
      </c>
      <c r="AC1797" t="s">
        <v>77</v>
      </c>
      <c r="AD1797">
        <v>0</v>
      </c>
      <c r="AE1797">
        <v>1</v>
      </c>
      <c r="AF1797">
        <v>0</v>
      </c>
      <c r="AG1797">
        <v>0</v>
      </c>
      <c r="AH1797">
        <v>0</v>
      </c>
      <c r="AI1797">
        <v>0</v>
      </c>
      <c r="AJ1797">
        <v>0</v>
      </c>
      <c r="AK1797">
        <v>0</v>
      </c>
      <c r="AL1797">
        <v>0</v>
      </c>
      <c r="AM1797">
        <v>0</v>
      </c>
      <c r="AN1797">
        <v>0</v>
      </c>
      <c r="AO1797">
        <v>0</v>
      </c>
      <c r="AP1797">
        <v>0</v>
      </c>
      <c r="AQ1797">
        <v>0</v>
      </c>
      <c r="AR1797">
        <v>0</v>
      </c>
      <c r="AS1797">
        <v>0</v>
      </c>
      <c r="AT1797">
        <v>0</v>
      </c>
      <c r="AU1797">
        <v>0</v>
      </c>
      <c r="AV1797">
        <v>0</v>
      </c>
      <c r="AW1797">
        <v>6</v>
      </c>
      <c r="AX1797">
        <v>4</v>
      </c>
      <c r="AY1797">
        <v>0</v>
      </c>
      <c r="AZ1797">
        <v>0</v>
      </c>
      <c r="BA1797" t="s">
        <v>63</v>
      </c>
      <c r="BB1797" t="s">
        <v>63</v>
      </c>
      <c r="BC1797" t="s">
        <v>64</v>
      </c>
    </row>
    <row r="1798" spans="1:55" x14ac:dyDescent="0.3">
      <c r="A1798" t="s">
        <v>55</v>
      </c>
      <c r="B1798" t="s">
        <v>55</v>
      </c>
      <c r="C1798" t="s">
        <v>1421</v>
      </c>
      <c r="D1798">
        <v>22110419005</v>
      </c>
      <c r="E1798" t="s">
        <v>1483</v>
      </c>
      <c r="F1798" t="s">
        <v>106</v>
      </c>
      <c r="G1798" t="s">
        <v>57</v>
      </c>
      <c r="H1798">
        <v>2</v>
      </c>
      <c r="I1798" t="s">
        <v>74</v>
      </c>
      <c r="J1798" t="s">
        <v>59</v>
      </c>
      <c r="L1798">
        <v>2</v>
      </c>
      <c r="N1798">
        <v>6</v>
      </c>
      <c r="O1798" t="s">
        <v>66</v>
      </c>
      <c r="P1798">
        <v>6</v>
      </c>
      <c r="Q1798" t="s">
        <v>100</v>
      </c>
      <c r="R1798">
        <v>15</v>
      </c>
      <c r="S1798">
        <v>24</v>
      </c>
      <c r="T1798" t="s">
        <v>61</v>
      </c>
      <c r="V1798">
        <v>2</v>
      </c>
      <c r="W1798">
        <v>1</v>
      </c>
      <c r="X1798">
        <v>7</v>
      </c>
      <c r="Y1798" t="s">
        <v>62</v>
      </c>
      <c r="Z1798" t="s">
        <v>62</v>
      </c>
      <c r="AB1798" t="s">
        <v>62</v>
      </c>
      <c r="AC1798" t="s">
        <v>77</v>
      </c>
      <c r="AD1798">
        <v>1</v>
      </c>
      <c r="AE1798">
        <v>1</v>
      </c>
      <c r="AF1798">
        <v>0</v>
      </c>
      <c r="AG1798">
        <v>0</v>
      </c>
      <c r="AH1798">
        <v>0</v>
      </c>
      <c r="AI1798">
        <v>0</v>
      </c>
      <c r="AJ1798">
        <v>0</v>
      </c>
      <c r="AK1798">
        <v>0</v>
      </c>
      <c r="AL1798">
        <v>0</v>
      </c>
      <c r="AM1798">
        <v>0</v>
      </c>
      <c r="AN1798">
        <v>0</v>
      </c>
      <c r="AO1798">
        <v>0</v>
      </c>
      <c r="AP1798">
        <v>0</v>
      </c>
      <c r="AQ1798">
        <v>0</v>
      </c>
      <c r="AR1798">
        <v>0</v>
      </c>
      <c r="AS1798">
        <v>0</v>
      </c>
      <c r="AT1798">
        <v>0</v>
      </c>
      <c r="AU1798">
        <v>0</v>
      </c>
      <c r="AV1798">
        <v>0</v>
      </c>
      <c r="AW1798">
        <v>6</v>
      </c>
      <c r="AX1798">
        <v>4</v>
      </c>
      <c r="AY1798">
        <v>0</v>
      </c>
      <c r="AZ1798">
        <v>0</v>
      </c>
      <c r="BA1798" t="s">
        <v>63</v>
      </c>
      <c r="BB1798" t="s">
        <v>63</v>
      </c>
      <c r="BC1798" t="s">
        <v>64</v>
      </c>
    </row>
    <row r="1799" spans="1:55" x14ac:dyDescent="0.3">
      <c r="A1799" t="s">
        <v>55</v>
      </c>
      <c r="B1799" t="s">
        <v>55</v>
      </c>
      <c r="C1799" t="s">
        <v>1421</v>
      </c>
      <c r="D1799">
        <v>22110419005</v>
      </c>
      <c r="E1799" t="s">
        <v>1483</v>
      </c>
      <c r="F1799" t="s">
        <v>106</v>
      </c>
      <c r="G1799" t="s">
        <v>57</v>
      </c>
      <c r="H1799">
        <v>2</v>
      </c>
      <c r="I1799" t="s">
        <v>74</v>
      </c>
      <c r="J1799" t="s">
        <v>59</v>
      </c>
      <c r="L1799">
        <v>2</v>
      </c>
      <c r="N1799">
        <v>7</v>
      </c>
      <c r="O1799" t="s">
        <v>66</v>
      </c>
      <c r="P1799">
        <v>4</v>
      </c>
      <c r="Q1799" t="s">
        <v>76</v>
      </c>
      <c r="R1799">
        <v>12</v>
      </c>
      <c r="S1799">
        <v>22</v>
      </c>
      <c r="T1799" t="s">
        <v>61</v>
      </c>
      <c r="V1799">
        <v>2</v>
      </c>
      <c r="W1799">
        <v>1</v>
      </c>
      <c r="X1799">
        <v>7</v>
      </c>
      <c r="Y1799" t="s">
        <v>62</v>
      </c>
      <c r="Z1799" t="s">
        <v>62</v>
      </c>
      <c r="AB1799" t="s">
        <v>62</v>
      </c>
      <c r="AC1799" t="s">
        <v>77</v>
      </c>
      <c r="AD1799">
        <v>0</v>
      </c>
      <c r="AE1799">
        <v>1</v>
      </c>
      <c r="AF1799">
        <v>0</v>
      </c>
      <c r="AG1799">
        <v>0</v>
      </c>
      <c r="AH1799">
        <v>0</v>
      </c>
      <c r="AI1799">
        <v>0</v>
      </c>
      <c r="AJ1799">
        <v>0</v>
      </c>
      <c r="AK1799">
        <v>0</v>
      </c>
      <c r="AL1799">
        <v>0</v>
      </c>
      <c r="AM1799">
        <v>0</v>
      </c>
      <c r="AN1799">
        <v>0</v>
      </c>
      <c r="AO1799">
        <v>0</v>
      </c>
      <c r="AP1799">
        <v>0</v>
      </c>
      <c r="AQ1799">
        <v>0</v>
      </c>
      <c r="AR1799">
        <v>0</v>
      </c>
      <c r="AS1799">
        <v>0</v>
      </c>
      <c r="AT1799">
        <v>0</v>
      </c>
      <c r="AU1799">
        <v>0</v>
      </c>
      <c r="AV1799">
        <v>0</v>
      </c>
      <c r="AW1799">
        <v>7</v>
      </c>
      <c r="AX1799">
        <v>4</v>
      </c>
      <c r="AY1799">
        <v>0</v>
      </c>
      <c r="AZ1799">
        <v>0</v>
      </c>
      <c r="BA1799" t="s">
        <v>63</v>
      </c>
      <c r="BB1799" t="s">
        <v>63</v>
      </c>
    </row>
    <row r="1800" spans="1:55" x14ac:dyDescent="0.3">
      <c r="A1800" t="s">
        <v>55</v>
      </c>
      <c r="B1800" t="s">
        <v>55</v>
      </c>
      <c r="C1800" t="s">
        <v>1421</v>
      </c>
      <c r="D1800">
        <v>22110405115</v>
      </c>
      <c r="E1800" t="s">
        <v>1424</v>
      </c>
      <c r="F1800" t="s">
        <v>98</v>
      </c>
      <c r="G1800" t="s">
        <v>57</v>
      </c>
      <c r="H1800">
        <v>1</v>
      </c>
      <c r="I1800" t="s">
        <v>58</v>
      </c>
      <c r="J1800" t="s">
        <v>59</v>
      </c>
      <c r="L1800">
        <v>1</v>
      </c>
      <c r="N1800">
        <v>4</v>
      </c>
      <c r="O1800" t="s">
        <v>66</v>
      </c>
      <c r="P1800">
        <v>8</v>
      </c>
      <c r="Q1800" t="s">
        <v>99</v>
      </c>
      <c r="R1800">
        <v>0</v>
      </c>
      <c r="S1800">
        <v>76</v>
      </c>
      <c r="T1800" t="s">
        <v>61</v>
      </c>
      <c r="V1800">
        <v>2</v>
      </c>
      <c r="W1800">
        <v>0</v>
      </c>
      <c r="X1800">
        <v>5</v>
      </c>
      <c r="Y1800" t="s">
        <v>71</v>
      </c>
      <c r="Z1800" t="s">
        <v>71</v>
      </c>
      <c r="AA1800" t="s">
        <v>90</v>
      </c>
      <c r="AB1800" t="s">
        <v>71</v>
      </c>
      <c r="AC1800" t="s">
        <v>77</v>
      </c>
      <c r="AD1800">
        <v>1</v>
      </c>
      <c r="AE1800">
        <v>1</v>
      </c>
      <c r="AF1800">
        <v>0</v>
      </c>
      <c r="AG1800">
        <v>0</v>
      </c>
      <c r="AH1800">
        <v>0</v>
      </c>
      <c r="AI1800">
        <v>0</v>
      </c>
      <c r="AJ1800">
        <v>0</v>
      </c>
      <c r="AK1800">
        <v>0</v>
      </c>
      <c r="AL1800">
        <v>0</v>
      </c>
      <c r="AM1800">
        <v>0</v>
      </c>
      <c r="AN1800">
        <v>0</v>
      </c>
      <c r="AO1800">
        <v>0</v>
      </c>
      <c r="AP1800">
        <v>0</v>
      </c>
      <c r="AQ1800">
        <v>0</v>
      </c>
      <c r="AR1800">
        <v>0</v>
      </c>
      <c r="AS1800">
        <v>0</v>
      </c>
      <c r="AT1800">
        <v>0</v>
      </c>
      <c r="AU1800">
        <v>0</v>
      </c>
      <c r="AV1800">
        <v>0</v>
      </c>
      <c r="AW1800">
        <v>5</v>
      </c>
      <c r="AX1800">
        <v>6</v>
      </c>
      <c r="AY1800">
        <v>0</v>
      </c>
      <c r="AZ1800">
        <v>0</v>
      </c>
      <c r="BA1800" t="s">
        <v>63</v>
      </c>
      <c r="BB1800" t="s">
        <v>63</v>
      </c>
    </row>
    <row r="1801" spans="1:55" x14ac:dyDescent="0.3">
      <c r="A1801" t="s">
        <v>55</v>
      </c>
      <c r="B1801" t="s">
        <v>55</v>
      </c>
      <c r="C1801" t="s">
        <v>1421</v>
      </c>
      <c r="D1801">
        <v>22110405115</v>
      </c>
      <c r="E1801" t="s">
        <v>1424</v>
      </c>
      <c r="F1801" t="s">
        <v>98</v>
      </c>
      <c r="G1801" t="s">
        <v>57</v>
      </c>
      <c r="H1801">
        <v>1</v>
      </c>
      <c r="I1801" t="s">
        <v>58</v>
      </c>
      <c r="J1801" t="s">
        <v>59</v>
      </c>
      <c r="L1801">
        <v>1</v>
      </c>
      <c r="N1801">
        <v>5</v>
      </c>
      <c r="O1801" t="s">
        <v>95</v>
      </c>
      <c r="R1801">
        <v>0</v>
      </c>
      <c r="S1801">
        <v>0</v>
      </c>
      <c r="T1801" t="s">
        <v>1773</v>
      </c>
      <c r="V1801">
        <v>2</v>
      </c>
      <c r="W1801">
        <v>0</v>
      </c>
      <c r="X1801">
        <v>5</v>
      </c>
      <c r="Y1801" t="s">
        <v>71</v>
      </c>
      <c r="AA1801" t="s">
        <v>90</v>
      </c>
      <c r="AB1801" t="s">
        <v>90</v>
      </c>
      <c r="AD1801">
        <v>0</v>
      </c>
      <c r="AE1801">
        <v>0</v>
      </c>
      <c r="AF1801">
        <v>0</v>
      </c>
      <c r="AG1801">
        <v>0</v>
      </c>
      <c r="AH1801">
        <v>0</v>
      </c>
      <c r="AI1801">
        <v>0</v>
      </c>
      <c r="AJ1801">
        <v>0</v>
      </c>
      <c r="AK1801">
        <v>0</v>
      </c>
      <c r="AL1801">
        <v>0</v>
      </c>
      <c r="AM1801">
        <v>0</v>
      </c>
      <c r="AN1801">
        <v>0</v>
      </c>
      <c r="AO1801">
        <v>0</v>
      </c>
      <c r="AP1801">
        <v>0</v>
      </c>
      <c r="AQ1801">
        <v>0</v>
      </c>
      <c r="AR1801">
        <v>0</v>
      </c>
      <c r="AS1801">
        <v>0</v>
      </c>
      <c r="AT1801">
        <v>0</v>
      </c>
      <c r="AU1801">
        <v>0</v>
      </c>
      <c r="AV1801">
        <v>0</v>
      </c>
      <c r="AW1801">
        <v>0</v>
      </c>
      <c r="AX1801">
        <v>0</v>
      </c>
      <c r="AY1801">
        <v>0</v>
      </c>
      <c r="AZ1801">
        <v>0</v>
      </c>
      <c r="BA1801" t="s">
        <v>63</v>
      </c>
      <c r="BB1801" t="s">
        <v>63</v>
      </c>
      <c r="BC1801" t="s">
        <v>64</v>
      </c>
    </row>
    <row r="1802" spans="1:55" x14ac:dyDescent="0.3">
      <c r="A1802" t="s">
        <v>55</v>
      </c>
      <c r="B1802" t="s">
        <v>55</v>
      </c>
      <c r="C1802" t="s">
        <v>1421</v>
      </c>
      <c r="D1802">
        <v>22110405115</v>
      </c>
      <c r="E1802" t="s">
        <v>1424</v>
      </c>
      <c r="F1802" t="s">
        <v>98</v>
      </c>
      <c r="G1802" t="s">
        <v>57</v>
      </c>
      <c r="H1802">
        <v>1</v>
      </c>
      <c r="I1802" t="s">
        <v>58</v>
      </c>
      <c r="J1802" t="s">
        <v>59</v>
      </c>
      <c r="L1802">
        <v>2</v>
      </c>
      <c r="N1802">
        <v>2</v>
      </c>
      <c r="O1802" t="s">
        <v>66</v>
      </c>
      <c r="R1802">
        <v>0</v>
      </c>
      <c r="S1802">
        <v>0</v>
      </c>
      <c r="T1802" t="s">
        <v>1773</v>
      </c>
      <c r="V1802">
        <v>5</v>
      </c>
      <c r="W1802">
        <v>0</v>
      </c>
      <c r="X1802">
        <v>3</v>
      </c>
      <c r="Y1802" t="s">
        <v>71</v>
      </c>
      <c r="Z1802" t="s">
        <v>71</v>
      </c>
      <c r="AA1802" t="s">
        <v>90</v>
      </c>
      <c r="AB1802" t="s">
        <v>71</v>
      </c>
      <c r="AC1802" t="s">
        <v>77</v>
      </c>
      <c r="AD1802">
        <v>0</v>
      </c>
      <c r="AE1802">
        <v>0</v>
      </c>
      <c r="AF1802">
        <v>0</v>
      </c>
      <c r="AG1802">
        <v>0</v>
      </c>
      <c r="AH1802">
        <v>0</v>
      </c>
      <c r="AI1802">
        <v>0</v>
      </c>
      <c r="AJ1802">
        <v>0</v>
      </c>
      <c r="AK1802">
        <v>0</v>
      </c>
      <c r="AL1802">
        <v>0</v>
      </c>
      <c r="AM1802">
        <v>0</v>
      </c>
      <c r="AN1802">
        <v>0</v>
      </c>
      <c r="AO1802">
        <v>0</v>
      </c>
      <c r="AP1802">
        <v>0</v>
      </c>
      <c r="AQ1802">
        <v>0</v>
      </c>
      <c r="AR1802">
        <v>0</v>
      </c>
      <c r="AS1802">
        <v>0</v>
      </c>
      <c r="AT1802">
        <v>0</v>
      </c>
      <c r="AU1802">
        <v>0</v>
      </c>
      <c r="AV1802">
        <v>0</v>
      </c>
      <c r="AW1802">
        <v>2</v>
      </c>
      <c r="AX1802">
        <v>4</v>
      </c>
      <c r="AY1802">
        <v>0</v>
      </c>
      <c r="AZ1802">
        <v>0</v>
      </c>
      <c r="BA1802" t="s">
        <v>63</v>
      </c>
      <c r="BB1802" t="s">
        <v>63</v>
      </c>
      <c r="BC1802" t="s">
        <v>64</v>
      </c>
    </row>
    <row r="1803" spans="1:55" x14ac:dyDescent="0.3">
      <c r="A1803" t="s">
        <v>55</v>
      </c>
      <c r="B1803" t="s">
        <v>55</v>
      </c>
      <c r="C1803" t="s">
        <v>1421</v>
      </c>
      <c r="D1803">
        <v>22110405115</v>
      </c>
      <c r="E1803" t="s">
        <v>1424</v>
      </c>
      <c r="F1803" t="s">
        <v>98</v>
      </c>
      <c r="G1803" t="s">
        <v>57</v>
      </c>
      <c r="H1803">
        <v>1</v>
      </c>
      <c r="I1803" t="s">
        <v>58</v>
      </c>
      <c r="J1803" t="s">
        <v>59</v>
      </c>
      <c r="L1803">
        <v>2</v>
      </c>
      <c r="N1803">
        <v>4</v>
      </c>
      <c r="O1803" t="s">
        <v>95</v>
      </c>
      <c r="R1803">
        <v>0</v>
      </c>
      <c r="S1803">
        <v>0</v>
      </c>
      <c r="T1803" t="s">
        <v>1773</v>
      </c>
      <c r="V1803">
        <v>5</v>
      </c>
      <c r="W1803">
        <v>0</v>
      </c>
      <c r="X1803">
        <v>3</v>
      </c>
      <c r="Y1803" t="s">
        <v>71</v>
      </c>
      <c r="Z1803" t="s">
        <v>71</v>
      </c>
      <c r="AA1803" t="s">
        <v>90</v>
      </c>
      <c r="AB1803" t="s">
        <v>71</v>
      </c>
      <c r="AD1803">
        <v>0</v>
      </c>
      <c r="AE1803">
        <v>0</v>
      </c>
      <c r="AF1803">
        <v>0</v>
      </c>
      <c r="AG1803">
        <v>0</v>
      </c>
      <c r="AH1803">
        <v>0</v>
      </c>
      <c r="AI1803">
        <v>0</v>
      </c>
      <c r="AJ1803">
        <v>0</v>
      </c>
      <c r="AK1803">
        <v>0</v>
      </c>
      <c r="AL1803">
        <v>0</v>
      </c>
      <c r="AM1803">
        <v>0</v>
      </c>
      <c r="AN1803">
        <v>0</v>
      </c>
      <c r="AO1803">
        <v>0</v>
      </c>
      <c r="AP1803">
        <v>0</v>
      </c>
      <c r="AQ1803">
        <v>0</v>
      </c>
      <c r="AR1803">
        <v>0</v>
      </c>
      <c r="AS1803">
        <v>0</v>
      </c>
      <c r="AT1803">
        <v>0</v>
      </c>
      <c r="AU1803">
        <v>0</v>
      </c>
      <c r="AV1803">
        <v>0</v>
      </c>
      <c r="AW1803">
        <v>0</v>
      </c>
      <c r="AX1803">
        <v>0</v>
      </c>
      <c r="AY1803">
        <v>0</v>
      </c>
      <c r="AZ1803">
        <v>0</v>
      </c>
      <c r="BA1803" t="s">
        <v>63</v>
      </c>
      <c r="BB1803" t="s">
        <v>63</v>
      </c>
      <c r="BC1803" t="s">
        <v>64</v>
      </c>
    </row>
    <row r="1804" spans="1:55" x14ac:dyDescent="0.3">
      <c r="A1804" t="s">
        <v>55</v>
      </c>
      <c r="B1804" t="s">
        <v>55</v>
      </c>
      <c r="C1804" t="s">
        <v>1421</v>
      </c>
      <c r="D1804">
        <v>22110405115</v>
      </c>
      <c r="E1804" t="s">
        <v>1424</v>
      </c>
      <c r="F1804" t="s">
        <v>98</v>
      </c>
      <c r="G1804" t="s">
        <v>57</v>
      </c>
      <c r="H1804">
        <v>1</v>
      </c>
      <c r="I1804" t="s">
        <v>58</v>
      </c>
      <c r="J1804" t="s">
        <v>59</v>
      </c>
      <c r="L1804">
        <v>2</v>
      </c>
      <c r="N1804">
        <v>5</v>
      </c>
      <c r="R1804">
        <v>0</v>
      </c>
      <c r="S1804">
        <v>0</v>
      </c>
      <c r="T1804" t="s">
        <v>1773</v>
      </c>
      <c r="U1804" t="s">
        <v>1518</v>
      </c>
      <c r="V1804">
        <v>5</v>
      </c>
      <c r="W1804">
        <v>0</v>
      </c>
      <c r="X1804">
        <v>3</v>
      </c>
      <c r="Y1804" t="s">
        <v>71</v>
      </c>
      <c r="Z1804" t="s">
        <v>71</v>
      </c>
      <c r="AA1804" t="s">
        <v>90</v>
      </c>
      <c r="AB1804" t="s">
        <v>71</v>
      </c>
      <c r="AD1804">
        <v>0</v>
      </c>
      <c r="AE1804">
        <v>0</v>
      </c>
      <c r="AF1804">
        <v>0</v>
      </c>
      <c r="AG1804">
        <v>0</v>
      </c>
      <c r="AH1804">
        <v>0</v>
      </c>
      <c r="AI1804">
        <v>0</v>
      </c>
      <c r="AJ1804">
        <v>0</v>
      </c>
      <c r="AK1804">
        <v>0</v>
      </c>
      <c r="AL1804">
        <v>0</v>
      </c>
      <c r="AM1804">
        <v>0</v>
      </c>
      <c r="AN1804">
        <v>0</v>
      </c>
      <c r="AO1804">
        <v>0</v>
      </c>
      <c r="AP1804">
        <v>0</v>
      </c>
      <c r="AQ1804">
        <v>0</v>
      </c>
      <c r="AR1804">
        <v>0</v>
      </c>
      <c r="AS1804">
        <v>0</v>
      </c>
      <c r="AT1804">
        <v>0</v>
      </c>
      <c r="AU1804">
        <v>0</v>
      </c>
      <c r="AV1804">
        <v>0</v>
      </c>
      <c r="AW1804">
        <v>0</v>
      </c>
      <c r="AX1804">
        <v>0</v>
      </c>
      <c r="AY1804">
        <v>0</v>
      </c>
      <c r="AZ1804">
        <v>0</v>
      </c>
      <c r="BA1804" t="s">
        <v>63</v>
      </c>
      <c r="BB1804" t="s">
        <v>63</v>
      </c>
      <c r="BC1804" t="s">
        <v>64</v>
      </c>
    </row>
    <row r="1805" spans="1:55" x14ac:dyDescent="0.3">
      <c r="A1805" t="s">
        <v>55</v>
      </c>
      <c r="B1805" t="s">
        <v>55</v>
      </c>
      <c r="C1805" t="s">
        <v>1421</v>
      </c>
      <c r="D1805">
        <v>22110405115</v>
      </c>
      <c r="E1805" t="s">
        <v>1424</v>
      </c>
      <c r="F1805" t="s">
        <v>98</v>
      </c>
      <c r="G1805" t="s">
        <v>57</v>
      </c>
      <c r="H1805">
        <v>2</v>
      </c>
      <c r="I1805" t="s">
        <v>74</v>
      </c>
      <c r="J1805" t="s">
        <v>59</v>
      </c>
      <c r="L1805">
        <v>2</v>
      </c>
      <c r="N1805">
        <v>1</v>
      </c>
      <c r="O1805" t="s">
        <v>70</v>
      </c>
      <c r="R1805">
        <v>0</v>
      </c>
      <c r="S1805">
        <v>0</v>
      </c>
      <c r="T1805" t="s">
        <v>1773</v>
      </c>
      <c r="V1805">
        <v>3</v>
      </c>
      <c r="W1805">
        <v>3</v>
      </c>
      <c r="X1805">
        <v>1</v>
      </c>
      <c r="Y1805" t="s">
        <v>71</v>
      </c>
      <c r="Z1805" t="s">
        <v>71</v>
      </c>
      <c r="AA1805" t="s">
        <v>71</v>
      </c>
      <c r="AB1805" t="s">
        <v>71</v>
      </c>
      <c r="AD1805">
        <v>0</v>
      </c>
      <c r="AE1805">
        <v>0</v>
      </c>
      <c r="AF1805">
        <v>0</v>
      </c>
      <c r="AG1805">
        <v>0</v>
      </c>
      <c r="AH1805">
        <v>0</v>
      </c>
      <c r="AI1805">
        <v>0</v>
      </c>
      <c r="AJ1805">
        <v>0</v>
      </c>
      <c r="AK1805">
        <v>0</v>
      </c>
      <c r="AL1805">
        <v>0</v>
      </c>
      <c r="AM1805">
        <v>0</v>
      </c>
      <c r="AN1805">
        <v>0</v>
      </c>
      <c r="AO1805">
        <v>0</v>
      </c>
      <c r="AP1805">
        <v>0</v>
      </c>
      <c r="AQ1805">
        <v>0</v>
      </c>
      <c r="AR1805">
        <v>0</v>
      </c>
      <c r="AS1805">
        <v>0</v>
      </c>
      <c r="AT1805">
        <v>0</v>
      </c>
      <c r="AU1805">
        <v>0</v>
      </c>
      <c r="AV1805">
        <v>0</v>
      </c>
      <c r="AW1805">
        <v>2</v>
      </c>
      <c r="AX1805">
        <v>2</v>
      </c>
      <c r="AY1805">
        <v>0</v>
      </c>
      <c r="AZ1805">
        <v>0</v>
      </c>
      <c r="BA1805" t="s">
        <v>63</v>
      </c>
      <c r="BB1805" t="s">
        <v>63</v>
      </c>
      <c r="BC1805" t="s">
        <v>84</v>
      </c>
    </row>
    <row r="1806" spans="1:55" x14ac:dyDescent="0.3">
      <c r="A1806" t="s">
        <v>55</v>
      </c>
      <c r="B1806" t="s">
        <v>55</v>
      </c>
      <c r="C1806" t="s">
        <v>1421</v>
      </c>
      <c r="D1806">
        <v>22110405112</v>
      </c>
      <c r="E1806" t="s">
        <v>1422</v>
      </c>
      <c r="F1806" t="s">
        <v>56</v>
      </c>
      <c r="G1806" t="s">
        <v>57</v>
      </c>
      <c r="H1806">
        <v>1</v>
      </c>
      <c r="I1806" t="s">
        <v>58</v>
      </c>
      <c r="J1806" t="s">
        <v>59</v>
      </c>
      <c r="L1806">
        <v>1</v>
      </c>
      <c r="N1806">
        <v>1</v>
      </c>
      <c r="O1806" t="s">
        <v>70</v>
      </c>
      <c r="R1806">
        <v>0</v>
      </c>
      <c r="S1806">
        <v>0</v>
      </c>
      <c r="T1806" t="s">
        <v>61</v>
      </c>
      <c r="V1806">
        <v>1</v>
      </c>
      <c r="W1806">
        <v>1</v>
      </c>
      <c r="X1806">
        <v>3</v>
      </c>
      <c r="Y1806" t="s">
        <v>71</v>
      </c>
      <c r="Z1806" t="s">
        <v>71</v>
      </c>
      <c r="AA1806" t="s">
        <v>71</v>
      </c>
      <c r="AB1806" t="s">
        <v>71</v>
      </c>
      <c r="AD1806">
        <v>0</v>
      </c>
      <c r="AE1806">
        <v>0</v>
      </c>
      <c r="AF1806">
        <v>0</v>
      </c>
      <c r="AG1806">
        <v>0</v>
      </c>
      <c r="AH1806">
        <v>0</v>
      </c>
      <c r="AI1806">
        <v>0</v>
      </c>
      <c r="AJ1806">
        <v>0</v>
      </c>
      <c r="AK1806">
        <v>1</v>
      </c>
      <c r="AL1806">
        <v>0</v>
      </c>
      <c r="AM1806">
        <v>0</v>
      </c>
      <c r="AN1806">
        <v>0</v>
      </c>
      <c r="AO1806">
        <v>0</v>
      </c>
      <c r="AP1806">
        <v>0</v>
      </c>
      <c r="AQ1806">
        <v>0</v>
      </c>
      <c r="AR1806">
        <v>0</v>
      </c>
      <c r="AS1806">
        <v>0</v>
      </c>
      <c r="AT1806">
        <v>0</v>
      </c>
      <c r="AU1806">
        <v>0</v>
      </c>
      <c r="AV1806">
        <v>0</v>
      </c>
      <c r="AW1806">
        <v>1</v>
      </c>
      <c r="AX1806">
        <v>0</v>
      </c>
      <c r="AY1806">
        <v>0</v>
      </c>
      <c r="AZ1806">
        <v>0</v>
      </c>
      <c r="BA1806" t="s">
        <v>63</v>
      </c>
      <c r="BB1806" t="s">
        <v>63</v>
      </c>
      <c r="BC1806" t="s">
        <v>64</v>
      </c>
    </row>
    <row r="1807" spans="1:55" x14ac:dyDescent="0.3">
      <c r="A1807" t="s">
        <v>55</v>
      </c>
      <c r="B1807" t="s">
        <v>55</v>
      </c>
      <c r="C1807" t="s">
        <v>1421</v>
      </c>
      <c r="D1807">
        <v>22110405112</v>
      </c>
      <c r="E1807" t="s">
        <v>1422</v>
      </c>
      <c r="F1807" t="s">
        <v>56</v>
      </c>
      <c r="G1807" t="s">
        <v>57</v>
      </c>
      <c r="H1807">
        <v>1</v>
      </c>
      <c r="I1807" t="s">
        <v>58</v>
      </c>
      <c r="J1807" t="s">
        <v>59</v>
      </c>
      <c r="L1807">
        <v>1</v>
      </c>
      <c r="N1807">
        <v>4</v>
      </c>
      <c r="O1807" t="s">
        <v>66</v>
      </c>
      <c r="P1807">
        <v>3</v>
      </c>
      <c r="Q1807" t="s">
        <v>78</v>
      </c>
      <c r="R1807">
        <v>0</v>
      </c>
      <c r="S1807">
        <v>0</v>
      </c>
      <c r="V1807">
        <v>1</v>
      </c>
      <c r="W1807">
        <v>1</v>
      </c>
      <c r="X1807">
        <v>3</v>
      </c>
      <c r="Y1807" t="s">
        <v>71</v>
      </c>
      <c r="Z1807" t="s">
        <v>71</v>
      </c>
      <c r="AA1807" t="s">
        <v>90</v>
      </c>
      <c r="AB1807" t="s">
        <v>71</v>
      </c>
      <c r="AC1807" t="s">
        <v>77</v>
      </c>
      <c r="AD1807">
        <v>1</v>
      </c>
      <c r="AE1807">
        <v>1</v>
      </c>
      <c r="AF1807">
        <v>0</v>
      </c>
      <c r="AG1807">
        <v>0</v>
      </c>
      <c r="AH1807">
        <v>0</v>
      </c>
      <c r="AI1807">
        <v>0</v>
      </c>
      <c r="AJ1807">
        <v>0</v>
      </c>
      <c r="AK1807">
        <v>0</v>
      </c>
      <c r="AL1807">
        <v>0</v>
      </c>
      <c r="AM1807">
        <v>0</v>
      </c>
      <c r="AN1807">
        <v>0</v>
      </c>
      <c r="AO1807">
        <v>0</v>
      </c>
      <c r="AP1807">
        <v>0</v>
      </c>
      <c r="AQ1807">
        <v>0</v>
      </c>
      <c r="AR1807">
        <v>0</v>
      </c>
      <c r="AS1807">
        <v>0</v>
      </c>
      <c r="AT1807">
        <v>0</v>
      </c>
      <c r="AU1807">
        <v>0</v>
      </c>
      <c r="AV1807">
        <v>0</v>
      </c>
      <c r="AW1807">
        <v>5</v>
      </c>
      <c r="AX1807">
        <v>0</v>
      </c>
      <c r="AY1807">
        <v>0</v>
      </c>
      <c r="AZ1807">
        <v>0</v>
      </c>
      <c r="BA1807" t="s">
        <v>63</v>
      </c>
      <c r="BB1807" t="s">
        <v>63</v>
      </c>
      <c r="BC1807" t="s">
        <v>64</v>
      </c>
    </row>
    <row r="1808" spans="1:55" x14ac:dyDescent="0.3">
      <c r="A1808" t="s">
        <v>55</v>
      </c>
      <c r="B1808" t="s">
        <v>55</v>
      </c>
      <c r="C1808" t="s">
        <v>1421</v>
      </c>
      <c r="D1808">
        <v>22110405112</v>
      </c>
      <c r="E1808" t="s">
        <v>1422</v>
      </c>
      <c r="F1808" t="s">
        <v>56</v>
      </c>
      <c r="G1808" t="s">
        <v>57</v>
      </c>
      <c r="H1808">
        <v>1</v>
      </c>
      <c r="I1808" t="s">
        <v>58</v>
      </c>
      <c r="J1808" t="s">
        <v>59</v>
      </c>
      <c r="L1808">
        <v>1</v>
      </c>
      <c r="N1808">
        <v>5</v>
      </c>
      <c r="O1808" t="s">
        <v>95</v>
      </c>
      <c r="R1808">
        <v>0</v>
      </c>
      <c r="S1808">
        <v>0</v>
      </c>
      <c r="T1808" t="s">
        <v>1773</v>
      </c>
      <c r="V1808">
        <v>1</v>
      </c>
      <c r="W1808">
        <v>1</v>
      </c>
      <c r="X1808">
        <v>3</v>
      </c>
      <c r="Y1808" t="s">
        <v>71</v>
      </c>
      <c r="Z1808" t="s">
        <v>90</v>
      </c>
      <c r="AA1808" t="s">
        <v>90</v>
      </c>
      <c r="AB1808" t="s">
        <v>71</v>
      </c>
      <c r="AD1808">
        <v>0</v>
      </c>
      <c r="AE1808">
        <v>0</v>
      </c>
      <c r="AF1808">
        <v>0</v>
      </c>
      <c r="AG1808">
        <v>0</v>
      </c>
      <c r="AH1808">
        <v>0</v>
      </c>
      <c r="AI1808">
        <v>0</v>
      </c>
      <c r="AJ1808">
        <v>0</v>
      </c>
      <c r="AK1808">
        <v>0</v>
      </c>
      <c r="AL1808">
        <v>0</v>
      </c>
      <c r="AM1808">
        <v>0</v>
      </c>
      <c r="AN1808">
        <v>0</v>
      </c>
      <c r="AO1808">
        <v>0</v>
      </c>
      <c r="AP1808">
        <v>0</v>
      </c>
      <c r="AQ1808">
        <v>0</v>
      </c>
      <c r="AR1808">
        <v>0</v>
      </c>
      <c r="AS1808">
        <v>0</v>
      </c>
      <c r="AT1808">
        <v>0</v>
      </c>
      <c r="AU1808">
        <v>0</v>
      </c>
      <c r="AV1808">
        <v>0</v>
      </c>
      <c r="AW1808">
        <v>0</v>
      </c>
      <c r="AX1808">
        <v>0</v>
      </c>
      <c r="AY1808">
        <v>0</v>
      </c>
      <c r="AZ1808">
        <v>0</v>
      </c>
      <c r="BA1808" t="s">
        <v>63</v>
      </c>
      <c r="BB1808" t="s">
        <v>63</v>
      </c>
      <c r="BC1808" t="s">
        <v>64</v>
      </c>
    </row>
    <row r="1809" spans="1:55" x14ac:dyDescent="0.3">
      <c r="A1809" t="s">
        <v>55</v>
      </c>
      <c r="B1809" t="s">
        <v>55</v>
      </c>
      <c r="C1809" t="s">
        <v>1421</v>
      </c>
      <c r="D1809">
        <v>22110405112</v>
      </c>
      <c r="E1809" t="s">
        <v>1422</v>
      </c>
      <c r="F1809" t="s">
        <v>56</v>
      </c>
      <c r="G1809" t="s">
        <v>57</v>
      </c>
      <c r="H1809">
        <v>1</v>
      </c>
      <c r="I1809" t="s">
        <v>58</v>
      </c>
      <c r="J1809" t="s">
        <v>59</v>
      </c>
      <c r="L1809">
        <v>2</v>
      </c>
      <c r="N1809">
        <v>3</v>
      </c>
      <c r="R1809">
        <v>0</v>
      </c>
      <c r="S1809">
        <v>0</v>
      </c>
      <c r="T1809" t="s">
        <v>1772</v>
      </c>
      <c r="V1809">
        <v>1</v>
      </c>
      <c r="W1809">
        <v>0</v>
      </c>
      <c r="X1809">
        <v>1</v>
      </c>
      <c r="Y1809" t="s">
        <v>71</v>
      </c>
      <c r="Z1809" t="s">
        <v>71</v>
      </c>
      <c r="AA1809" t="s">
        <v>90</v>
      </c>
      <c r="AB1809" t="s">
        <v>71</v>
      </c>
      <c r="AD1809">
        <v>0</v>
      </c>
      <c r="AE1809">
        <v>0</v>
      </c>
      <c r="AF1809">
        <v>0</v>
      </c>
      <c r="AG1809">
        <v>0</v>
      </c>
      <c r="AH1809">
        <v>0</v>
      </c>
      <c r="AI1809">
        <v>0</v>
      </c>
      <c r="AJ1809">
        <v>0</v>
      </c>
      <c r="AK1809">
        <v>0</v>
      </c>
      <c r="AL1809">
        <v>0</v>
      </c>
      <c r="AM1809">
        <v>0</v>
      </c>
      <c r="AN1809">
        <v>0</v>
      </c>
      <c r="AO1809">
        <v>0</v>
      </c>
      <c r="AP1809">
        <v>0</v>
      </c>
      <c r="AQ1809">
        <v>0</v>
      </c>
      <c r="AR1809">
        <v>0</v>
      </c>
      <c r="AS1809">
        <v>0</v>
      </c>
      <c r="AT1809">
        <v>0</v>
      </c>
      <c r="AU1809">
        <v>0</v>
      </c>
      <c r="AV1809">
        <v>0</v>
      </c>
      <c r="AW1809">
        <v>3</v>
      </c>
      <c r="AX1809">
        <v>4</v>
      </c>
      <c r="AY1809">
        <v>0</v>
      </c>
      <c r="AZ1809">
        <v>0</v>
      </c>
      <c r="BA1809" t="s">
        <v>63</v>
      </c>
      <c r="BB1809" t="s">
        <v>63</v>
      </c>
      <c r="BC1809" t="s">
        <v>64</v>
      </c>
    </row>
    <row r="1810" spans="1:55" x14ac:dyDescent="0.3">
      <c r="A1810" t="s">
        <v>55</v>
      </c>
      <c r="B1810" t="s">
        <v>55</v>
      </c>
      <c r="C1810" t="s">
        <v>1421</v>
      </c>
      <c r="D1810">
        <v>22110405112</v>
      </c>
      <c r="E1810" t="s">
        <v>1422</v>
      </c>
      <c r="F1810" t="s">
        <v>56</v>
      </c>
      <c r="G1810" t="s">
        <v>57</v>
      </c>
      <c r="H1810">
        <v>1</v>
      </c>
      <c r="I1810" t="s">
        <v>58</v>
      </c>
      <c r="J1810" t="s">
        <v>59</v>
      </c>
      <c r="L1810">
        <v>2</v>
      </c>
      <c r="N1810">
        <v>5</v>
      </c>
      <c r="R1810">
        <v>0</v>
      </c>
      <c r="S1810">
        <v>0</v>
      </c>
      <c r="T1810" t="s">
        <v>1773</v>
      </c>
      <c r="U1810" t="s">
        <v>1517</v>
      </c>
      <c r="V1810">
        <v>1</v>
      </c>
      <c r="W1810">
        <v>0</v>
      </c>
      <c r="X1810">
        <v>1</v>
      </c>
      <c r="Y1810" t="s">
        <v>71</v>
      </c>
      <c r="Z1810" t="s">
        <v>71</v>
      </c>
      <c r="AA1810" t="s">
        <v>90</v>
      </c>
      <c r="AB1810" t="s">
        <v>71</v>
      </c>
      <c r="AD1810">
        <v>0</v>
      </c>
      <c r="AE1810">
        <v>0</v>
      </c>
      <c r="AF1810">
        <v>0</v>
      </c>
      <c r="AG1810">
        <v>0</v>
      </c>
      <c r="AH1810">
        <v>0</v>
      </c>
      <c r="AI1810">
        <v>0</v>
      </c>
      <c r="AJ1810">
        <v>0</v>
      </c>
      <c r="AK1810">
        <v>0</v>
      </c>
      <c r="AL1810">
        <v>0</v>
      </c>
      <c r="AM1810">
        <v>0</v>
      </c>
      <c r="AN1810">
        <v>0</v>
      </c>
      <c r="AO1810">
        <v>0</v>
      </c>
      <c r="AP1810">
        <v>0</v>
      </c>
      <c r="AQ1810">
        <v>0</v>
      </c>
      <c r="AR1810">
        <v>0</v>
      </c>
      <c r="AS1810">
        <v>0</v>
      </c>
      <c r="AT1810">
        <v>0</v>
      </c>
      <c r="AU1810">
        <v>0</v>
      </c>
      <c r="AV1810">
        <v>0</v>
      </c>
      <c r="AW1810">
        <v>0</v>
      </c>
      <c r="AX1810">
        <v>0</v>
      </c>
      <c r="AY1810">
        <v>0</v>
      </c>
      <c r="AZ1810">
        <v>0</v>
      </c>
      <c r="BA1810" t="s">
        <v>63</v>
      </c>
      <c r="BB1810" t="s">
        <v>63</v>
      </c>
    </row>
    <row r="1811" spans="1:55" x14ac:dyDescent="0.3">
      <c r="A1811" t="s">
        <v>55</v>
      </c>
      <c r="B1811" t="s">
        <v>55</v>
      </c>
      <c r="C1811" t="s">
        <v>1467</v>
      </c>
      <c r="D1811">
        <v>22110413705</v>
      </c>
      <c r="E1811" t="s">
        <v>1468</v>
      </c>
      <c r="F1811" t="s">
        <v>98</v>
      </c>
      <c r="G1811" t="s">
        <v>57</v>
      </c>
      <c r="H1811">
        <v>1</v>
      </c>
      <c r="I1811" t="s">
        <v>58</v>
      </c>
      <c r="J1811" t="s">
        <v>59</v>
      </c>
      <c r="L1811">
        <v>1</v>
      </c>
      <c r="N1811">
        <v>1</v>
      </c>
      <c r="O1811" t="s">
        <v>70</v>
      </c>
      <c r="R1811">
        <v>0</v>
      </c>
      <c r="S1811">
        <v>0</v>
      </c>
      <c r="T1811" t="s">
        <v>61</v>
      </c>
      <c r="V1811">
        <v>1</v>
      </c>
      <c r="W1811">
        <v>1</v>
      </c>
      <c r="X1811">
        <v>1</v>
      </c>
      <c r="Y1811" t="s">
        <v>71</v>
      </c>
      <c r="Z1811" t="s">
        <v>71</v>
      </c>
      <c r="AA1811" t="s">
        <v>71</v>
      </c>
      <c r="AB1811" t="s">
        <v>71</v>
      </c>
      <c r="AD1811">
        <v>0</v>
      </c>
      <c r="AE1811">
        <v>0</v>
      </c>
      <c r="AF1811">
        <v>0</v>
      </c>
      <c r="AG1811">
        <v>0</v>
      </c>
      <c r="AH1811">
        <v>0</v>
      </c>
      <c r="AI1811">
        <v>1</v>
      </c>
      <c r="AJ1811">
        <v>0</v>
      </c>
      <c r="AK1811">
        <v>0</v>
      </c>
      <c r="AL1811">
        <v>0</v>
      </c>
      <c r="AM1811">
        <v>0</v>
      </c>
      <c r="AN1811">
        <v>0</v>
      </c>
      <c r="AO1811">
        <v>0</v>
      </c>
      <c r="AP1811">
        <v>0</v>
      </c>
      <c r="AQ1811">
        <v>0</v>
      </c>
      <c r="AR1811">
        <v>0</v>
      </c>
      <c r="AS1811">
        <v>0</v>
      </c>
      <c r="AT1811">
        <v>0</v>
      </c>
      <c r="AU1811">
        <v>0</v>
      </c>
      <c r="AV1811">
        <v>0</v>
      </c>
      <c r="AW1811">
        <v>2</v>
      </c>
      <c r="AX1811">
        <v>2</v>
      </c>
      <c r="AY1811">
        <v>0</v>
      </c>
      <c r="AZ1811">
        <v>0</v>
      </c>
      <c r="BA1811" t="s">
        <v>63</v>
      </c>
      <c r="BB1811" t="s">
        <v>63</v>
      </c>
      <c r="BC1811" t="s">
        <v>64</v>
      </c>
    </row>
    <row r="1812" spans="1:55" x14ac:dyDescent="0.3">
      <c r="A1812" t="s">
        <v>55</v>
      </c>
      <c r="B1812" t="s">
        <v>55</v>
      </c>
      <c r="C1812" t="s">
        <v>1467</v>
      </c>
      <c r="D1812">
        <v>22110413705</v>
      </c>
      <c r="E1812" t="s">
        <v>1468</v>
      </c>
      <c r="F1812" t="s">
        <v>98</v>
      </c>
      <c r="G1812" t="s">
        <v>57</v>
      </c>
      <c r="H1812">
        <v>1</v>
      </c>
      <c r="I1812" t="s">
        <v>58</v>
      </c>
      <c r="J1812" t="s">
        <v>59</v>
      </c>
      <c r="L1812">
        <v>1</v>
      </c>
      <c r="N1812">
        <v>4</v>
      </c>
      <c r="O1812" t="s">
        <v>70</v>
      </c>
      <c r="R1812">
        <v>0</v>
      </c>
      <c r="S1812">
        <v>0</v>
      </c>
      <c r="U1812" t="s">
        <v>130</v>
      </c>
      <c r="V1812">
        <v>1</v>
      </c>
      <c r="W1812">
        <v>1</v>
      </c>
      <c r="X1812">
        <v>1</v>
      </c>
      <c r="AD1812">
        <v>0</v>
      </c>
      <c r="AE1812">
        <v>0</v>
      </c>
      <c r="AF1812">
        <v>0</v>
      </c>
      <c r="AG1812">
        <v>0</v>
      </c>
      <c r="AH1812">
        <v>0</v>
      </c>
      <c r="AI1812">
        <v>0</v>
      </c>
      <c r="AJ1812">
        <v>0</v>
      </c>
      <c r="AK1812">
        <v>0</v>
      </c>
      <c r="AL1812">
        <v>0</v>
      </c>
      <c r="AM1812">
        <v>0</v>
      </c>
      <c r="AN1812">
        <v>0</v>
      </c>
      <c r="AO1812">
        <v>0</v>
      </c>
      <c r="AP1812">
        <v>0</v>
      </c>
      <c r="AQ1812">
        <v>0</v>
      </c>
      <c r="AR1812">
        <v>0</v>
      </c>
      <c r="AS1812">
        <v>0</v>
      </c>
      <c r="AT1812">
        <v>0</v>
      </c>
      <c r="AU1812">
        <v>0</v>
      </c>
      <c r="AV1812">
        <v>0</v>
      </c>
      <c r="AW1812">
        <v>0</v>
      </c>
      <c r="AX1812">
        <v>0</v>
      </c>
      <c r="AY1812">
        <v>0</v>
      </c>
      <c r="AZ1812">
        <v>0</v>
      </c>
      <c r="BC1812" t="s">
        <v>64</v>
      </c>
    </row>
    <row r="1813" spans="1:55" x14ac:dyDescent="0.3">
      <c r="A1813" t="s">
        <v>55</v>
      </c>
      <c r="B1813" t="s">
        <v>55</v>
      </c>
      <c r="C1813" t="s">
        <v>1467</v>
      </c>
      <c r="D1813">
        <v>22110413705</v>
      </c>
      <c r="E1813" t="s">
        <v>1468</v>
      </c>
      <c r="F1813" t="s">
        <v>98</v>
      </c>
      <c r="G1813" t="s">
        <v>57</v>
      </c>
      <c r="H1813">
        <v>1</v>
      </c>
      <c r="I1813" t="s">
        <v>58</v>
      </c>
      <c r="J1813" t="s">
        <v>59</v>
      </c>
      <c r="L1813">
        <v>1</v>
      </c>
      <c r="N1813">
        <v>5</v>
      </c>
      <c r="O1813" t="s">
        <v>70</v>
      </c>
      <c r="R1813">
        <v>0</v>
      </c>
      <c r="S1813">
        <v>0</v>
      </c>
      <c r="U1813" t="s">
        <v>130</v>
      </c>
      <c r="V1813">
        <v>1</v>
      </c>
      <c r="W1813">
        <v>1</v>
      </c>
      <c r="X1813">
        <v>1</v>
      </c>
      <c r="AD1813">
        <v>0</v>
      </c>
      <c r="AE1813">
        <v>0</v>
      </c>
      <c r="AF1813">
        <v>0</v>
      </c>
      <c r="AG1813">
        <v>0</v>
      </c>
      <c r="AH1813">
        <v>0</v>
      </c>
      <c r="AI1813">
        <v>0</v>
      </c>
      <c r="AJ1813">
        <v>0</v>
      </c>
      <c r="AK1813">
        <v>0</v>
      </c>
      <c r="AL1813">
        <v>0</v>
      </c>
      <c r="AM1813">
        <v>0</v>
      </c>
      <c r="AN1813">
        <v>0</v>
      </c>
      <c r="AO1813">
        <v>0</v>
      </c>
      <c r="AP1813">
        <v>0</v>
      </c>
      <c r="AQ1813">
        <v>0</v>
      </c>
      <c r="AR1813">
        <v>0</v>
      </c>
      <c r="AS1813">
        <v>0</v>
      </c>
      <c r="AT1813">
        <v>0</v>
      </c>
      <c r="AU1813">
        <v>0</v>
      </c>
      <c r="AV1813">
        <v>0</v>
      </c>
      <c r="AW1813">
        <v>0</v>
      </c>
      <c r="AX1813">
        <v>0</v>
      </c>
      <c r="AY1813">
        <v>0</v>
      </c>
      <c r="AZ1813">
        <v>0</v>
      </c>
      <c r="BC1813" t="s">
        <v>64</v>
      </c>
    </row>
    <row r="1814" spans="1:55" x14ac:dyDescent="0.3">
      <c r="A1814" t="s">
        <v>55</v>
      </c>
      <c r="B1814" t="s">
        <v>55</v>
      </c>
      <c r="C1814" t="s">
        <v>1467</v>
      </c>
      <c r="D1814">
        <v>22110413705</v>
      </c>
      <c r="E1814" t="s">
        <v>1468</v>
      </c>
      <c r="F1814" t="s">
        <v>98</v>
      </c>
      <c r="G1814" t="s">
        <v>57</v>
      </c>
      <c r="H1814">
        <v>2</v>
      </c>
      <c r="I1814" t="s">
        <v>58</v>
      </c>
      <c r="J1814" t="s">
        <v>59</v>
      </c>
      <c r="L1814">
        <v>1</v>
      </c>
      <c r="N1814">
        <v>3</v>
      </c>
      <c r="O1814" t="s">
        <v>65</v>
      </c>
      <c r="R1814">
        <v>0</v>
      </c>
      <c r="S1814">
        <v>0</v>
      </c>
      <c r="T1814" t="s">
        <v>61</v>
      </c>
      <c r="V1814">
        <v>1</v>
      </c>
      <c r="W1814">
        <v>1</v>
      </c>
      <c r="X1814">
        <v>1</v>
      </c>
      <c r="Y1814" t="s">
        <v>62</v>
      </c>
      <c r="Z1814" t="s">
        <v>62</v>
      </c>
      <c r="AA1814" t="s">
        <v>62</v>
      </c>
      <c r="AB1814" t="s">
        <v>62</v>
      </c>
      <c r="AD1814">
        <v>1</v>
      </c>
      <c r="AE1814">
        <v>0</v>
      </c>
      <c r="AF1814">
        <v>0</v>
      </c>
      <c r="AG1814">
        <v>0</v>
      </c>
      <c r="AH1814">
        <v>1</v>
      </c>
      <c r="AI1814">
        <v>5</v>
      </c>
      <c r="AJ1814">
        <v>0</v>
      </c>
      <c r="AK1814">
        <v>0</v>
      </c>
      <c r="AL1814">
        <v>3</v>
      </c>
      <c r="AM1814">
        <v>0</v>
      </c>
      <c r="AN1814">
        <v>10</v>
      </c>
      <c r="AO1814">
        <v>0</v>
      </c>
      <c r="AP1814">
        <v>0</v>
      </c>
      <c r="AQ1814">
        <v>0</v>
      </c>
      <c r="AR1814">
        <v>0</v>
      </c>
      <c r="AS1814">
        <v>0</v>
      </c>
      <c r="AT1814">
        <v>0</v>
      </c>
      <c r="AU1814">
        <v>0</v>
      </c>
      <c r="AV1814">
        <v>0</v>
      </c>
      <c r="AW1814">
        <v>4</v>
      </c>
      <c r="AX1814">
        <v>4</v>
      </c>
      <c r="AY1814">
        <v>0</v>
      </c>
      <c r="AZ1814">
        <v>0</v>
      </c>
      <c r="BA1814" t="s">
        <v>63</v>
      </c>
      <c r="BB1814" t="s">
        <v>63</v>
      </c>
    </row>
    <row r="1815" spans="1:55" x14ac:dyDescent="0.3">
      <c r="A1815" t="s">
        <v>55</v>
      </c>
      <c r="B1815" t="s">
        <v>55</v>
      </c>
      <c r="C1815" t="s">
        <v>1467</v>
      </c>
      <c r="D1815">
        <v>22110413705</v>
      </c>
      <c r="E1815" t="s">
        <v>1468</v>
      </c>
      <c r="F1815" t="s">
        <v>98</v>
      </c>
      <c r="G1815" t="s">
        <v>57</v>
      </c>
      <c r="H1815">
        <v>2</v>
      </c>
      <c r="I1815" t="s">
        <v>58</v>
      </c>
      <c r="J1815" t="s">
        <v>59</v>
      </c>
      <c r="L1815">
        <v>1</v>
      </c>
      <c r="N1815">
        <v>5</v>
      </c>
      <c r="O1815" t="s">
        <v>70</v>
      </c>
      <c r="R1815">
        <v>0</v>
      </c>
      <c r="S1815">
        <v>0</v>
      </c>
      <c r="T1815" t="s">
        <v>61</v>
      </c>
      <c r="V1815">
        <v>1</v>
      </c>
      <c r="W1815">
        <v>1</v>
      </c>
      <c r="X1815">
        <v>1</v>
      </c>
      <c r="Y1815" t="s">
        <v>71</v>
      </c>
      <c r="AB1815" t="s">
        <v>71</v>
      </c>
      <c r="AD1815">
        <v>1</v>
      </c>
      <c r="AE1815">
        <v>0</v>
      </c>
      <c r="AF1815">
        <v>0</v>
      </c>
      <c r="AG1815">
        <v>0</v>
      </c>
      <c r="AH1815">
        <v>0</v>
      </c>
      <c r="AI1815">
        <v>1</v>
      </c>
      <c r="AJ1815">
        <v>1</v>
      </c>
      <c r="AK1815">
        <v>0</v>
      </c>
      <c r="AL1815">
        <v>0</v>
      </c>
      <c r="AM1815">
        <v>0</v>
      </c>
      <c r="AN1815">
        <v>0</v>
      </c>
      <c r="AO1815">
        <v>0</v>
      </c>
      <c r="AP1815">
        <v>0</v>
      </c>
      <c r="AQ1815">
        <v>0</v>
      </c>
      <c r="AR1815">
        <v>0</v>
      </c>
      <c r="AS1815">
        <v>0</v>
      </c>
      <c r="AT1815">
        <v>0</v>
      </c>
      <c r="AU1815">
        <v>0</v>
      </c>
      <c r="AV1815">
        <v>0</v>
      </c>
      <c r="AW1815">
        <v>1</v>
      </c>
      <c r="AX1815">
        <v>0</v>
      </c>
      <c r="AY1815">
        <v>0</v>
      </c>
      <c r="AZ1815">
        <v>0</v>
      </c>
      <c r="BA1815" t="s">
        <v>63</v>
      </c>
      <c r="BB1815" t="s">
        <v>63</v>
      </c>
    </row>
    <row r="1816" spans="1:55" x14ac:dyDescent="0.3">
      <c r="A1816" t="s">
        <v>55</v>
      </c>
      <c r="B1816" t="s">
        <v>55</v>
      </c>
      <c r="C1816" t="s">
        <v>1467</v>
      </c>
      <c r="D1816">
        <v>22110413705</v>
      </c>
      <c r="E1816" t="s">
        <v>1468</v>
      </c>
      <c r="F1816" t="s">
        <v>98</v>
      </c>
      <c r="G1816" t="s">
        <v>57</v>
      </c>
      <c r="H1816">
        <v>2</v>
      </c>
      <c r="I1816" t="s">
        <v>58</v>
      </c>
      <c r="J1816" t="s">
        <v>59</v>
      </c>
      <c r="L1816">
        <v>1</v>
      </c>
      <c r="N1816">
        <v>7</v>
      </c>
      <c r="O1816" t="s">
        <v>66</v>
      </c>
      <c r="R1816">
        <v>0</v>
      </c>
      <c r="S1816">
        <v>0</v>
      </c>
      <c r="T1816" t="s">
        <v>61</v>
      </c>
      <c r="V1816">
        <v>1</v>
      </c>
      <c r="W1816">
        <v>1</v>
      </c>
      <c r="X1816">
        <v>1</v>
      </c>
      <c r="Y1816" t="s">
        <v>71</v>
      </c>
      <c r="Z1816" t="s">
        <v>62</v>
      </c>
      <c r="AB1816" t="s">
        <v>62</v>
      </c>
      <c r="AC1816" t="s">
        <v>77</v>
      </c>
      <c r="AD1816">
        <v>0</v>
      </c>
      <c r="AE1816">
        <v>0</v>
      </c>
      <c r="AF1816">
        <v>0</v>
      </c>
      <c r="AG1816">
        <v>0</v>
      </c>
      <c r="AH1816">
        <v>1</v>
      </c>
      <c r="AI1816">
        <v>0</v>
      </c>
      <c r="AJ1816">
        <v>0</v>
      </c>
      <c r="AK1816">
        <v>0</v>
      </c>
      <c r="AL1816">
        <v>0</v>
      </c>
      <c r="AM1816">
        <v>0</v>
      </c>
      <c r="AN1816">
        <v>0</v>
      </c>
      <c r="AO1816">
        <v>0</v>
      </c>
      <c r="AP1816">
        <v>0</v>
      </c>
      <c r="AQ1816">
        <v>0</v>
      </c>
      <c r="AR1816">
        <v>0</v>
      </c>
      <c r="AS1816">
        <v>0</v>
      </c>
      <c r="AT1816">
        <v>0</v>
      </c>
      <c r="AU1816">
        <v>0</v>
      </c>
      <c r="AV1816">
        <v>0</v>
      </c>
      <c r="AW1816">
        <v>2</v>
      </c>
      <c r="AX1816">
        <v>4</v>
      </c>
      <c r="AY1816">
        <v>0</v>
      </c>
      <c r="AZ1816">
        <v>0</v>
      </c>
      <c r="BA1816" t="s">
        <v>63</v>
      </c>
      <c r="BB1816" t="s">
        <v>63</v>
      </c>
      <c r="BC1816" t="s">
        <v>64</v>
      </c>
    </row>
    <row r="1817" spans="1:55" x14ac:dyDescent="0.3">
      <c r="A1817" t="s">
        <v>55</v>
      </c>
      <c r="B1817" t="s">
        <v>55</v>
      </c>
      <c r="C1817" t="s">
        <v>1467</v>
      </c>
      <c r="D1817">
        <v>22110413705</v>
      </c>
      <c r="E1817" t="s">
        <v>1468</v>
      </c>
      <c r="F1817" t="s">
        <v>98</v>
      </c>
      <c r="G1817" t="s">
        <v>57</v>
      </c>
      <c r="H1817">
        <v>2</v>
      </c>
      <c r="I1817" t="s">
        <v>58</v>
      </c>
      <c r="J1817" t="s">
        <v>59</v>
      </c>
      <c r="L1817">
        <v>1</v>
      </c>
      <c r="N1817">
        <v>8</v>
      </c>
      <c r="O1817" t="s">
        <v>66</v>
      </c>
      <c r="R1817">
        <v>0</v>
      </c>
      <c r="S1817">
        <v>0</v>
      </c>
      <c r="T1817" t="s">
        <v>61</v>
      </c>
      <c r="V1817">
        <v>1</v>
      </c>
      <c r="W1817">
        <v>1</v>
      </c>
      <c r="X1817">
        <v>1</v>
      </c>
      <c r="Y1817" t="s">
        <v>71</v>
      </c>
      <c r="Z1817" t="s">
        <v>71</v>
      </c>
      <c r="AB1817" t="s">
        <v>71</v>
      </c>
      <c r="AC1817" t="s">
        <v>68</v>
      </c>
      <c r="AD1817">
        <v>0</v>
      </c>
      <c r="AE1817">
        <v>0</v>
      </c>
      <c r="AF1817">
        <v>0</v>
      </c>
      <c r="AG1817">
        <v>0</v>
      </c>
      <c r="AH1817">
        <v>1</v>
      </c>
      <c r="AI1817">
        <v>0</v>
      </c>
      <c r="AJ1817">
        <v>0</v>
      </c>
      <c r="AK1817">
        <v>0</v>
      </c>
      <c r="AL1817">
        <v>0</v>
      </c>
      <c r="AM1817">
        <v>0</v>
      </c>
      <c r="AN1817">
        <v>0</v>
      </c>
      <c r="AO1817">
        <v>0</v>
      </c>
      <c r="AP1817">
        <v>0</v>
      </c>
      <c r="AQ1817">
        <v>0</v>
      </c>
      <c r="AR1817">
        <v>0</v>
      </c>
      <c r="AS1817">
        <v>0</v>
      </c>
      <c r="AT1817">
        <v>0</v>
      </c>
      <c r="AU1817">
        <v>0</v>
      </c>
      <c r="AV1817">
        <v>0</v>
      </c>
      <c r="AW1817">
        <v>4</v>
      </c>
      <c r="AX1817">
        <v>4</v>
      </c>
      <c r="AY1817">
        <v>0</v>
      </c>
      <c r="AZ1817">
        <v>0</v>
      </c>
      <c r="BA1817" t="s">
        <v>63</v>
      </c>
      <c r="BB1817" t="s">
        <v>63</v>
      </c>
      <c r="BC1817" t="s">
        <v>64</v>
      </c>
    </row>
    <row r="1818" spans="1:55" x14ac:dyDescent="0.3">
      <c r="A1818" t="s">
        <v>55</v>
      </c>
      <c r="B1818" t="s">
        <v>55</v>
      </c>
      <c r="C1818" t="s">
        <v>1467</v>
      </c>
      <c r="D1818">
        <v>22110413706</v>
      </c>
      <c r="E1818" t="s">
        <v>1472</v>
      </c>
      <c r="F1818" t="s">
        <v>56</v>
      </c>
      <c r="G1818" t="s">
        <v>57</v>
      </c>
      <c r="H1818">
        <v>4</v>
      </c>
      <c r="I1818" t="s">
        <v>58</v>
      </c>
      <c r="J1818" t="s">
        <v>59</v>
      </c>
      <c r="L1818">
        <v>1</v>
      </c>
      <c r="M1818" t="s">
        <v>80</v>
      </c>
      <c r="N1818">
        <v>1</v>
      </c>
      <c r="O1818" t="s">
        <v>70</v>
      </c>
      <c r="R1818">
        <v>0</v>
      </c>
      <c r="S1818">
        <v>0</v>
      </c>
      <c r="T1818" t="s">
        <v>1773</v>
      </c>
      <c r="V1818">
        <v>1</v>
      </c>
      <c r="W1818">
        <v>1</v>
      </c>
      <c r="X1818">
        <v>2</v>
      </c>
      <c r="Y1818" t="s">
        <v>71</v>
      </c>
      <c r="Z1818" t="s">
        <v>71</v>
      </c>
      <c r="AA1818" t="s">
        <v>71</v>
      </c>
      <c r="AB1818" t="s">
        <v>71</v>
      </c>
      <c r="AD1818">
        <v>0</v>
      </c>
      <c r="AE1818">
        <v>0</v>
      </c>
      <c r="AF1818">
        <v>0</v>
      </c>
      <c r="AG1818">
        <v>0</v>
      </c>
      <c r="AH1818">
        <v>0</v>
      </c>
      <c r="AI1818">
        <v>0</v>
      </c>
      <c r="AJ1818">
        <v>0</v>
      </c>
      <c r="AK1818">
        <v>0</v>
      </c>
      <c r="AL1818">
        <v>0</v>
      </c>
      <c r="AM1818">
        <v>0</v>
      </c>
      <c r="AN1818">
        <v>0</v>
      </c>
      <c r="AO1818">
        <v>0</v>
      </c>
      <c r="AP1818">
        <v>0</v>
      </c>
      <c r="AQ1818">
        <v>0</v>
      </c>
      <c r="AR1818">
        <v>0</v>
      </c>
      <c r="AS1818">
        <v>0</v>
      </c>
      <c r="AT1818">
        <v>0</v>
      </c>
      <c r="AU1818">
        <v>0</v>
      </c>
      <c r="AV1818">
        <v>0</v>
      </c>
      <c r="AW1818">
        <v>0</v>
      </c>
      <c r="AX1818">
        <v>0</v>
      </c>
      <c r="AY1818">
        <v>0</v>
      </c>
      <c r="AZ1818">
        <v>0</v>
      </c>
      <c r="BA1818" t="s">
        <v>63</v>
      </c>
      <c r="BB1818" t="s">
        <v>63</v>
      </c>
      <c r="BC1818" t="s">
        <v>64</v>
      </c>
    </row>
    <row r="1819" spans="1:55" x14ac:dyDescent="0.3">
      <c r="A1819" t="s">
        <v>55</v>
      </c>
      <c r="B1819" t="s">
        <v>55</v>
      </c>
      <c r="C1819" t="s">
        <v>1467</v>
      </c>
      <c r="D1819">
        <v>22110413705</v>
      </c>
      <c r="E1819" t="s">
        <v>1468</v>
      </c>
      <c r="F1819" t="s">
        <v>98</v>
      </c>
      <c r="G1819" t="s">
        <v>57</v>
      </c>
      <c r="H1819">
        <v>5</v>
      </c>
      <c r="I1819" t="s">
        <v>74</v>
      </c>
      <c r="J1819" t="s">
        <v>59</v>
      </c>
      <c r="L1819">
        <v>1</v>
      </c>
      <c r="N1819">
        <v>1</v>
      </c>
      <c r="O1819" t="s">
        <v>66</v>
      </c>
      <c r="P1819">
        <v>6</v>
      </c>
      <c r="Q1819" t="s">
        <v>100</v>
      </c>
      <c r="R1819">
        <v>27</v>
      </c>
      <c r="S1819">
        <v>25</v>
      </c>
      <c r="T1819" t="s">
        <v>61</v>
      </c>
      <c r="V1819">
        <v>0</v>
      </c>
      <c r="W1819">
        <v>0</v>
      </c>
      <c r="X1819">
        <v>1</v>
      </c>
      <c r="Y1819" t="s">
        <v>62</v>
      </c>
      <c r="Z1819" t="s">
        <v>62</v>
      </c>
      <c r="AB1819" t="s">
        <v>62</v>
      </c>
      <c r="AC1819" t="s">
        <v>68</v>
      </c>
      <c r="AD1819">
        <v>1</v>
      </c>
      <c r="AE1819">
        <v>1</v>
      </c>
      <c r="AF1819">
        <v>0</v>
      </c>
      <c r="AG1819">
        <v>0</v>
      </c>
      <c r="AH1819">
        <v>1</v>
      </c>
      <c r="AI1819">
        <v>0</v>
      </c>
      <c r="AJ1819">
        <v>0</v>
      </c>
      <c r="AK1819">
        <v>0</v>
      </c>
      <c r="AL1819">
        <v>0</v>
      </c>
      <c r="AM1819">
        <v>0</v>
      </c>
      <c r="AN1819">
        <v>0</v>
      </c>
      <c r="AO1819">
        <v>0</v>
      </c>
      <c r="AP1819">
        <v>0</v>
      </c>
      <c r="AQ1819">
        <v>0</v>
      </c>
      <c r="AR1819">
        <v>0</v>
      </c>
      <c r="AS1819">
        <v>0</v>
      </c>
      <c r="AT1819">
        <v>0</v>
      </c>
      <c r="AU1819">
        <v>0</v>
      </c>
      <c r="AV1819">
        <v>0</v>
      </c>
      <c r="AW1819">
        <v>4</v>
      </c>
      <c r="AX1819">
        <v>4</v>
      </c>
      <c r="AY1819">
        <v>0</v>
      </c>
      <c r="AZ1819">
        <v>0</v>
      </c>
      <c r="BA1819" t="s">
        <v>63</v>
      </c>
      <c r="BB1819" t="s">
        <v>63</v>
      </c>
      <c r="BC1819" t="s">
        <v>64</v>
      </c>
    </row>
    <row r="1820" spans="1:55" x14ac:dyDescent="0.3">
      <c r="A1820" t="s">
        <v>55</v>
      </c>
      <c r="B1820" t="s">
        <v>55</v>
      </c>
      <c r="C1820" t="s">
        <v>1467</v>
      </c>
      <c r="D1820">
        <v>22110413705</v>
      </c>
      <c r="E1820" t="s">
        <v>1468</v>
      </c>
      <c r="F1820" t="s">
        <v>98</v>
      </c>
      <c r="G1820" t="s">
        <v>57</v>
      </c>
      <c r="H1820">
        <v>5</v>
      </c>
      <c r="I1820" t="s">
        <v>74</v>
      </c>
      <c r="J1820" t="s">
        <v>59</v>
      </c>
      <c r="L1820">
        <v>1</v>
      </c>
      <c r="N1820">
        <v>3</v>
      </c>
      <c r="O1820" t="s">
        <v>66</v>
      </c>
      <c r="P1820">
        <v>7</v>
      </c>
      <c r="Q1820" t="s">
        <v>103</v>
      </c>
      <c r="R1820">
        <v>31</v>
      </c>
      <c r="S1820">
        <v>24</v>
      </c>
      <c r="T1820" t="s">
        <v>61</v>
      </c>
      <c r="V1820">
        <v>0</v>
      </c>
      <c r="W1820">
        <v>0</v>
      </c>
      <c r="X1820">
        <v>1</v>
      </c>
      <c r="Y1820" t="s">
        <v>71</v>
      </c>
      <c r="Z1820" t="s">
        <v>62</v>
      </c>
      <c r="AB1820" t="s">
        <v>62</v>
      </c>
      <c r="AC1820" t="s">
        <v>68</v>
      </c>
      <c r="AD1820">
        <v>1</v>
      </c>
      <c r="AE1820">
        <v>1</v>
      </c>
      <c r="AF1820">
        <v>0</v>
      </c>
      <c r="AG1820">
        <v>0</v>
      </c>
      <c r="AH1820">
        <v>1</v>
      </c>
      <c r="AI1820">
        <v>0</v>
      </c>
      <c r="AJ1820">
        <v>0</v>
      </c>
      <c r="AK1820">
        <v>0</v>
      </c>
      <c r="AL1820">
        <v>0</v>
      </c>
      <c r="AM1820">
        <v>0</v>
      </c>
      <c r="AN1820">
        <v>0</v>
      </c>
      <c r="AO1820">
        <v>0</v>
      </c>
      <c r="AP1820">
        <v>0</v>
      </c>
      <c r="AQ1820">
        <v>0</v>
      </c>
      <c r="AR1820">
        <v>0</v>
      </c>
      <c r="AS1820">
        <v>0</v>
      </c>
      <c r="AT1820">
        <v>0</v>
      </c>
      <c r="AU1820">
        <v>0</v>
      </c>
      <c r="AV1820">
        <v>0</v>
      </c>
      <c r="AW1820">
        <v>4</v>
      </c>
      <c r="AX1820">
        <v>4</v>
      </c>
      <c r="AY1820">
        <v>0</v>
      </c>
      <c r="AZ1820">
        <v>0</v>
      </c>
      <c r="BA1820" t="s">
        <v>63</v>
      </c>
      <c r="BB1820" t="s">
        <v>63</v>
      </c>
    </row>
    <row r="1821" spans="1:55" x14ac:dyDescent="0.3">
      <c r="A1821" t="s">
        <v>55</v>
      </c>
      <c r="B1821" t="s">
        <v>55</v>
      </c>
      <c r="C1821" t="s">
        <v>1467</v>
      </c>
      <c r="D1821">
        <v>22110413705</v>
      </c>
      <c r="E1821" t="s">
        <v>1468</v>
      </c>
      <c r="F1821" t="s">
        <v>98</v>
      </c>
      <c r="G1821" t="s">
        <v>57</v>
      </c>
      <c r="H1821">
        <v>5</v>
      </c>
      <c r="I1821" t="s">
        <v>74</v>
      </c>
      <c r="J1821" t="s">
        <v>59</v>
      </c>
      <c r="L1821">
        <v>2</v>
      </c>
      <c r="N1821">
        <v>2</v>
      </c>
      <c r="O1821" t="s">
        <v>66</v>
      </c>
      <c r="P1821">
        <v>8</v>
      </c>
      <c r="Q1821" t="s">
        <v>82</v>
      </c>
      <c r="R1821">
        <v>26</v>
      </c>
      <c r="S1821">
        <v>26</v>
      </c>
      <c r="T1821" t="s">
        <v>61</v>
      </c>
      <c r="V1821">
        <v>0</v>
      </c>
      <c r="W1821">
        <v>1</v>
      </c>
      <c r="X1821">
        <v>1</v>
      </c>
      <c r="Y1821" t="s">
        <v>62</v>
      </c>
      <c r="Z1821" t="s">
        <v>62</v>
      </c>
      <c r="AB1821" t="s">
        <v>62</v>
      </c>
      <c r="AC1821" t="s">
        <v>68</v>
      </c>
      <c r="AD1821">
        <v>1</v>
      </c>
      <c r="AE1821">
        <v>1</v>
      </c>
      <c r="AF1821">
        <v>0</v>
      </c>
      <c r="AG1821">
        <v>0</v>
      </c>
      <c r="AH1821">
        <v>0</v>
      </c>
      <c r="AI1821">
        <v>0</v>
      </c>
      <c r="AJ1821">
        <v>0</v>
      </c>
      <c r="AK1821">
        <v>0</v>
      </c>
      <c r="AL1821">
        <v>0</v>
      </c>
      <c r="AM1821">
        <v>0</v>
      </c>
      <c r="AN1821">
        <v>0</v>
      </c>
      <c r="AO1821">
        <v>0</v>
      </c>
      <c r="AP1821">
        <v>0</v>
      </c>
      <c r="AQ1821">
        <v>0</v>
      </c>
      <c r="AR1821">
        <v>0</v>
      </c>
      <c r="AS1821">
        <v>0</v>
      </c>
      <c r="AT1821">
        <v>0</v>
      </c>
      <c r="AU1821">
        <v>0</v>
      </c>
      <c r="AV1821">
        <v>0</v>
      </c>
      <c r="AW1821">
        <v>4</v>
      </c>
      <c r="AX1821">
        <v>4</v>
      </c>
      <c r="AY1821">
        <v>0</v>
      </c>
      <c r="AZ1821">
        <v>0</v>
      </c>
      <c r="BA1821" t="s">
        <v>63</v>
      </c>
      <c r="BB1821" t="s">
        <v>63</v>
      </c>
      <c r="BC1821" t="s">
        <v>64</v>
      </c>
    </row>
    <row r="1822" spans="1:55" x14ac:dyDescent="0.3">
      <c r="A1822" t="s">
        <v>55</v>
      </c>
      <c r="B1822" t="s">
        <v>55</v>
      </c>
      <c r="C1822" t="s">
        <v>1467</v>
      </c>
      <c r="D1822">
        <v>22110413705</v>
      </c>
      <c r="E1822" t="s">
        <v>1468</v>
      </c>
      <c r="F1822" t="s">
        <v>98</v>
      </c>
      <c r="G1822" t="s">
        <v>57</v>
      </c>
      <c r="H1822">
        <v>5</v>
      </c>
      <c r="I1822" t="s">
        <v>74</v>
      </c>
      <c r="J1822" t="s">
        <v>59</v>
      </c>
      <c r="L1822">
        <v>2</v>
      </c>
      <c r="N1822">
        <v>3</v>
      </c>
      <c r="O1822" t="s">
        <v>66</v>
      </c>
      <c r="P1822">
        <v>8</v>
      </c>
      <c r="Q1822" t="s">
        <v>99</v>
      </c>
      <c r="R1822">
        <v>26</v>
      </c>
      <c r="S1822">
        <v>27</v>
      </c>
      <c r="T1822" t="s">
        <v>61</v>
      </c>
      <c r="V1822">
        <v>0</v>
      </c>
      <c r="W1822">
        <v>1</v>
      </c>
      <c r="X1822">
        <v>1</v>
      </c>
      <c r="Y1822" t="s">
        <v>62</v>
      </c>
      <c r="Z1822" t="s">
        <v>62</v>
      </c>
      <c r="AB1822" t="s">
        <v>62</v>
      </c>
      <c r="AC1822" t="s">
        <v>68</v>
      </c>
      <c r="AD1822">
        <v>1</v>
      </c>
      <c r="AE1822">
        <v>1</v>
      </c>
      <c r="AF1822">
        <v>0</v>
      </c>
      <c r="AG1822">
        <v>0</v>
      </c>
      <c r="AH1822">
        <v>1</v>
      </c>
      <c r="AI1822">
        <v>0</v>
      </c>
      <c r="AJ1822">
        <v>0</v>
      </c>
      <c r="AK1822">
        <v>0</v>
      </c>
      <c r="AL1822">
        <v>0</v>
      </c>
      <c r="AM1822">
        <v>0</v>
      </c>
      <c r="AN1822">
        <v>0</v>
      </c>
      <c r="AO1822">
        <v>0</v>
      </c>
      <c r="AP1822">
        <v>0</v>
      </c>
      <c r="AQ1822">
        <v>0</v>
      </c>
      <c r="AR1822">
        <v>0</v>
      </c>
      <c r="AS1822">
        <v>0</v>
      </c>
      <c r="AT1822">
        <v>0</v>
      </c>
      <c r="AU1822">
        <v>0</v>
      </c>
      <c r="AV1822">
        <v>0</v>
      </c>
      <c r="AW1822">
        <v>4</v>
      </c>
      <c r="AX1822">
        <v>4</v>
      </c>
      <c r="AY1822">
        <v>0</v>
      </c>
      <c r="AZ1822">
        <v>0</v>
      </c>
      <c r="BA1822" t="s">
        <v>63</v>
      </c>
      <c r="BB1822" t="s">
        <v>63</v>
      </c>
      <c r="BC1822" t="s">
        <v>64</v>
      </c>
    </row>
    <row r="1823" spans="1:55" x14ac:dyDescent="0.3">
      <c r="A1823" t="s">
        <v>55</v>
      </c>
      <c r="B1823" t="s">
        <v>55</v>
      </c>
      <c r="C1823" t="s">
        <v>1467</v>
      </c>
      <c r="D1823">
        <v>22110413705</v>
      </c>
      <c r="E1823" t="s">
        <v>1468</v>
      </c>
      <c r="F1823" t="s">
        <v>98</v>
      </c>
      <c r="G1823" t="s">
        <v>57</v>
      </c>
      <c r="H1823">
        <v>5</v>
      </c>
      <c r="I1823" t="s">
        <v>74</v>
      </c>
      <c r="J1823" t="s">
        <v>59</v>
      </c>
      <c r="L1823">
        <v>3</v>
      </c>
      <c r="N1823">
        <v>2</v>
      </c>
      <c r="O1823" t="s">
        <v>105</v>
      </c>
      <c r="R1823">
        <v>0</v>
      </c>
      <c r="S1823">
        <v>0</v>
      </c>
      <c r="T1823" t="s">
        <v>61</v>
      </c>
      <c r="V1823">
        <v>0</v>
      </c>
      <c r="W1823">
        <v>0</v>
      </c>
      <c r="X1823">
        <v>0</v>
      </c>
      <c r="Y1823" t="s">
        <v>62</v>
      </c>
      <c r="Z1823" t="s">
        <v>62</v>
      </c>
      <c r="AB1823" t="s">
        <v>62</v>
      </c>
      <c r="AC1823" t="s">
        <v>77</v>
      </c>
      <c r="AD1823">
        <v>0</v>
      </c>
      <c r="AE1823">
        <v>0</v>
      </c>
      <c r="AF1823">
        <v>0</v>
      </c>
      <c r="AG1823">
        <v>0</v>
      </c>
      <c r="AH1823">
        <v>0</v>
      </c>
      <c r="AI1823">
        <v>0</v>
      </c>
      <c r="AJ1823">
        <v>0</v>
      </c>
      <c r="AK1823">
        <v>0</v>
      </c>
      <c r="AL1823">
        <v>0</v>
      </c>
      <c r="AM1823">
        <v>0</v>
      </c>
      <c r="AN1823">
        <v>0</v>
      </c>
      <c r="AO1823">
        <v>0</v>
      </c>
      <c r="AP1823">
        <v>0</v>
      </c>
      <c r="AQ1823">
        <v>0</v>
      </c>
      <c r="AR1823">
        <v>0</v>
      </c>
      <c r="AS1823">
        <v>0</v>
      </c>
      <c r="AT1823">
        <v>0</v>
      </c>
      <c r="AU1823">
        <v>0</v>
      </c>
      <c r="AV1823">
        <v>0</v>
      </c>
      <c r="AW1823">
        <v>4</v>
      </c>
      <c r="AX1823">
        <v>4</v>
      </c>
      <c r="AY1823">
        <v>0</v>
      </c>
      <c r="AZ1823">
        <v>0</v>
      </c>
      <c r="BA1823" t="s">
        <v>63</v>
      </c>
      <c r="BB1823" t="s">
        <v>63</v>
      </c>
      <c r="BC1823" t="s">
        <v>64</v>
      </c>
    </row>
    <row r="1824" spans="1:55" x14ac:dyDescent="0.3">
      <c r="A1824" t="s">
        <v>55</v>
      </c>
      <c r="B1824" t="s">
        <v>55</v>
      </c>
      <c r="C1824" t="s">
        <v>1467</v>
      </c>
      <c r="D1824">
        <v>22110413706</v>
      </c>
      <c r="E1824" t="s">
        <v>1472</v>
      </c>
      <c r="F1824" t="s">
        <v>56</v>
      </c>
      <c r="G1824" t="s">
        <v>57</v>
      </c>
      <c r="H1824">
        <v>5</v>
      </c>
      <c r="I1824" t="s">
        <v>74</v>
      </c>
      <c r="J1824" t="s">
        <v>59</v>
      </c>
      <c r="L1824">
        <v>1</v>
      </c>
      <c r="M1824" t="s">
        <v>80</v>
      </c>
      <c r="N1824">
        <v>1</v>
      </c>
      <c r="O1824" t="s">
        <v>66</v>
      </c>
      <c r="P1824">
        <v>3</v>
      </c>
      <c r="Q1824" t="s">
        <v>78</v>
      </c>
      <c r="R1824">
        <v>36</v>
      </c>
      <c r="S1824">
        <v>50</v>
      </c>
      <c r="T1824" t="s">
        <v>61</v>
      </c>
      <c r="V1824">
        <v>0</v>
      </c>
      <c r="W1824">
        <v>1</v>
      </c>
      <c r="X1824">
        <v>1</v>
      </c>
      <c r="Y1824" t="s">
        <v>71</v>
      </c>
      <c r="Z1824" t="s">
        <v>71</v>
      </c>
      <c r="AA1824" t="s">
        <v>90</v>
      </c>
      <c r="AB1824" t="s">
        <v>71</v>
      </c>
      <c r="AC1824" t="s">
        <v>77</v>
      </c>
      <c r="AD1824">
        <v>1</v>
      </c>
      <c r="AE1824">
        <v>1</v>
      </c>
      <c r="AF1824">
        <v>0</v>
      </c>
      <c r="AG1824">
        <v>0</v>
      </c>
      <c r="AH1824">
        <v>0</v>
      </c>
      <c r="AI1824">
        <v>0</v>
      </c>
      <c r="AJ1824">
        <v>0</v>
      </c>
      <c r="AK1824">
        <v>0</v>
      </c>
      <c r="AL1824">
        <v>0</v>
      </c>
      <c r="AM1824">
        <v>0</v>
      </c>
      <c r="AN1824">
        <v>0</v>
      </c>
      <c r="AO1824">
        <v>0</v>
      </c>
      <c r="AP1824">
        <v>0</v>
      </c>
      <c r="AQ1824">
        <v>0</v>
      </c>
      <c r="AR1824">
        <v>0</v>
      </c>
      <c r="AS1824">
        <v>0</v>
      </c>
      <c r="AT1824">
        <v>0</v>
      </c>
      <c r="AU1824">
        <v>0</v>
      </c>
      <c r="AV1824">
        <v>0</v>
      </c>
      <c r="AW1824">
        <v>4</v>
      </c>
      <c r="AX1824">
        <v>4</v>
      </c>
      <c r="AY1824">
        <v>0</v>
      </c>
      <c r="AZ1824">
        <v>0</v>
      </c>
      <c r="BA1824" t="s">
        <v>63</v>
      </c>
      <c r="BB1824" t="s">
        <v>63</v>
      </c>
      <c r="BC1824" t="s">
        <v>64</v>
      </c>
    </row>
    <row r="1825" spans="1:55" x14ac:dyDescent="0.3">
      <c r="A1825" t="s">
        <v>55</v>
      </c>
      <c r="B1825" t="s">
        <v>55</v>
      </c>
      <c r="C1825" t="s">
        <v>1467</v>
      </c>
      <c r="D1825">
        <v>22110413706</v>
      </c>
      <c r="E1825" t="s">
        <v>1472</v>
      </c>
      <c r="F1825" t="s">
        <v>56</v>
      </c>
      <c r="G1825" t="s">
        <v>57</v>
      </c>
      <c r="H1825">
        <v>5</v>
      </c>
      <c r="I1825" t="s">
        <v>74</v>
      </c>
      <c r="J1825" t="s">
        <v>59</v>
      </c>
      <c r="L1825">
        <v>1</v>
      </c>
      <c r="M1825" t="s">
        <v>80</v>
      </c>
      <c r="N1825">
        <v>2</v>
      </c>
      <c r="O1825" t="s">
        <v>66</v>
      </c>
      <c r="P1825">
        <v>5</v>
      </c>
      <c r="Q1825" t="s">
        <v>75</v>
      </c>
      <c r="R1825">
        <v>38</v>
      </c>
      <c r="S1825">
        <v>42</v>
      </c>
      <c r="T1825" t="s">
        <v>61</v>
      </c>
      <c r="V1825">
        <v>0</v>
      </c>
      <c r="W1825">
        <v>1</v>
      </c>
      <c r="X1825">
        <v>1</v>
      </c>
      <c r="Y1825" t="s">
        <v>71</v>
      </c>
      <c r="Z1825" t="s">
        <v>71</v>
      </c>
      <c r="AA1825" t="s">
        <v>90</v>
      </c>
      <c r="AB1825" t="s">
        <v>71</v>
      </c>
      <c r="AC1825" t="s">
        <v>77</v>
      </c>
      <c r="AD1825">
        <v>0</v>
      </c>
      <c r="AE1825">
        <v>1</v>
      </c>
      <c r="AF1825">
        <v>0</v>
      </c>
      <c r="AG1825">
        <v>0</v>
      </c>
      <c r="AH1825">
        <v>0</v>
      </c>
      <c r="AI1825">
        <v>0</v>
      </c>
      <c r="AJ1825">
        <v>0</v>
      </c>
      <c r="AK1825">
        <v>0</v>
      </c>
      <c r="AL1825">
        <v>0</v>
      </c>
      <c r="AM1825">
        <v>0</v>
      </c>
      <c r="AN1825">
        <v>0</v>
      </c>
      <c r="AO1825">
        <v>0</v>
      </c>
      <c r="AP1825">
        <v>0</v>
      </c>
      <c r="AQ1825">
        <v>0</v>
      </c>
      <c r="AR1825">
        <v>0</v>
      </c>
      <c r="AS1825">
        <v>0</v>
      </c>
      <c r="AT1825">
        <v>0</v>
      </c>
      <c r="AU1825">
        <v>0</v>
      </c>
      <c r="AV1825">
        <v>0</v>
      </c>
      <c r="AW1825">
        <v>4</v>
      </c>
      <c r="AX1825">
        <v>4</v>
      </c>
      <c r="AY1825">
        <v>0</v>
      </c>
      <c r="AZ1825">
        <v>0</v>
      </c>
      <c r="BA1825" t="s">
        <v>63</v>
      </c>
      <c r="BB1825" t="s">
        <v>63</v>
      </c>
      <c r="BC1825" t="s">
        <v>64</v>
      </c>
    </row>
    <row r="1826" spans="1:55" x14ac:dyDescent="0.3">
      <c r="A1826" t="s">
        <v>55</v>
      </c>
      <c r="B1826" t="s">
        <v>55</v>
      </c>
      <c r="C1826" t="s">
        <v>1467</v>
      </c>
      <c r="D1826">
        <v>22110413706</v>
      </c>
      <c r="E1826" t="s">
        <v>1472</v>
      </c>
      <c r="F1826" t="s">
        <v>56</v>
      </c>
      <c r="G1826" t="s">
        <v>57</v>
      </c>
      <c r="H1826">
        <v>7</v>
      </c>
      <c r="I1826" t="s">
        <v>58</v>
      </c>
      <c r="J1826" t="s">
        <v>59</v>
      </c>
      <c r="L1826">
        <v>1</v>
      </c>
      <c r="N1826">
        <v>1</v>
      </c>
      <c r="O1826" t="s">
        <v>66</v>
      </c>
      <c r="P1826">
        <v>1</v>
      </c>
      <c r="Q1826" t="s">
        <v>67</v>
      </c>
      <c r="R1826">
        <v>24</v>
      </c>
      <c r="S1826">
        <v>16</v>
      </c>
      <c r="T1826" t="s">
        <v>61</v>
      </c>
      <c r="V1826">
        <v>0</v>
      </c>
      <c r="W1826">
        <v>4</v>
      </c>
      <c r="X1826">
        <v>1</v>
      </c>
      <c r="Y1826" t="s">
        <v>71</v>
      </c>
      <c r="Z1826" t="s">
        <v>71</v>
      </c>
      <c r="AA1826" t="s">
        <v>90</v>
      </c>
      <c r="AB1826" t="s">
        <v>71</v>
      </c>
      <c r="AC1826" t="s">
        <v>77</v>
      </c>
      <c r="AD1826">
        <v>0</v>
      </c>
      <c r="AE1826">
        <v>1</v>
      </c>
      <c r="AF1826">
        <v>0</v>
      </c>
      <c r="AG1826">
        <v>0</v>
      </c>
      <c r="AH1826">
        <v>0</v>
      </c>
      <c r="AI1826">
        <v>0</v>
      </c>
      <c r="AJ1826">
        <v>0</v>
      </c>
      <c r="AK1826">
        <v>0</v>
      </c>
      <c r="AL1826">
        <v>0</v>
      </c>
      <c r="AM1826">
        <v>0</v>
      </c>
      <c r="AN1826">
        <v>0</v>
      </c>
      <c r="AO1826">
        <v>0</v>
      </c>
      <c r="AP1826">
        <v>0</v>
      </c>
      <c r="AQ1826">
        <v>0</v>
      </c>
      <c r="AR1826">
        <v>0</v>
      </c>
      <c r="AS1826">
        <v>0</v>
      </c>
      <c r="AT1826">
        <v>0</v>
      </c>
      <c r="AU1826">
        <v>0</v>
      </c>
      <c r="AV1826">
        <v>0</v>
      </c>
      <c r="AW1826">
        <v>2</v>
      </c>
      <c r="AX1826">
        <v>0</v>
      </c>
      <c r="AY1826">
        <v>0</v>
      </c>
      <c r="AZ1826">
        <v>0</v>
      </c>
      <c r="BA1826" t="s">
        <v>63</v>
      </c>
      <c r="BB1826" t="s">
        <v>63</v>
      </c>
    </row>
    <row r="1827" spans="1:55" x14ac:dyDescent="0.3">
      <c r="A1827" t="s">
        <v>55</v>
      </c>
      <c r="B1827" t="s">
        <v>55</v>
      </c>
      <c r="C1827" t="s">
        <v>1467</v>
      </c>
      <c r="D1827">
        <v>22110413706</v>
      </c>
      <c r="E1827" t="s">
        <v>1472</v>
      </c>
      <c r="F1827" t="s">
        <v>56</v>
      </c>
      <c r="G1827" t="s">
        <v>57</v>
      </c>
      <c r="H1827">
        <v>7</v>
      </c>
      <c r="I1827" t="s">
        <v>58</v>
      </c>
      <c r="J1827" t="s">
        <v>59</v>
      </c>
      <c r="L1827">
        <v>1</v>
      </c>
      <c r="N1827">
        <v>6</v>
      </c>
      <c r="O1827" t="s">
        <v>70</v>
      </c>
      <c r="R1827">
        <v>0</v>
      </c>
      <c r="S1827">
        <v>0</v>
      </c>
      <c r="T1827" t="s">
        <v>61</v>
      </c>
      <c r="U1827" t="s">
        <v>978</v>
      </c>
      <c r="V1827">
        <v>0</v>
      </c>
      <c r="W1827">
        <v>4</v>
      </c>
      <c r="X1827">
        <v>1</v>
      </c>
      <c r="AD1827">
        <v>0</v>
      </c>
      <c r="AE1827">
        <v>0</v>
      </c>
      <c r="AF1827">
        <v>0</v>
      </c>
      <c r="AG1827">
        <v>0</v>
      </c>
      <c r="AH1827">
        <v>0</v>
      </c>
      <c r="AI1827">
        <v>0</v>
      </c>
      <c r="AJ1827">
        <v>0</v>
      </c>
      <c r="AK1827">
        <v>0</v>
      </c>
      <c r="AL1827">
        <v>0</v>
      </c>
      <c r="AM1827">
        <v>0</v>
      </c>
      <c r="AN1827">
        <v>0</v>
      </c>
      <c r="AO1827">
        <v>0</v>
      </c>
      <c r="AP1827">
        <v>0</v>
      </c>
      <c r="AQ1827">
        <v>0</v>
      </c>
      <c r="AR1827">
        <v>0</v>
      </c>
      <c r="AS1827">
        <v>0</v>
      </c>
      <c r="AT1827">
        <v>0</v>
      </c>
      <c r="AU1827">
        <v>0</v>
      </c>
      <c r="AV1827">
        <v>0</v>
      </c>
      <c r="AW1827">
        <v>0</v>
      </c>
      <c r="AX1827">
        <v>0</v>
      </c>
      <c r="AY1827">
        <v>0</v>
      </c>
      <c r="AZ1827">
        <v>0</v>
      </c>
      <c r="BC1827" t="s">
        <v>64</v>
      </c>
    </row>
    <row r="1828" spans="1:55" x14ac:dyDescent="0.3">
      <c r="A1828" t="s">
        <v>55</v>
      </c>
      <c r="B1828" t="s">
        <v>55</v>
      </c>
      <c r="C1828" t="s">
        <v>148</v>
      </c>
      <c r="D1828">
        <v>22110402101</v>
      </c>
      <c r="E1828" t="s">
        <v>149</v>
      </c>
      <c r="F1828" t="s">
        <v>56</v>
      </c>
      <c r="G1828" t="s">
        <v>57</v>
      </c>
      <c r="H1828">
        <v>3</v>
      </c>
      <c r="I1828" t="s">
        <v>74</v>
      </c>
      <c r="J1828" t="s">
        <v>59</v>
      </c>
      <c r="L1828">
        <v>1</v>
      </c>
      <c r="N1828">
        <v>2</v>
      </c>
      <c r="O1828" t="s">
        <v>66</v>
      </c>
      <c r="P1828">
        <v>2</v>
      </c>
      <c r="Q1828" t="s">
        <v>1795</v>
      </c>
      <c r="R1828">
        <v>0</v>
      </c>
      <c r="S1828">
        <v>0</v>
      </c>
      <c r="V1828">
        <v>4</v>
      </c>
      <c r="W1828">
        <v>0</v>
      </c>
      <c r="X1828">
        <v>2</v>
      </c>
      <c r="Y1828" t="s">
        <v>62</v>
      </c>
      <c r="Z1828" t="s">
        <v>62</v>
      </c>
      <c r="AA1828" t="s">
        <v>62</v>
      </c>
      <c r="AB1828" t="s">
        <v>62</v>
      </c>
      <c r="AC1828" t="s">
        <v>77</v>
      </c>
      <c r="AD1828">
        <v>0</v>
      </c>
      <c r="AE1828">
        <v>0</v>
      </c>
      <c r="AF1828">
        <v>0</v>
      </c>
      <c r="AG1828">
        <v>0</v>
      </c>
      <c r="AH1828">
        <v>0</v>
      </c>
      <c r="AI1828">
        <v>0</v>
      </c>
      <c r="AJ1828">
        <v>0</v>
      </c>
      <c r="AK1828">
        <v>1</v>
      </c>
      <c r="AL1828">
        <v>0</v>
      </c>
      <c r="AM1828">
        <v>0</v>
      </c>
      <c r="AN1828">
        <v>0</v>
      </c>
      <c r="AO1828">
        <v>0</v>
      </c>
      <c r="AP1828">
        <v>0</v>
      </c>
      <c r="AQ1828">
        <v>0</v>
      </c>
      <c r="AR1828">
        <v>0</v>
      </c>
      <c r="AS1828">
        <v>0</v>
      </c>
      <c r="AT1828">
        <v>0</v>
      </c>
      <c r="AU1828">
        <v>0</v>
      </c>
      <c r="AV1828">
        <v>0</v>
      </c>
      <c r="AW1828">
        <v>4</v>
      </c>
      <c r="AX1828">
        <v>2</v>
      </c>
      <c r="AY1828">
        <v>0</v>
      </c>
      <c r="AZ1828">
        <v>0</v>
      </c>
      <c r="BA1828" t="s">
        <v>63</v>
      </c>
      <c r="BB1828" t="s">
        <v>63</v>
      </c>
      <c r="BC1828" t="s">
        <v>64</v>
      </c>
    </row>
    <row r="1829" spans="1:55" x14ac:dyDescent="0.3">
      <c r="A1829" t="s">
        <v>55</v>
      </c>
      <c r="B1829" t="s">
        <v>55</v>
      </c>
      <c r="C1829" t="s">
        <v>148</v>
      </c>
      <c r="D1829">
        <v>22110402101</v>
      </c>
      <c r="E1829" t="s">
        <v>149</v>
      </c>
      <c r="F1829" t="s">
        <v>56</v>
      </c>
      <c r="G1829" t="s">
        <v>57</v>
      </c>
      <c r="H1829">
        <v>3</v>
      </c>
      <c r="I1829" t="s">
        <v>74</v>
      </c>
      <c r="J1829" t="s">
        <v>59</v>
      </c>
      <c r="L1829">
        <v>1</v>
      </c>
      <c r="N1829">
        <v>5</v>
      </c>
      <c r="O1829" t="s">
        <v>70</v>
      </c>
      <c r="R1829">
        <v>0</v>
      </c>
      <c r="S1829">
        <v>0</v>
      </c>
      <c r="T1829" t="s">
        <v>61</v>
      </c>
      <c r="V1829">
        <v>4</v>
      </c>
      <c r="W1829">
        <v>0</v>
      </c>
      <c r="X1829">
        <v>2</v>
      </c>
      <c r="Y1829" t="s">
        <v>62</v>
      </c>
      <c r="Z1829" t="s">
        <v>62</v>
      </c>
      <c r="AA1829" t="s">
        <v>62</v>
      </c>
      <c r="AB1829" t="s">
        <v>62</v>
      </c>
      <c r="AD1829">
        <v>0</v>
      </c>
      <c r="AE1829">
        <v>0</v>
      </c>
      <c r="AF1829">
        <v>0</v>
      </c>
      <c r="AG1829">
        <v>0</v>
      </c>
      <c r="AH1829">
        <v>0</v>
      </c>
      <c r="AI1829">
        <v>0</v>
      </c>
      <c r="AJ1829">
        <v>3</v>
      </c>
      <c r="AK1829">
        <v>0</v>
      </c>
      <c r="AL1829">
        <v>0</v>
      </c>
      <c r="AM1829">
        <v>0</v>
      </c>
      <c r="AN1829">
        <v>0</v>
      </c>
      <c r="AO1829">
        <v>0</v>
      </c>
      <c r="AP1829">
        <v>0</v>
      </c>
      <c r="AQ1829">
        <v>0</v>
      </c>
      <c r="AR1829">
        <v>0</v>
      </c>
      <c r="AS1829">
        <v>0</v>
      </c>
      <c r="AT1829">
        <v>0</v>
      </c>
      <c r="AU1829">
        <v>0</v>
      </c>
      <c r="AV1829">
        <v>0</v>
      </c>
      <c r="AW1829">
        <v>1</v>
      </c>
      <c r="AX1829">
        <v>0</v>
      </c>
      <c r="AY1829">
        <v>0</v>
      </c>
      <c r="AZ1829">
        <v>0</v>
      </c>
      <c r="BA1829" t="s">
        <v>63</v>
      </c>
      <c r="BB1829" t="s">
        <v>63</v>
      </c>
      <c r="BC1829" t="s">
        <v>64</v>
      </c>
    </row>
    <row r="1830" spans="1:55" x14ac:dyDescent="0.3">
      <c r="A1830" t="s">
        <v>55</v>
      </c>
      <c r="B1830" t="s">
        <v>55</v>
      </c>
      <c r="C1830" t="s">
        <v>899</v>
      </c>
      <c r="D1830">
        <v>22110419803</v>
      </c>
      <c r="E1830" t="s">
        <v>1588</v>
      </c>
      <c r="F1830" t="s">
        <v>56</v>
      </c>
      <c r="G1830" t="s">
        <v>57</v>
      </c>
      <c r="H1830">
        <v>1</v>
      </c>
      <c r="I1830" t="s">
        <v>74</v>
      </c>
      <c r="J1830" t="s">
        <v>59</v>
      </c>
      <c r="L1830">
        <v>1</v>
      </c>
      <c r="N1830">
        <v>1</v>
      </c>
      <c r="O1830" t="s">
        <v>66</v>
      </c>
      <c r="P1830">
        <v>4</v>
      </c>
      <c r="Q1830" t="s">
        <v>86</v>
      </c>
      <c r="R1830">
        <v>17</v>
      </c>
      <c r="S1830">
        <v>20</v>
      </c>
      <c r="T1830" t="s">
        <v>61</v>
      </c>
      <c r="V1830">
        <v>0</v>
      </c>
      <c r="W1830">
        <v>1</v>
      </c>
      <c r="X1830">
        <v>1</v>
      </c>
      <c r="Y1830" t="s">
        <v>71</v>
      </c>
      <c r="Z1830" t="s">
        <v>71</v>
      </c>
      <c r="AA1830" t="s">
        <v>71</v>
      </c>
      <c r="AB1830" t="s">
        <v>71</v>
      </c>
      <c r="AD1830">
        <v>0</v>
      </c>
      <c r="AE1830">
        <v>0</v>
      </c>
      <c r="AF1830">
        <v>0</v>
      </c>
      <c r="AG1830">
        <v>0</v>
      </c>
      <c r="AH1830">
        <v>0</v>
      </c>
      <c r="AI1830">
        <v>0</v>
      </c>
      <c r="AJ1830">
        <v>0</v>
      </c>
      <c r="AK1830">
        <v>0</v>
      </c>
      <c r="AL1830">
        <v>0</v>
      </c>
      <c r="AM1830">
        <v>0</v>
      </c>
      <c r="AN1830">
        <v>0</v>
      </c>
      <c r="AO1830">
        <v>0</v>
      </c>
      <c r="AP1830">
        <v>0</v>
      </c>
      <c r="AQ1830">
        <v>0</v>
      </c>
      <c r="AR1830">
        <v>0</v>
      </c>
      <c r="AS1830">
        <v>0</v>
      </c>
      <c r="AT1830">
        <v>0</v>
      </c>
      <c r="AU1830">
        <v>0</v>
      </c>
      <c r="AV1830">
        <v>0</v>
      </c>
      <c r="AW1830">
        <v>3</v>
      </c>
      <c r="AX1830">
        <v>3</v>
      </c>
      <c r="AY1830">
        <v>0</v>
      </c>
      <c r="AZ1830">
        <v>0</v>
      </c>
      <c r="BB1830" t="s">
        <v>63</v>
      </c>
      <c r="BC1830" t="s">
        <v>64</v>
      </c>
    </row>
    <row r="1831" spans="1:55" x14ac:dyDescent="0.3">
      <c r="A1831" t="s">
        <v>55</v>
      </c>
      <c r="B1831" t="s">
        <v>55</v>
      </c>
      <c r="C1831" t="s">
        <v>899</v>
      </c>
      <c r="D1831">
        <v>22110419803</v>
      </c>
      <c r="E1831" t="s">
        <v>1588</v>
      </c>
      <c r="F1831" t="s">
        <v>56</v>
      </c>
      <c r="G1831" t="s">
        <v>57</v>
      </c>
      <c r="H1831">
        <v>1</v>
      </c>
      <c r="I1831" t="s">
        <v>74</v>
      </c>
      <c r="J1831" t="s">
        <v>59</v>
      </c>
      <c r="L1831">
        <v>1</v>
      </c>
      <c r="N1831">
        <v>1</v>
      </c>
      <c r="O1831" t="s">
        <v>66</v>
      </c>
      <c r="P1831">
        <v>4</v>
      </c>
      <c r="Q1831" t="s">
        <v>76</v>
      </c>
      <c r="R1831">
        <v>18</v>
      </c>
      <c r="S1831">
        <v>21</v>
      </c>
      <c r="T1831" t="s">
        <v>61</v>
      </c>
      <c r="V1831">
        <v>0</v>
      </c>
      <c r="W1831">
        <v>1</v>
      </c>
      <c r="X1831">
        <v>1</v>
      </c>
      <c r="Y1831" t="s">
        <v>71</v>
      </c>
      <c r="Z1831" t="s">
        <v>71</v>
      </c>
      <c r="AA1831" t="s">
        <v>71</v>
      </c>
      <c r="AB1831" t="s">
        <v>71</v>
      </c>
      <c r="AD1831">
        <v>0</v>
      </c>
      <c r="AE1831">
        <v>0</v>
      </c>
      <c r="AF1831">
        <v>0</v>
      </c>
      <c r="AG1831">
        <v>0</v>
      </c>
      <c r="AH1831">
        <v>0</v>
      </c>
      <c r="AI1831">
        <v>0</v>
      </c>
      <c r="AJ1831">
        <v>0</v>
      </c>
      <c r="AK1831">
        <v>0</v>
      </c>
      <c r="AL1831">
        <v>0</v>
      </c>
      <c r="AM1831">
        <v>0</v>
      </c>
      <c r="AN1831">
        <v>0</v>
      </c>
      <c r="AO1831">
        <v>0</v>
      </c>
      <c r="AP1831">
        <v>0</v>
      </c>
      <c r="AQ1831">
        <v>0</v>
      </c>
      <c r="AR1831">
        <v>0</v>
      </c>
      <c r="AS1831">
        <v>0</v>
      </c>
      <c r="AT1831">
        <v>0</v>
      </c>
      <c r="AU1831">
        <v>0</v>
      </c>
      <c r="AV1831">
        <v>0</v>
      </c>
      <c r="AW1831">
        <v>3</v>
      </c>
      <c r="AX1831">
        <v>3</v>
      </c>
      <c r="AY1831">
        <v>0</v>
      </c>
      <c r="AZ1831">
        <v>0</v>
      </c>
      <c r="BB1831" t="s">
        <v>63</v>
      </c>
      <c r="BC1831" t="s">
        <v>64</v>
      </c>
    </row>
    <row r="1832" spans="1:55" x14ac:dyDescent="0.3">
      <c r="A1832" t="s">
        <v>55</v>
      </c>
      <c r="B1832" t="s">
        <v>55</v>
      </c>
      <c r="C1832" t="s">
        <v>148</v>
      </c>
      <c r="D1832">
        <v>22110402101</v>
      </c>
      <c r="E1832" t="s">
        <v>149</v>
      </c>
      <c r="F1832" t="s">
        <v>56</v>
      </c>
      <c r="G1832" t="s">
        <v>57</v>
      </c>
      <c r="H1832">
        <v>5</v>
      </c>
      <c r="I1832" t="s">
        <v>74</v>
      </c>
      <c r="J1832" t="s">
        <v>59</v>
      </c>
      <c r="L1832">
        <v>1</v>
      </c>
      <c r="M1832" t="s">
        <v>1779</v>
      </c>
      <c r="N1832">
        <v>1</v>
      </c>
      <c r="O1832" t="s">
        <v>66</v>
      </c>
      <c r="P1832">
        <v>4</v>
      </c>
      <c r="Q1832" t="s">
        <v>1796</v>
      </c>
      <c r="R1832">
        <v>0</v>
      </c>
      <c r="S1832">
        <v>0</v>
      </c>
      <c r="T1832" t="s">
        <v>61</v>
      </c>
      <c r="V1832">
        <v>5</v>
      </c>
      <c r="W1832">
        <v>6</v>
      </c>
      <c r="X1832">
        <v>1</v>
      </c>
      <c r="Y1832" t="s">
        <v>71</v>
      </c>
      <c r="Z1832" t="s">
        <v>62</v>
      </c>
      <c r="AA1832" t="s">
        <v>62</v>
      </c>
      <c r="AB1832" t="s">
        <v>62</v>
      </c>
      <c r="AC1832" t="s">
        <v>77</v>
      </c>
      <c r="AD1832">
        <v>1</v>
      </c>
      <c r="AE1832">
        <v>1</v>
      </c>
      <c r="AF1832">
        <v>0</v>
      </c>
      <c r="AG1832">
        <v>0</v>
      </c>
      <c r="AH1832">
        <v>0</v>
      </c>
      <c r="AI1832">
        <v>0</v>
      </c>
      <c r="AJ1832">
        <v>0</v>
      </c>
      <c r="AK1832">
        <v>0</v>
      </c>
      <c r="AL1832">
        <v>0</v>
      </c>
      <c r="AM1832">
        <v>0</v>
      </c>
      <c r="AN1832">
        <v>0</v>
      </c>
      <c r="AO1832">
        <v>0</v>
      </c>
      <c r="AP1832">
        <v>0</v>
      </c>
      <c r="AQ1832">
        <v>0</v>
      </c>
      <c r="AR1832">
        <v>0</v>
      </c>
      <c r="AS1832">
        <v>0</v>
      </c>
      <c r="AT1832">
        <v>0</v>
      </c>
      <c r="AU1832">
        <v>0</v>
      </c>
      <c r="AV1832">
        <v>0</v>
      </c>
      <c r="AW1832">
        <v>4</v>
      </c>
      <c r="AX1832">
        <v>3</v>
      </c>
      <c r="AY1832">
        <v>0</v>
      </c>
      <c r="AZ1832">
        <v>0</v>
      </c>
      <c r="BA1832" t="s">
        <v>63</v>
      </c>
      <c r="BB1832" t="s">
        <v>63</v>
      </c>
      <c r="BC1832" t="s">
        <v>64</v>
      </c>
    </row>
    <row r="1833" spans="1:55" x14ac:dyDescent="0.3">
      <c r="A1833" t="s">
        <v>55</v>
      </c>
      <c r="B1833" t="s">
        <v>55</v>
      </c>
      <c r="C1833" t="s">
        <v>148</v>
      </c>
      <c r="D1833">
        <v>22110402101</v>
      </c>
      <c r="E1833" t="s">
        <v>149</v>
      </c>
      <c r="F1833" t="s">
        <v>56</v>
      </c>
      <c r="G1833" t="s">
        <v>57</v>
      </c>
      <c r="H1833">
        <v>6</v>
      </c>
      <c r="I1833" t="s">
        <v>58</v>
      </c>
      <c r="J1833" t="s">
        <v>59</v>
      </c>
      <c r="L1833">
        <v>1</v>
      </c>
      <c r="M1833" t="s">
        <v>1779</v>
      </c>
      <c r="N1833">
        <v>1</v>
      </c>
      <c r="O1833" t="s">
        <v>121</v>
      </c>
      <c r="R1833">
        <v>0</v>
      </c>
      <c r="S1833">
        <v>0</v>
      </c>
      <c r="T1833" t="s">
        <v>61</v>
      </c>
      <c r="V1833">
        <v>0</v>
      </c>
      <c r="W1833">
        <v>0</v>
      </c>
      <c r="X1833">
        <v>1</v>
      </c>
      <c r="Y1833" t="s">
        <v>71</v>
      </c>
      <c r="Z1833" t="s">
        <v>62</v>
      </c>
      <c r="AA1833" t="s">
        <v>62</v>
      </c>
      <c r="AB1833" t="s">
        <v>62</v>
      </c>
      <c r="AD1833">
        <v>1</v>
      </c>
      <c r="AE1833">
        <v>0</v>
      </c>
      <c r="AF1833">
        <v>0</v>
      </c>
      <c r="AG1833">
        <v>0</v>
      </c>
      <c r="AH1833">
        <v>0</v>
      </c>
      <c r="AI1833">
        <v>0</v>
      </c>
      <c r="AJ1833">
        <v>0</v>
      </c>
      <c r="AK1833">
        <v>0</v>
      </c>
      <c r="AL1833">
        <v>0</v>
      </c>
      <c r="AM1833">
        <v>0</v>
      </c>
      <c r="AN1833">
        <v>0</v>
      </c>
      <c r="AO1833">
        <v>0</v>
      </c>
      <c r="AP1833">
        <v>0</v>
      </c>
      <c r="AQ1833">
        <v>0</v>
      </c>
      <c r="AR1833">
        <v>0</v>
      </c>
      <c r="AS1833">
        <v>0</v>
      </c>
      <c r="AT1833">
        <v>0</v>
      </c>
      <c r="AU1833">
        <v>0</v>
      </c>
      <c r="AV1833">
        <v>0</v>
      </c>
      <c r="AW1833">
        <v>5</v>
      </c>
      <c r="AX1833">
        <v>2</v>
      </c>
      <c r="AY1833">
        <v>0</v>
      </c>
      <c r="AZ1833">
        <v>0</v>
      </c>
      <c r="BA1833" t="s">
        <v>63</v>
      </c>
      <c r="BB1833" t="s">
        <v>63</v>
      </c>
      <c r="BC1833" t="s">
        <v>64</v>
      </c>
    </row>
    <row r="1834" spans="1:55" x14ac:dyDescent="0.3">
      <c r="A1834" t="s">
        <v>55</v>
      </c>
      <c r="B1834" t="s">
        <v>55</v>
      </c>
      <c r="C1834" t="s">
        <v>899</v>
      </c>
      <c r="D1834">
        <v>22110419803</v>
      </c>
      <c r="E1834" t="s">
        <v>1588</v>
      </c>
      <c r="F1834" t="s">
        <v>56</v>
      </c>
      <c r="G1834" t="s">
        <v>57</v>
      </c>
      <c r="H1834">
        <v>2</v>
      </c>
      <c r="I1834" t="s">
        <v>74</v>
      </c>
      <c r="J1834" t="s">
        <v>59</v>
      </c>
      <c r="L1834">
        <v>1</v>
      </c>
      <c r="M1834" t="s">
        <v>1780</v>
      </c>
      <c r="N1834">
        <v>1</v>
      </c>
      <c r="O1834" t="s">
        <v>66</v>
      </c>
      <c r="P1834">
        <v>3</v>
      </c>
      <c r="Q1834" t="s">
        <v>78</v>
      </c>
      <c r="R1834">
        <v>44</v>
      </c>
      <c r="S1834">
        <v>29</v>
      </c>
      <c r="V1834">
        <v>1</v>
      </c>
      <c r="W1834">
        <v>2</v>
      </c>
      <c r="X1834">
        <v>1</v>
      </c>
      <c r="Y1834" t="s">
        <v>71</v>
      </c>
      <c r="Z1834" t="s">
        <v>71</v>
      </c>
      <c r="AA1834" t="s">
        <v>90</v>
      </c>
      <c r="AB1834" t="s">
        <v>71</v>
      </c>
      <c r="AC1834" t="s">
        <v>77</v>
      </c>
      <c r="AD1834">
        <v>1</v>
      </c>
      <c r="AE1834">
        <v>1</v>
      </c>
      <c r="AF1834">
        <v>0</v>
      </c>
      <c r="AG1834">
        <v>0</v>
      </c>
      <c r="AH1834">
        <v>0</v>
      </c>
      <c r="AI1834">
        <v>0</v>
      </c>
      <c r="AJ1834">
        <v>0</v>
      </c>
      <c r="AK1834">
        <v>0</v>
      </c>
      <c r="AL1834">
        <v>0</v>
      </c>
      <c r="AM1834">
        <v>0</v>
      </c>
      <c r="AN1834">
        <v>0</v>
      </c>
      <c r="AO1834">
        <v>0</v>
      </c>
      <c r="AP1834">
        <v>0</v>
      </c>
      <c r="AQ1834">
        <v>0</v>
      </c>
      <c r="AR1834">
        <v>0</v>
      </c>
      <c r="AS1834">
        <v>0</v>
      </c>
      <c r="AT1834">
        <v>0</v>
      </c>
      <c r="AU1834">
        <v>0</v>
      </c>
      <c r="AV1834">
        <v>0</v>
      </c>
      <c r="AW1834">
        <v>3</v>
      </c>
      <c r="AX1834">
        <v>3</v>
      </c>
      <c r="AY1834">
        <v>0</v>
      </c>
      <c r="AZ1834">
        <v>0</v>
      </c>
      <c r="BA1834" t="s">
        <v>63</v>
      </c>
      <c r="BB1834" t="s">
        <v>63</v>
      </c>
    </row>
    <row r="1835" spans="1:55" x14ac:dyDescent="0.3">
      <c r="A1835" t="s">
        <v>55</v>
      </c>
      <c r="B1835" t="s">
        <v>55</v>
      </c>
      <c r="C1835" t="s">
        <v>899</v>
      </c>
      <c r="D1835">
        <v>22110419803</v>
      </c>
      <c r="E1835" t="s">
        <v>1588</v>
      </c>
      <c r="F1835" t="s">
        <v>56</v>
      </c>
      <c r="G1835" t="s">
        <v>57</v>
      </c>
      <c r="H1835">
        <v>3</v>
      </c>
      <c r="I1835" t="s">
        <v>74</v>
      </c>
      <c r="J1835" t="s">
        <v>59</v>
      </c>
      <c r="L1835">
        <v>1</v>
      </c>
      <c r="N1835">
        <v>2</v>
      </c>
      <c r="O1835" t="s">
        <v>66</v>
      </c>
      <c r="P1835">
        <v>5</v>
      </c>
      <c r="Q1835" t="s">
        <v>75</v>
      </c>
      <c r="R1835">
        <v>18</v>
      </c>
      <c r="S1835">
        <v>21</v>
      </c>
      <c r="T1835" t="s">
        <v>61</v>
      </c>
      <c r="V1835">
        <v>4</v>
      </c>
      <c r="W1835">
        <v>0</v>
      </c>
      <c r="X1835">
        <v>1</v>
      </c>
      <c r="Y1835" t="s">
        <v>71</v>
      </c>
      <c r="Z1835" t="s">
        <v>71</v>
      </c>
      <c r="AA1835" t="s">
        <v>71</v>
      </c>
      <c r="AB1835" t="s">
        <v>71</v>
      </c>
      <c r="AC1835" t="s">
        <v>77</v>
      </c>
      <c r="AD1835">
        <v>1</v>
      </c>
      <c r="AE1835">
        <v>1</v>
      </c>
      <c r="AF1835">
        <v>0</v>
      </c>
      <c r="AG1835">
        <v>0</v>
      </c>
      <c r="AH1835">
        <v>0</v>
      </c>
      <c r="AI1835">
        <v>0</v>
      </c>
      <c r="AJ1835">
        <v>1</v>
      </c>
      <c r="AK1835">
        <v>0</v>
      </c>
      <c r="AL1835">
        <v>0</v>
      </c>
      <c r="AM1835">
        <v>0</v>
      </c>
      <c r="AN1835">
        <v>0</v>
      </c>
      <c r="AO1835">
        <v>0</v>
      </c>
      <c r="AP1835">
        <v>0</v>
      </c>
      <c r="AQ1835">
        <v>0</v>
      </c>
      <c r="AR1835">
        <v>0</v>
      </c>
      <c r="AS1835">
        <v>0</v>
      </c>
      <c r="AT1835">
        <v>0</v>
      </c>
      <c r="AU1835">
        <v>0</v>
      </c>
      <c r="AV1835">
        <v>0</v>
      </c>
      <c r="AW1835">
        <v>3</v>
      </c>
      <c r="AX1835">
        <v>3</v>
      </c>
      <c r="AY1835">
        <v>0</v>
      </c>
      <c r="AZ1835">
        <v>0</v>
      </c>
      <c r="BA1835" t="s">
        <v>63</v>
      </c>
      <c r="BB1835" t="s">
        <v>63</v>
      </c>
      <c r="BC1835" t="s">
        <v>64</v>
      </c>
    </row>
    <row r="1836" spans="1:55" x14ac:dyDescent="0.3">
      <c r="A1836" t="s">
        <v>55</v>
      </c>
      <c r="B1836" t="s">
        <v>55</v>
      </c>
      <c r="C1836" t="s">
        <v>899</v>
      </c>
      <c r="D1836">
        <v>22110419803</v>
      </c>
      <c r="E1836" t="s">
        <v>1588</v>
      </c>
      <c r="F1836" t="s">
        <v>56</v>
      </c>
      <c r="G1836" t="s">
        <v>57</v>
      </c>
      <c r="H1836">
        <v>5</v>
      </c>
      <c r="I1836" t="s">
        <v>94</v>
      </c>
      <c r="J1836" t="s">
        <v>59</v>
      </c>
      <c r="L1836">
        <v>1</v>
      </c>
      <c r="N1836">
        <v>1</v>
      </c>
      <c r="O1836" t="s">
        <v>95</v>
      </c>
      <c r="R1836">
        <v>0</v>
      </c>
      <c r="S1836">
        <v>0</v>
      </c>
      <c r="T1836" t="s">
        <v>1773</v>
      </c>
      <c r="U1836" t="s">
        <v>1797</v>
      </c>
      <c r="V1836">
        <v>3</v>
      </c>
      <c r="W1836">
        <v>1</v>
      </c>
      <c r="X1836">
        <v>2</v>
      </c>
      <c r="Y1836" t="s">
        <v>71</v>
      </c>
      <c r="AB1836" t="s">
        <v>71</v>
      </c>
      <c r="AD1836">
        <v>0</v>
      </c>
      <c r="AE1836">
        <v>0</v>
      </c>
      <c r="AF1836">
        <v>0</v>
      </c>
      <c r="AG1836">
        <v>0</v>
      </c>
      <c r="AH1836">
        <v>0</v>
      </c>
      <c r="AI1836">
        <v>0</v>
      </c>
      <c r="AJ1836">
        <v>0</v>
      </c>
      <c r="AK1836">
        <v>0</v>
      </c>
      <c r="AL1836">
        <v>0</v>
      </c>
      <c r="AM1836">
        <v>0</v>
      </c>
      <c r="AN1836">
        <v>0</v>
      </c>
      <c r="AO1836">
        <v>0</v>
      </c>
      <c r="AP1836">
        <v>0</v>
      </c>
      <c r="AQ1836">
        <v>0</v>
      </c>
      <c r="AR1836">
        <v>0</v>
      </c>
      <c r="AS1836">
        <v>0</v>
      </c>
      <c r="AT1836">
        <v>0</v>
      </c>
      <c r="AU1836">
        <v>0</v>
      </c>
      <c r="AV1836">
        <v>0</v>
      </c>
      <c r="AW1836">
        <v>0</v>
      </c>
      <c r="AX1836">
        <v>0</v>
      </c>
      <c r="AY1836">
        <v>0</v>
      </c>
      <c r="AZ1836">
        <v>0</v>
      </c>
      <c r="BA1836" t="s">
        <v>63</v>
      </c>
      <c r="BB1836" t="s">
        <v>63</v>
      </c>
      <c r="BC1836" t="s">
        <v>64</v>
      </c>
    </row>
    <row r="1837" spans="1:55" x14ac:dyDescent="0.3">
      <c r="A1837" t="s">
        <v>55</v>
      </c>
      <c r="B1837" t="s">
        <v>55</v>
      </c>
      <c r="C1837" t="s">
        <v>899</v>
      </c>
      <c r="D1837">
        <v>22110419803</v>
      </c>
      <c r="E1837" t="s">
        <v>1588</v>
      </c>
      <c r="F1837" t="s">
        <v>56</v>
      </c>
      <c r="G1837" t="s">
        <v>57</v>
      </c>
      <c r="H1837">
        <v>5</v>
      </c>
      <c r="I1837" t="s">
        <v>94</v>
      </c>
      <c r="J1837" t="s">
        <v>59</v>
      </c>
      <c r="L1837">
        <v>1</v>
      </c>
      <c r="N1837">
        <v>3</v>
      </c>
      <c r="O1837" t="s">
        <v>95</v>
      </c>
      <c r="R1837">
        <v>0</v>
      </c>
      <c r="S1837">
        <v>0</v>
      </c>
      <c r="T1837" t="s">
        <v>61</v>
      </c>
      <c r="V1837">
        <v>3</v>
      </c>
      <c r="W1837">
        <v>1</v>
      </c>
      <c r="X1837">
        <v>2</v>
      </c>
      <c r="Y1837" t="s">
        <v>62</v>
      </c>
      <c r="AA1837" t="s">
        <v>71</v>
      </c>
      <c r="AB1837" t="s">
        <v>62</v>
      </c>
      <c r="AD1837">
        <v>0</v>
      </c>
      <c r="AE1837">
        <v>0</v>
      </c>
      <c r="AF1837">
        <v>0</v>
      </c>
      <c r="AG1837">
        <v>0</v>
      </c>
      <c r="AH1837">
        <v>0</v>
      </c>
      <c r="AI1837">
        <v>0</v>
      </c>
      <c r="AJ1837">
        <v>0</v>
      </c>
      <c r="AK1837">
        <v>0</v>
      </c>
      <c r="AL1837">
        <v>0</v>
      </c>
      <c r="AM1837">
        <v>0</v>
      </c>
      <c r="AN1837">
        <v>0</v>
      </c>
      <c r="AO1837">
        <v>0</v>
      </c>
      <c r="AP1837">
        <v>0</v>
      </c>
      <c r="AQ1837">
        <v>0</v>
      </c>
      <c r="AR1837">
        <v>0</v>
      </c>
      <c r="AS1837">
        <v>0</v>
      </c>
      <c r="AT1837">
        <v>0</v>
      </c>
      <c r="AU1837">
        <v>0</v>
      </c>
      <c r="AV1837">
        <v>0</v>
      </c>
      <c r="AW1837">
        <v>0</v>
      </c>
      <c r="AX1837">
        <v>0</v>
      </c>
      <c r="AY1837">
        <v>0</v>
      </c>
      <c r="AZ1837">
        <v>0</v>
      </c>
      <c r="BA1837" t="s">
        <v>63</v>
      </c>
      <c r="BB1837" t="s">
        <v>63</v>
      </c>
    </row>
    <row r="1838" spans="1:55" x14ac:dyDescent="0.3">
      <c r="A1838" t="s">
        <v>55</v>
      </c>
      <c r="B1838" t="s">
        <v>55</v>
      </c>
      <c r="C1838" t="s">
        <v>899</v>
      </c>
      <c r="D1838">
        <v>22110419803</v>
      </c>
      <c r="E1838" t="s">
        <v>1588</v>
      </c>
      <c r="F1838" t="s">
        <v>56</v>
      </c>
      <c r="G1838" t="s">
        <v>57</v>
      </c>
      <c r="H1838">
        <v>6</v>
      </c>
      <c r="I1838" t="s">
        <v>58</v>
      </c>
      <c r="J1838" t="s">
        <v>59</v>
      </c>
      <c r="L1838">
        <v>1</v>
      </c>
      <c r="N1838">
        <v>1</v>
      </c>
      <c r="O1838" t="s">
        <v>60</v>
      </c>
      <c r="R1838">
        <v>0</v>
      </c>
      <c r="S1838">
        <v>0</v>
      </c>
      <c r="T1838" t="s">
        <v>61</v>
      </c>
      <c r="V1838">
        <v>0</v>
      </c>
      <c r="W1838">
        <v>1</v>
      </c>
      <c r="X1838">
        <v>1</v>
      </c>
      <c r="Y1838" t="s">
        <v>62</v>
      </c>
      <c r="Z1838" t="s">
        <v>62</v>
      </c>
      <c r="AA1838" t="s">
        <v>62</v>
      </c>
      <c r="AB1838" t="s">
        <v>62</v>
      </c>
      <c r="AD1838">
        <v>0</v>
      </c>
      <c r="AE1838">
        <v>0</v>
      </c>
      <c r="AF1838">
        <v>1</v>
      </c>
      <c r="AG1838">
        <v>0</v>
      </c>
      <c r="AH1838">
        <v>0</v>
      </c>
      <c r="AI1838">
        <v>2</v>
      </c>
      <c r="AJ1838">
        <v>3</v>
      </c>
      <c r="AK1838">
        <v>2</v>
      </c>
      <c r="AL1838">
        <v>1</v>
      </c>
      <c r="AM1838">
        <v>1</v>
      </c>
      <c r="AN1838">
        <v>6</v>
      </c>
      <c r="AO1838">
        <v>0</v>
      </c>
      <c r="AP1838">
        <v>0</v>
      </c>
      <c r="AQ1838">
        <v>0</v>
      </c>
      <c r="AR1838">
        <v>0</v>
      </c>
      <c r="AS1838">
        <v>0</v>
      </c>
      <c r="AT1838">
        <v>0</v>
      </c>
      <c r="AU1838">
        <v>0</v>
      </c>
      <c r="AV1838">
        <v>0</v>
      </c>
      <c r="AW1838">
        <v>3</v>
      </c>
      <c r="AX1838">
        <v>3</v>
      </c>
      <c r="AY1838">
        <v>0</v>
      </c>
      <c r="AZ1838">
        <v>0</v>
      </c>
      <c r="BA1838" t="s">
        <v>63</v>
      </c>
      <c r="BB1838" t="s">
        <v>63</v>
      </c>
    </row>
    <row r="1839" spans="1:55" x14ac:dyDescent="0.3">
      <c r="A1839" t="s">
        <v>55</v>
      </c>
      <c r="B1839" t="s">
        <v>55</v>
      </c>
      <c r="C1839" t="s">
        <v>899</v>
      </c>
      <c r="D1839">
        <v>22110419803</v>
      </c>
      <c r="E1839" t="s">
        <v>1588</v>
      </c>
      <c r="F1839" t="s">
        <v>56</v>
      </c>
      <c r="G1839" t="s">
        <v>57</v>
      </c>
      <c r="H1839">
        <v>6</v>
      </c>
      <c r="I1839" t="s">
        <v>58</v>
      </c>
      <c r="J1839" t="s">
        <v>59</v>
      </c>
      <c r="L1839">
        <v>1</v>
      </c>
      <c r="N1839">
        <v>2</v>
      </c>
      <c r="O1839" t="s">
        <v>97</v>
      </c>
      <c r="R1839">
        <v>0</v>
      </c>
      <c r="S1839">
        <v>0</v>
      </c>
      <c r="T1839" t="s">
        <v>61</v>
      </c>
      <c r="V1839">
        <v>0</v>
      </c>
      <c r="W1839">
        <v>1</v>
      </c>
      <c r="X1839">
        <v>1</v>
      </c>
      <c r="Y1839" t="s">
        <v>62</v>
      </c>
      <c r="AA1839" t="s">
        <v>62</v>
      </c>
      <c r="AB1839" t="s">
        <v>62</v>
      </c>
      <c r="AD1839">
        <v>0</v>
      </c>
      <c r="AE1839">
        <v>0</v>
      </c>
      <c r="AF1839">
        <v>0</v>
      </c>
      <c r="AG1839">
        <v>0</v>
      </c>
      <c r="AH1839">
        <v>0</v>
      </c>
      <c r="AI1839">
        <v>0</v>
      </c>
      <c r="AJ1839">
        <v>0</v>
      </c>
      <c r="AK1839">
        <v>1</v>
      </c>
      <c r="AL1839">
        <v>0</v>
      </c>
      <c r="AM1839">
        <v>0</v>
      </c>
      <c r="AN1839">
        <v>0</v>
      </c>
      <c r="AO1839">
        <v>0</v>
      </c>
      <c r="AP1839">
        <v>0</v>
      </c>
      <c r="AQ1839">
        <v>0</v>
      </c>
      <c r="AR1839">
        <v>0</v>
      </c>
      <c r="AS1839">
        <v>0</v>
      </c>
      <c r="AT1839">
        <v>0</v>
      </c>
      <c r="AU1839">
        <v>0</v>
      </c>
      <c r="AV1839">
        <v>0</v>
      </c>
      <c r="AW1839">
        <v>1</v>
      </c>
      <c r="AX1839">
        <v>0</v>
      </c>
      <c r="AY1839">
        <v>0</v>
      </c>
      <c r="AZ1839">
        <v>0</v>
      </c>
      <c r="BA1839" t="s">
        <v>63</v>
      </c>
      <c r="BB1839" t="s">
        <v>63</v>
      </c>
      <c r="BC1839" t="s">
        <v>84</v>
      </c>
    </row>
    <row r="1840" spans="1:55" x14ac:dyDescent="0.3">
      <c r="A1840" t="s">
        <v>55</v>
      </c>
      <c r="B1840" t="s">
        <v>55</v>
      </c>
      <c r="C1840" t="s">
        <v>1421</v>
      </c>
      <c r="D1840">
        <v>22110405117</v>
      </c>
      <c r="E1840" t="s">
        <v>1519</v>
      </c>
      <c r="F1840" t="s">
        <v>56</v>
      </c>
      <c r="G1840" t="s">
        <v>57</v>
      </c>
      <c r="H1840">
        <v>1</v>
      </c>
      <c r="I1840" t="s">
        <v>58</v>
      </c>
      <c r="J1840" t="s">
        <v>59</v>
      </c>
      <c r="L1840">
        <v>1</v>
      </c>
      <c r="M1840" t="s">
        <v>1784</v>
      </c>
      <c r="N1840">
        <v>3</v>
      </c>
      <c r="O1840" t="s">
        <v>97</v>
      </c>
      <c r="R1840">
        <v>0</v>
      </c>
      <c r="S1840">
        <v>0</v>
      </c>
      <c r="T1840" t="s">
        <v>1773</v>
      </c>
      <c r="V1840">
        <v>0</v>
      </c>
      <c r="W1840">
        <v>2</v>
      </c>
      <c r="X1840">
        <v>2</v>
      </c>
      <c r="Y1840" t="s">
        <v>71</v>
      </c>
      <c r="Z1840" t="s">
        <v>62</v>
      </c>
      <c r="AA1840" t="s">
        <v>62</v>
      </c>
      <c r="AB1840" t="s">
        <v>62</v>
      </c>
      <c r="AD1840">
        <v>0</v>
      </c>
      <c r="AE1840">
        <v>0</v>
      </c>
      <c r="AF1840">
        <v>0</v>
      </c>
      <c r="AG1840">
        <v>0</v>
      </c>
      <c r="AH1840">
        <v>0</v>
      </c>
      <c r="AI1840">
        <v>0</v>
      </c>
      <c r="AJ1840">
        <v>1</v>
      </c>
      <c r="AK1840">
        <v>0</v>
      </c>
      <c r="AL1840">
        <v>0</v>
      </c>
      <c r="AM1840">
        <v>0</v>
      </c>
      <c r="AN1840">
        <v>0</v>
      </c>
      <c r="AO1840">
        <v>0</v>
      </c>
      <c r="AP1840">
        <v>0</v>
      </c>
      <c r="AQ1840">
        <v>0</v>
      </c>
      <c r="AR1840">
        <v>0</v>
      </c>
      <c r="AS1840">
        <v>0</v>
      </c>
      <c r="AT1840">
        <v>0</v>
      </c>
      <c r="AU1840">
        <v>0</v>
      </c>
      <c r="AV1840">
        <v>0</v>
      </c>
      <c r="AW1840">
        <v>1</v>
      </c>
      <c r="AX1840">
        <v>0</v>
      </c>
      <c r="AY1840">
        <v>0</v>
      </c>
      <c r="AZ1840">
        <v>0</v>
      </c>
      <c r="BA1840" t="s">
        <v>63</v>
      </c>
      <c r="BB1840" t="s">
        <v>63</v>
      </c>
      <c r="BC1840" t="s">
        <v>64</v>
      </c>
    </row>
    <row r="1841" spans="1:55" x14ac:dyDescent="0.3">
      <c r="A1841" t="s">
        <v>55</v>
      </c>
      <c r="B1841" t="s">
        <v>55</v>
      </c>
      <c r="C1841" t="s">
        <v>1421</v>
      </c>
      <c r="D1841">
        <v>22110405117</v>
      </c>
      <c r="E1841" t="s">
        <v>1519</v>
      </c>
      <c r="F1841" t="s">
        <v>56</v>
      </c>
      <c r="G1841" t="s">
        <v>57</v>
      </c>
      <c r="H1841">
        <v>1</v>
      </c>
      <c r="I1841" t="s">
        <v>58</v>
      </c>
      <c r="J1841" t="s">
        <v>59</v>
      </c>
      <c r="L1841">
        <v>1</v>
      </c>
      <c r="M1841" t="s">
        <v>1784</v>
      </c>
      <c r="N1841">
        <v>4</v>
      </c>
      <c r="O1841" t="s">
        <v>95</v>
      </c>
      <c r="R1841">
        <v>0</v>
      </c>
      <c r="S1841">
        <v>0</v>
      </c>
      <c r="T1841" t="s">
        <v>1773</v>
      </c>
      <c r="V1841">
        <v>0</v>
      </c>
      <c r="W1841">
        <v>2</v>
      </c>
      <c r="X1841">
        <v>2</v>
      </c>
      <c r="Y1841" t="s">
        <v>71</v>
      </c>
      <c r="AA1841" t="s">
        <v>62</v>
      </c>
      <c r="AB1841" t="s">
        <v>62</v>
      </c>
      <c r="AD1841">
        <v>0</v>
      </c>
      <c r="AE1841">
        <v>0</v>
      </c>
      <c r="AF1841">
        <v>0</v>
      </c>
      <c r="AG1841">
        <v>0</v>
      </c>
      <c r="AH1841">
        <v>0</v>
      </c>
      <c r="AI1841">
        <v>0</v>
      </c>
      <c r="AJ1841">
        <v>0</v>
      </c>
      <c r="AK1841">
        <v>0</v>
      </c>
      <c r="AL1841">
        <v>0</v>
      </c>
      <c r="AM1841">
        <v>0</v>
      </c>
      <c r="AN1841">
        <v>0</v>
      </c>
      <c r="AO1841">
        <v>0</v>
      </c>
      <c r="AP1841">
        <v>0</v>
      </c>
      <c r="AQ1841">
        <v>0</v>
      </c>
      <c r="AR1841">
        <v>0</v>
      </c>
      <c r="AS1841">
        <v>0</v>
      </c>
      <c r="AT1841">
        <v>0</v>
      </c>
      <c r="AU1841">
        <v>0</v>
      </c>
      <c r="AV1841">
        <v>0</v>
      </c>
      <c r="AW1841">
        <v>1</v>
      </c>
      <c r="AX1841">
        <v>0</v>
      </c>
      <c r="AY1841">
        <v>0</v>
      </c>
      <c r="AZ1841">
        <v>0</v>
      </c>
      <c r="BA1841" t="s">
        <v>63</v>
      </c>
      <c r="BB1841" t="s">
        <v>63</v>
      </c>
      <c r="BC1841" t="s">
        <v>64</v>
      </c>
    </row>
    <row r="1842" spans="1:55" x14ac:dyDescent="0.3">
      <c r="A1842" t="s">
        <v>55</v>
      </c>
      <c r="B1842" t="s">
        <v>55</v>
      </c>
      <c r="C1842" t="s">
        <v>1421</v>
      </c>
      <c r="D1842">
        <v>22110405117</v>
      </c>
      <c r="E1842" t="s">
        <v>1519</v>
      </c>
      <c r="F1842" t="s">
        <v>56</v>
      </c>
      <c r="G1842" t="s">
        <v>57</v>
      </c>
      <c r="H1842">
        <v>4</v>
      </c>
      <c r="I1842" t="s">
        <v>74</v>
      </c>
      <c r="J1842" t="s">
        <v>59</v>
      </c>
      <c r="L1842">
        <v>1</v>
      </c>
      <c r="N1842">
        <v>2</v>
      </c>
      <c r="O1842" t="s">
        <v>66</v>
      </c>
      <c r="P1842">
        <v>2</v>
      </c>
      <c r="Q1842" t="s">
        <v>69</v>
      </c>
      <c r="R1842">
        <v>1</v>
      </c>
      <c r="S1842">
        <v>3</v>
      </c>
      <c r="T1842" t="s">
        <v>61</v>
      </c>
      <c r="V1842">
        <v>2</v>
      </c>
      <c r="W1842">
        <v>1</v>
      </c>
      <c r="X1842">
        <v>1</v>
      </c>
      <c r="Y1842" t="s">
        <v>71</v>
      </c>
      <c r="Z1842" t="s">
        <v>62</v>
      </c>
      <c r="AA1842" t="s">
        <v>62</v>
      </c>
      <c r="AB1842" t="s">
        <v>62</v>
      </c>
      <c r="AC1842" t="s">
        <v>77</v>
      </c>
      <c r="AD1842">
        <v>0</v>
      </c>
      <c r="AE1842">
        <v>0</v>
      </c>
      <c r="AF1842">
        <v>0</v>
      </c>
      <c r="AG1842">
        <v>0</v>
      </c>
      <c r="AH1842">
        <v>0</v>
      </c>
      <c r="AI1842">
        <v>0</v>
      </c>
      <c r="AJ1842">
        <v>0</v>
      </c>
      <c r="AK1842">
        <v>0</v>
      </c>
      <c r="AL1842">
        <v>0</v>
      </c>
      <c r="AM1842">
        <v>0</v>
      </c>
      <c r="AN1842">
        <v>0</v>
      </c>
      <c r="AO1842">
        <v>0</v>
      </c>
      <c r="AP1842">
        <v>0</v>
      </c>
      <c r="AQ1842">
        <v>0</v>
      </c>
      <c r="AR1842">
        <v>0</v>
      </c>
      <c r="AS1842">
        <v>0</v>
      </c>
      <c r="AT1842">
        <v>0</v>
      </c>
      <c r="AU1842">
        <v>0</v>
      </c>
      <c r="AV1842">
        <v>0</v>
      </c>
      <c r="AW1842">
        <v>1</v>
      </c>
      <c r="AX1842">
        <v>1</v>
      </c>
      <c r="AY1842">
        <v>0</v>
      </c>
      <c r="AZ1842">
        <v>0</v>
      </c>
      <c r="BA1842" t="s">
        <v>63</v>
      </c>
      <c r="BB1842" t="s">
        <v>63</v>
      </c>
    </row>
    <row r="1843" spans="1:55" x14ac:dyDescent="0.3">
      <c r="A1843" t="s">
        <v>55</v>
      </c>
      <c r="B1843" t="s">
        <v>55</v>
      </c>
      <c r="C1843" t="s">
        <v>1421</v>
      </c>
      <c r="D1843">
        <v>22110405117</v>
      </c>
      <c r="E1843" t="s">
        <v>1519</v>
      </c>
      <c r="F1843" t="s">
        <v>56</v>
      </c>
      <c r="G1843" t="s">
        <v>57</v>
      </c>
      <c r="H1843">
        <v>4</v>
      </c>
      <c r="I1843" t="s">
        <v>74</v>
      </c>
      <c r="J1843" t="s">
        <v>59</v>
      </c>
      <c r="L1843">
        <v>1</v>
      </c>
      <c r="N1843">
        <v>3</v>
      </c>
      <c r="O1843" t="s">
        <v>66</v>
      </c>
      <c r="R1843">
        <v>0</v>
      </c>
      <c r="S1843">
        <v>0</v>
      </c>
      <c r="T1843" t="s">
        <v>1773</v>
      </c>
      <c r="U1843" t="s">
        <v>1785</v>
      </c>
      <c r="V1843">
        <v>2</v>
      </c>
      <c r="W1843">
        <v>1</v>
      </c>
      <c r="X1843">
        <v>1</v>
      </c>
      <c r="Y1843" t="s">
        <v>71</v>
      </c>
      <c r="Z1843" t="s">
        <v>71</v>
      </c>
      <c r="AA1843" t="s">
        <v>62</v>
      </c>
      <c r="AB1843" t="s">
        <v>62</v>
      </c>
      <c r="AC1843" t="s">
        <v>77</v>
      </c>
      <c r="AD1843">
        <v>0</v>
      </c>
      <c r="AE1843">
        <v>0</v>
      </c>
      <c r="AF1843">
        <v>0</v>
      </c>
      <c r="AG1843">
        <v>0</v>
      </c>
      <c r="AH1843">
        <v>0</v>
      </c>
      <c r="AI1843">
        <v>0</v>
      </c>
      <c r="AJ1843">
        <v>0</v>
      </c>
      <c r="AK1843">
        <v>0</v>
      </c>
      <c r="AL1843">
        <v>0</v>
      </c>
      <c r="AM1843">
        <v>0</v>
      </c>
      <c r="AN1843">
        <v>0</v>
      </c>
      <c r="AO1843">
        <v>0</v>
      </c>
      <c r="AP1843">
        <v>0</v>
      </c>
      <c r="AQ1843">
        <v>0</v>
      </c>
      <c r="AR1843">
        <v>0</v>
      </c>
      <c r="AS1843">
        <v>0</v>
      </c>
      <c r="AT1843">
        <v>0</v>
      </c>
      <c r="AU1843">
        <v>0</v>
      </c>
      <c r="AV1843">
        <v>0</v>
      </c>
      <c r="AW1843">
        <v>1</v>
      </c>
      <c r="AX1843">
        <v>0</v>
      </c>
      <c r="AY1843">
        <v>0</v>
      </c>
      <c r="AZ1843">
        <v>0</v>
      </c>
      <c r="BA1843" t="s">
        <v>63</v>
      </c>
      <c r="BB1843" t="s">
        <v>63</v>
      </c>
      <c r="BC1843" t="s">
        <v>64</v>
      </c>
    </row>
    <row r="1844" spans="1:55" x14ac:dyDescent="0.3">
      <c r="A1844" t="s">
        <v>55</v>
      </c>
      <c r="B1844" t="s">
        <v>55</v>
      </c>
      <c r="C1844" t="s">
        <v>1421</v>
      </c>
      <c r="D1844">
        <v>22110436404</v>
      </c>
      <c r="E1844" t="s">
        <v>1620</v>
      </c>
      <c r="F1844" t="s">
        <v>56</v>
      </c>
      <c r="G1844" t="s">
        <v>57</v>
      </c>
      <c r="H1844">
        <v>4</v>
      </c>
      <c r="I1844" t="s">
        <v>74</v>
      </c>
      <c r="J1844" t="s">
        <v>59</v>
      </c>
      <c r="L1844">
        <v>1</v>
      </c>
      <c r="N1844">
        <v>6</v>
      </c>
      <c r="O1844" t="s">
        <v>66</v>
      </c>
      <c r="P1844">
        <v>3</v>
      </c>
      <c r="Q1844" t="s">
        <v>78</v>
      </c>
      <c r="R1844">
        <v>18</v>
      </c>
      <c r="S1844">
        <v>20</v>
      </c>
      <c r="T1844" t="s">
        <v>1773</v>
      </c>
      <c r="V1844">
        <v>2</v>
      </c>
      <c r="W1844">
        <v>0</v>
      </c>
      <c r="X1844">
        <v>2</v>
      </c>
      <c r="Y1844" t="s">
        <v>71</v>
      </c>
      <c r="Z1844" t="s">
        <v>62</v>
      </c>
      <c r="AA1844" t="s">
        <v>62</v>
      </c>
      <c r="AB1844" t="s">
        <v>62</v>
      </c>
      <c r="AC1844" t="s">
        <v>77</v>
      </c>
      <c r="AD1844">
        <v>1</v>
      </c>
      <c r="AE1844">
        <v>0</v>
      </c>
      <c r="AF1844">
        <v>0</v>
      </c>
      <c r="AG1844">
        <v>0</v>
      </c>
      <c r="AH1844">
        <v>0</v>
      </c>
      <c r="AI1844">
        <v>0</v>
      </c>
      <c r="AJ1844">
        <v>0</v>
      </c>
      <c r="AK1844">
        <v>0</v>
      </c>
      <c r="AL1844">
        <v>0</v>
      </c>
      <c r="AM1844">
        <v>0</v>
      </c>
      <c r="AN1844">
        <v>0</v>
      </c>
      <c r="AO1844">
        <v>0</v>
      </c>
      <c r="AP1844">
        <v>0</v>
      </c>
      <c r="AQ1844">
        <v>0</v>
      </c>
      <c r="AR1844">
        <v>0</v>
      </c>
      <c r="AS1844">
        <v>0</v>
      </c>
      <c r="AT1844">
        <v>0</v>
      </c>
      <c r="AU1844">
        <v>0</v>
      </c>
      <c r="AV1844">
        <v>0</v>
      </c>
      <c r="AW1844">
        <v>0</v>
      </c>
      <c r="AX1844">
        <v>2</v>
      </c>
      <c r="AY1844">
        <v>0</v>
      </c>
      <c r="AZ1844">
        <v>0</v>
      </c>
      <c r="BA1844" t="s">
        <v>63</v>
      </c>
      <c r="BB1844" t="s">
        <v>63</v>
      </c>
      <c r="BC1844" t="s">
        <v>64</v>
      </c>
    </row>
    <row r="1845" spans="1:55" x14ac:dyDescent="0.3">
      <c r="A1845" t="s">
        <v>55</v>
      </c>
      <c r="B1845" t="s">
        <v>55</v>
      </c>
      <c r="C1845" t="s">
        <v>1421</v>
      </c>
      <c r="D1845">
        <v>22110405117</v>
      </c>
      <c r="E1845" t="s">
        <v>1519</v>
      </c>
      <c r="F1845" t="s">
        <v>56</v>
      </c>
      <c r="G1845" t="s">
        <v>57</v>
      </c>
      <c r="H1845">
        <v>5</v>
      </c>
      <c r="I1845" t="s">
        <v>74</v>
      </c>
      <c r="J1845" t="s">
        <v>59</v>
      </c>
      <c r="L1845">
        <v>1</v>
      </c>
      <c r="N1845">
        <v>2</v>
      </c>
      <c r="O1845" t="s">
        <v>66</v>
      </c>
      <c r="P1845">
        <v>4</v>
      </c>
      <c r="Q1845" t="s">
        <v>76</v>
      </c>
      <c r="R1845">
        <v>2</v>
      </c>
      <c r="S1845">
        <v>1</v>
      </c>
      <c r="T1845" t="s">
        <v>61</v>
      </c>
      <c r="V1845">
        <v>4</v>
      </c>
      <c r="W1845">
        <v>0</v>
      </c>
      <c r="X1845">
        <v>2</v>
      </c>
      <c r="Y1845" t="s">
        <v>62</v>
      </c>
      <c r="Z1845" t="s">
        <v>62</v>
      </c>
      <c r="AA1845" t="s">
        <v>62</v>
      </c>
      <c r="AB1845" t="s">
        <v>62</v>
      </c>
      <c r="AC1845" t="s">
        <v>77</v>
      </c>
      <c r="AD1845">
        <v>0</v>
      </c>
      <c r="AE1845">
        <v>0</v>
      </c>
      <c r="AF1845">
        <v>0</v>
      </c>
      <c r="AG1845">
        <v>0</v>
      </c>
      <c r="AH1845">
        <v>0</v>
      </c>
      <c r="AI1845">
        <v>0</v>
      </c>
      <c r="AJ1845">
        <v>0</v>
      </c>
      <c r="AK1845">
        <v>0</v>
      </c>
      <c r="AL1845">
        <v>0</v>
      </c>
      <c r="AM1845">
        <v>0</v>
      </c>
      <c r="AN1845">
        <v>0</v>
      </c>
      <c r="AO1845">
        <v>0</v>
      </c>
      <c r="AP1845">
        <v>0</v>
      </c>
      <c r="AQ1845">
        <v>0</v>
      </c>
      <c r="AR1845">
        <v>0</v>
      </c>
      <c r="AS1845">
        <v>0</v>
      </c>
      <c r="AT1845">
        <v>0</v>
      </c>
      <c r="AU1845">
        <v>0</v>
      </c>
      <c r="AV1845">
        <v>0</v>
      </c>
      <c r="AW1845">
        <v>0</v>
      </c>
      <c r="AX1845">
        <v>3</v>
      </c>
      <c r="AY1845">
        <v>0</v>
      </c>
      <c r="AZ1845">
        <v>0</v>
      </c>
      <c r="BA1845" t="s">
        <v>63</v>
      </c>
      <c r="BB1845" t="s">
        <v>63</v>
      </c>
      <c r="BC1845" t="s">
        <v>64</v>
      </c>
    </row>
    <row r="1846" spans="1:55" x14ac:dyDescent="0.3">
      <c r="A1846" t="s">
        <v>55</v>
      </c>
      <c r="B1846" t="s">
        <v>55</v>
      </c>
      <c r="C1846" t="s">
        <v>1421</v>
      </c>
      <c r="D1846">
        <v>22110436404</v>
      </c>
      <c r="E1846" t="s">
        <v>1620</v>
      </c>
      <c r="F1846" t="s">
        <v>56</v>
      </c>
      <c r="G1846" t="s">
        <v>57</v>
      </c>
      <c r="H1846">
        <v>5</v>
      </c>
      <c r="I1846" t="s">
        <v>74</v>
      </c>
      <c r="J1846" t="s">
        <v>59</v>
      </c>
      <c r="L1846">
        <v>1</v>
      </c>
      <c r="N1846">
        <v>1</v>
      </c>
      <c r="O1846" t="s">
        <v>66</v>
      </c>
      <c r="P1846">
        <v>5</v>
      </c>
      <c r="Q1846" t="s">
        <v>75</v>
      </c>
      <c r="R1846">
        <v>26</v>
      </c>
      <c r="S1846">
        <v>27</v>
      </c>
      <c r="T1846" t="s">
        <v>61</v>
      </c>
      <c r="U1846" t="s">
        <v>1798</v>
      </c>
      <c r="V1846">
        <v>2</v>
      </c>
      <c r="W1846">
        <v>5</v>
      </c>
      <c r="X1846">
        <v>1</v>
      </c>
      <c r="Y1846" t="s">
        <v>71</v>
      </c>
      <c r="Z1846" t="s">
        <v>62</v>
      </c>
      <c r="AA1846" t="s">
        <v>90</v>
      </c>
      <c r="AB1846" t="s">
        <v>71</v>
      </c>
      <c r="AC1846" t="s">
        <v>77</v>
      </c>
      <c r="AD1846">
        <v>2</v>
      </c>
      <c r="AE1846">
        <v>0</v>
      </c>
      <c r="AF1846">
        <v>0</v>
      </c>
      <c r="AG1846">
        <v>0</v>
      </c>
      <c r="AH1846">
        <v>0</v>
      </c>
      <c r="AI1846">
        <v>3</v>
      </c>
      <c r="AJ1846">
        <v>0</v>
      </c>
      <c r="AK1846">
        <v>0</v>
      </c>
      <c r="AL1846">
        <v>0</v>
      </c>
      <c r="AM1846">
        <v>0</v>
      </c>
      <c r="AN1846">
        <v>0</v>
      </c>
      <c r="AO1846">
        <v>0</v>
      </c>
      <c r="AP1846">
        <v>0</v>
      </c>
      <c r="AQ1846">
        <v>0</v>
      </c>
      <c r="AR1846">
        <v>0</v>
      </c>
      <c r="AS1846">
        <v>0</v>
      </c>
      <c r="AT1846">
        <v>0</v>
      </c>
      <c r="AU1846">
        <v>0</v>
      </c>
      <c r="AV1846">
        <v>0</v>
      </c>
      <c r="AW1846">
        <v>0</v>
      </c>
      <c r="AX1846">
        <v>2</v>
      </c>
      <c r="AY1846">
        <v>0</v>
      </c>
      <c r="AZ1846">
        <v>0</v>
      </c>
      <c r="BA1846" t="s">
        <v>63</v>
      </c>
      <c r="BB1846" t="s">
        <v>63</v>
      </c>
      <c r="BC1846" t="s">
        <v>84</v>
      </c>
    </row>
    <row r="1847" spans="1:55" x14ac:dyDescent="0.3">
      <c r="A1847" t="s">
        <v>55</v>
      </c>
      <c r="B1847" t="s">
        <v>55</v>
      </c>
      <c r="C1847" t="s">
        <v>391</v>
      </c>
      <c r="D1847">
        <v>22110423201</v>
      </c>
      <c r="E1847" t="s">
        <v>1594</v>
      </c>
      <c r="F1847" t="s">
        <v>98</v>
      </c>
      <c r="G1847" t="s">
        <v>57</v>
      </c>
      <c r="H1847">
        <v>1</v>
      </c>
      <c r="I1847" t="s">
        <v>74</v>
      </c>
      <c r="J1847" t="s">
        <v>59</v>
      </c>
      <c r="L1847">
        <v>1</v>
      </c>
      <c r="N1847">
        <v>1</v>
      </c>
      <c r="O1847" t="s">
        <v>66</v>
      </c>
      <c r="P1847">
        <v>8</v>
      </c>
      <c r="Q1847" t="s">
        <v>82</v>
      </c>
      <c r="R1847">
        <v>32</v>
      </c>
      <c r="S1847">
        <v>37</v>
      </c>
      <c r="T1847" t="s">
        <v>61</v>
      </c>
      <c r="V1847">
        <v>4</v>
      </c>
      <c r="W1847">
        <v>0</v>
      </c>
      <c r="X1847">
        <v>2</v>
      </c>
      <c r="Y1847" t="s">
        <v>71</v>
      </c>
      <c r="Z1847" t="s">
        <v>71</v>
      </c>
      <c r="AA1847" t="s">
        <v>62</v>
      </c>
      <c r="AB1847" t="s">
        <v>71</v>
      </c>
      <c r="AC1847" t="s">
        <v>68</v>
      </c>
      <c r="AD1847">
        <v>0</v>
      </c>
      <c r="AE1847">
        <v>0</v>
      </c>
      <c r="AF1847">
        <v>0</v>
      </c>
      <c r="AG1847">
        <v>0</v>
      </c>
      <c r="AH1847">
        <v>0</v>
      </c>
      <c r="AI1847">
        <v>0</v>
      </c>
      <c r="AJ1847">
        <v>0</v>
      </c>
      <c r="AK1847">
        <v>0</v>
      </c>
      <c r="AL1847">
        <v>0</v>
      </c>
      <c r="AM1847">
        <v>0</v>
      </c>
      <c r="AN1847">
        <v>0</v>
      </c>
      <c r="AO1847">
        <v>0</v>
      </c>
      <c r="AP1847">
        <v>0</v>
      </c>
      <c r="AQ1847">
        <v>0</v>
      </c>
      <c r="AR1847">
        <v>0</v>
      </c>
      <c r="AS1847">
        <v>0</v>
      </c>
      <c r="AT1847">
        <v>0</v>
      </c>
      <c r="AU1847">
        <v>0</v>
      </c>
      <c r="AV1847">
        <v>0</v>
      </c>
      <c r="AW1847">
        <v>2</v>
      </c>
      <c r="AX1847">
        <v>2</v>
      </c>
      <c r="AY1847">
        <v>0</v>
      </c>
      <c r="AZ1847">
        <v>0</v>
      </c>
      <c r="BA1847" t="s">
        <v>63</v>
      </c>
      <c r="BB1847" t="s">
        <v>63</v>
      </c>
      <c r="BC1847" t="s">
        <v>84</v>
      </c>
    </row>
    <row r="1848" spans="1:55" x14ac:dyDescent="0.3">
      <c r="A1848" t="s">
        <v>55</v>
      </c>
      <c r="B1848" t="s">
        <v>55</v>
      </c>
      <c r="C1848" t="s">
        <v>391</v>
      </c>
      <c r="D1848">
        <v>22110423201</v>
      </c>
      <c r="E1848" t="s">
        <v>1594</v>
      </c>
      <c r="F1848" t="s">
        <v>98</v>
      </c>
      <c r="G1848" t="s">
        <v>57</v>
      </c>
      <c r="H1848">
        <v>1</v>
      </c>
      <c r="I1848" t="s">
        <v>74</v>
      </c>
      <c r="J1848" t="s">
        <v>59</v>
      </c>
      <c r="L1848">
        <v>1</v>
      </c>
      <c r="N1848">
        <v>4</v>
      </c>
      <c r="O1848" t="s">
        <v>66</v>
      </c>
      <c r="P1848">
        <v>6</v>
      </c>
      <c r="Q1848" t="s">
        <v>100</v>
      </c>
      <c r="R1848">
        <v>37</v>
      </c>
      <c r="S1848">
        <v>41</v>
      </c>
      <c r="T1848" t="s">
        <v>61</v>
      </c>
      <c r="V1848">
        <v>4</v>
      </c>
      <c r="W1848">
        <v>0</v>
      </c>
      <c r="X1848">
        <v>2</v>
      </c>
      <c r="Y1848" t="s">
        <v>62</v>
      </c>
      <c r="Z1848" t="s">
        <v>71</v>
      </c>
      <c r="AA1848" t="s">
        <v>71</v>
      </c>
      <c r="AB1848" t="s">
        <v>62</v>
      </c>
      <c r="AC1848" t="s">
        <v>68</v>
      </c>
      <c r="AD1848">
        <v>0</v>
      </c>
      <c r="AE1848">
        <v>1</v>
      </c>
      <c r="AF1848">
        <v>0</v>
      </c>
      <c r="AG1848">
        <v>0</v>
      </c>
      <c r="AH1848">
        <v>0</v>
      </c>
      <c r="AI1848">
        <v>0</v>
      </c>
      <c r="AJ1848">
        <v>0</v>
      </c>
      <c r="AK1848">
        <v>0</v>
      </c>
      <c r="AL1848">
        <v>0</v>
      </c>
      <c r="AM1848">
        <v>0</v>
      </c>
      <c r="AN1848">
        <v>0</v>
      </c>
      <c r="AO1848">
        <v>0</v>
      </c>
      <c r="AP1848">
        <v>0</v>
      </c>
      <c r="AQ1848">
        <v>0</v>
      </c>
      <c r="AR1848">
        <v>0</v>
      </c>
      <c r="AS1848">
        <v>0</v>
      </c>
      <c r="AT1848">
        <v>0</v>
      </c>
      <c r="AU1848">
        <v>0</v>
      </c>
      <c r="AV1848">
        <v>0</v>
      </c>
      <c r="AW1848">
        <v>5</v>
      </c>
      <c r="AX1848">
        <v>6</v>
      </c>
      <c r="AY1848">
        <v>0</v>
      </c>
      <c r="AZ1848">
        <v>0</v>
      </c>
      <c r="BA1848" t="s">
        <v>63</v>
      </c>
      <c r="BB1848" t="s">
        <v>63</v>
      </c>
      <c r="BC1848" t="s">
        <v>64</v>
      </c>
    </row>
    <row r="1849" spans="1:55" x14ac:dyDescent="0.3">
      <c r="A1849" t="s">
        <v>55</v>
      </c>
      <c r="B1849" t="s">
        <v>55</v>
      </c>
      <c r="C1849" t="s">
        <v>391</v>
      </c>
      <c r="D1849">
        <v>22110423201</v>
      </c>
      <c r="E1849" t="s">
        <v>1594</v>
      </c>
      <c r="F1849" t="s">
        <v>98</v>
      </c>
      <c r="G1849" t="s">
        <v>57</v>
      </c>
      <c r="H1849">
        <v>1</v>
      </c>
      <c r="I1849" t="s">
        <v>74</v>
      </c>
      <c r="J1849" t="s">
        <v>59</v>
      </c>
      <c r="L1849">
        <v>1</v>
      </c>
      <c r="N1849">
        <v>5</v>
      </c>
      <c r="O1849" t="s">
        <v>70</v>
      </c>
      <c r="R1849">
        <v>0</v>
      </c>
      <c r="S1849">
        <v>0</v>
      </c>
      <c r="T1849" t="s">
        <v>93</v>
      </c>
      <c r="V1849">
        <v>4</v>
      </c>
      <c r="W1849">
        <v>0</v>
      </c>
      <c r="X1849">
        <v>2</v>
      </c>
      <c r="AD1849">
        <v>0</v>
      </c>
      <c r="AE1849">
        <v>0</v>
      </c>
      <c r="AF1849">
        <v>0</v>
      </c>
      <c r="AG1849">
        <v>0</v>
      </c>
      <c r="AH1849">
        <v>0</v>
      </c>
      <c r="AI1849">
        <v>0</v>
      </c>
      <c r="AJ1849">
        <v>0</v>
      </c>
      <c r="AK1849">
        <v>0</v>
      </c>
      <c r="AL1849">
        <v>0</v>
      </c>
      <c r="AM1849">
        <v>0</v>
      </c>
      <c r="AN1849">
        <v>0</v>
      </c>
      <c r="AO1849">
        <v>0</v>
      </c>
      <c r="AP1849">
        <v>0</v>
      </c>
      <c r="AQ1849">
        <v>0</v>
      </c>
      <c r="AR1849">
        <v>0</v>
      </c>
      <c r="AS1849">
        <v>0</v>
      </c>
      <c r="AT1849">
        <v>0</v>
      </c>
      <c r="AU1849">
        <v>0</v>
      </c>
      <c r="AV1849">
        <v>0</v>
      </c>
      <c r="AW1849">
        <v>0</v>
      </c>
      <c r="AX1849">
        <v>0</v>
      </c>
      <c r="AY1849">
        <v>0</v>
      </c>
      <c r="AZ1849">
        <v>0</v>
      </c>
      <c r="BC1849" t="s">
        <v>64</v>
      </c>
    </row>
    <row r="1850" spans="1:55" x14ac:dyDescent="0.3">
      <c r="A1850" t="s">
        <v>55</v>
      </c>
      <c r="B1850" t="s">
        <v>55</v>
      </c>
      <c r="C1850" t="s">
        <v>391</v>
      </c>
      <c r="D1850">
        <v>22110423201</v>
      </c>
      <c r="E1850" t="s">
        <v>1594</v>
      </c>
      <c r="F1850" t="s">
        <v>98</v>
      </c>
      <c r="G1850" t="s">
        <v>57</v>
      </c>
      <c r="H1850">
        <v>1</v>
      </c>
      <c r="I1850" t="s">
        <v>74</v>
      </c>
      <c r="J1850" t="s">
        <v>59</v>
      </c>
      <c r="L1850">
        <v>2</v>
      </c>
      <c r="N1850">
        <v>3</v>
      </c>
      <c r="O1850" t="s">
        <v>66</v>
      </c>
      <c r="P1850">
        <v>7</v>
      </c>
      <c r="Q1850" t="s">
        <v>103</v>
      </c>
      <c r="R1850">
        <v>31</v>
      </c>
      <c r="S1850">
        <v>36</v>
      </c>
      <c r="T1850" t="s">
        <v>1773</v>
      </c>
      <c r="V1850">
        <v>2</v>
      </c>
      <c r="W1850">
        <v>1</v>
      </c>
      <c r="X1850">
        <v>1</v>
      </c>
      <c r="Y1850" t="s">
        <v>71</v>
      </c>
      <c r="Z1850" t="s">
        <v>71</v>
      </c>
      <c r="AA1850" t="s">
        <v>90</v>
      </c>
      <c r="AB1850" t="s">
        <v>71</v>
      </c>
      <c r="AC1850" t="s">
        <v>68</v>
      </c>
      <c r="AD1850">
        <v>0</v>
      </c>
      <c r="AE1850">
        <v>1</v>
      </c>
      <c r="AF1850">
        <v>0</v>
      </c>
      <c r="AG1850">
        <v>0</v>
      </c>
      <c r="AH1850">
        <v>0</v>
      </c>
      <c r="AI1850">
        <v>0</v>
      </c>
      <c r="AJ1850">
        <v>0</v>
      </c>
      <c r="AK1850">
        <v>0</v>
      </c>
      <c r="AL1850">
        <v>0</v>
      </c>
      <c r="AM1850">
        <v>0</v>
      </c>
      <c r="AN1850">
        <v>0</v>
      </c>
      <c r="AO1850">
        <v>0</v>
      </c>
      <c r="AP1850">
        <v>0</v>
      </c>
      <c r="AQ1850">
        <v>0</v>
      </c>
      <c r="AR1850">
        <v>0</v>
      </c>
      <c r="AS1850">
        <v>0</v>
      </c>
      <c r="AT1850">
        <v>0</v>
      </c>
      <c r="AU1850">
        <v>0</v>
      </c>
      <c r="AV1850">
        <v>0</v>
      </c>
      <c r="AW1850">
        <v>2</v>
      </c>
      <c r="AX1850">
        <v>2</v>
      </c>
      <c r="AY1850">
        <v>0</v>
      </c>
      <c r="AZ1850">
        <v>0</v>
      </c>
      <c r="BA1850" t="s">
        <v>63</v>
      </c>
      <c r="BB1850" t="s">
        <v>63</v>
      </c>
      <c r="BC1850" t="s">
        <v>64</v>
      </c>
    </row>
    <row r="1851" spans="1:55" x14ac:dyDescent="0.3">
      <c r="A1851" t="s">
        <v>55</v>
      </c>
      <c r="B1851" t="s">
        <v>55</v>
      </c>
      <c r="C1851" t="s">
        <v>391</v>
      </c>
      <c r="D1851">
        <v>22110423201</v>
      </c>
      <c r="E1851" t="s">
        <v>1594</v>
      </c>
      <c r="F1851" t="s">
        <v>98</v>
      </c>
      <c r="G1851" t="s">
        <v>57</v>
      </c>
      <c r="H1851">
        <v>1</v>
      </c>
      <c r="I1851" t="s">
        <v>74</v>
      </c>
      <c r="J1851" t="s">
        <v>59</v>
      </c>
      <c r="L1851">
        <v>2</v>
      </c>
      <c r="N1851">
        <v>4</v>
      </c>
      <c r="O1851" t="s">
        <v>66</v>
      </c>
      <c r="P1851">
        <v>7</v>
      </c>
      <c r="Q1851" t="s">
        <v>1250</v>
      </c>
      <c r="R1851">
        <v>35</v>
      </c>
      <c r="S1851">
        <v>36</v>
      </c>
      <c r="T1851" t="s">
        <v>1773</v>
      </c>
      <c r="V1851">
        <v>2</v>
      </c>
      <c r="W1851">
        <v>1</v>
      </c>
      <c r="X1851">
        <v>1</v>
      </c>
      <c r="Y1851" t="s">
        <v>71</v>
      </c>
      <c r="Z1851" t="s">
        <v>71</v>
      </c>
      <c r="AA1851" t="s">
        <v>90</v>
      </c>
      <c r="AB1851" t="s">
        <v>71</v>
      </c>
      <c r="AC1851" t="s">
        <v>68</v>
      </c>
      <c r="AD1851">
        <v>0</v>
      </c>
      <c r="AE1851">
        <v>1</v>
      </c>
      <c r="AF1851">
        <v>0</v>
      </c>
      <c r="AG1851">
        <v>0</v>
      </c>
      <c r="AH1851">
        <v>0</v>
      </c>
      <c r="AI1851">
        <v>0</v>
      </c>
      <c r="AJ1851">
        <v>0</v>
      </c>
      <c r="AK1851">
        <v>0</v>
      </c>
      <c r="AL1851">
        <v>0</v>
      </c>
      <c r="AM1851">
        <v>0</v>
      </c>
      <c r="AN1851">
        <v>0</v>
      </c>
      <c r="AO1851">
        <v>0</v>
      </c>
      <c r="AP1851">
        <v>0</v>
      </c>
      <c r="AQ1851">
        <v>0</v>
      </c>
      <c r="AR1851">
        <v>0</v>
      </c>
      <c r="AS1851">
        <v>0</v>
      </c>
      <c r="AT1851">
        <v>0</v>
      </c>
      <c r="AU1851">
        <v>0</v>
      </c>
      <c r="AV1851">
        <v>0</v>
      </c>
      <c r="AW1851">
        <v>2</v>
      </c>
      <c r="AX1851">
        <v>2</v>
      </c>
      <c r="AY1851">
        <v>0</v>
      </c>
      <c r="AZ1851">
        <v>0</v>
      </c>
      <c r="BA1851" t="s">
        <v>63</v>
      </c>
      <c r="BB1851" t="s">
        <v>63</v>
      </c>
      <c r="BC1851" t="s">
        <v>64</v>
      </c>
    </row>
    <row r="1852" spans="1:55" x14ac:dyDescent="0.3">
      <c r="A1852" t="s">
        <v>55</v>
      </c>
      <c r="B1852" t="s">
        <v>55</v>
      </c>
      <c r="C1852" t="s">
        <v>391</v>
      </c>
      <c r="D1852">
        <v>22110423201</v>
      </c>
      <c r="E1852" t="s">
        <v>1594</v>
      </c>
      <c r="F1852" t="s">
        <v>98</v>
      </c>
      <c r="G1852" t="s">
        <v>57</v>
      </c>
      <c r="H1852">
        <v>1</v>
      </c>
      <c r="I1852" t="s">
        <v>74</v>
      </c>
      <c r="J1852" t="s">
        <v>59</v>
      </c>
      <c r="L1852">
        <v>2</v>
      </c>
      <c r="N1852">
        <v>5</v>
      </c>
      <c r="O1852" t="s">
        <v>167</v>
      </c>
      <c r="R1852">
        <v>0</v>
      </c>
      <c r="S1852">
        <v>0</v>
      </c>
      <c r="T1852" t="s">
        <v>61</v>
      </c>
      <c r="V1852">
        <v>2</v>
      </c>
      <c r="W1852">
        <v>1</v>
      </c>
      <c r="X1852">
        <v>1</v>
      </c>
      <c r="Y1852" t="s">
        <v>62</v>
      </c>
      <c r="Z1852" t="s">
        <v>71</v>
      </c>
      <c r="AA1852" t="s">
        <v>90</v>
      </c>
      <c r="AB1852" t="s">
        <v>62</v>
      </c>
      <c r="AD1852">
        <v>0</v>
      </c>
      <c r="AE1852">
        <v>0</v>
      </c>
      <c r="AF1852">
        <v>0</v>
      </c>
      <c r="AG1852">
        <v>0</v>
      </c>
      <c r="AH1852">
        <v>0</v>
      </c>
      <c r="AI1852">
        <v>0</v>
      </c>
      <c r="AJ1852">
        <v>3</v>
      </c>
      <c r="AK1852">
        <v>0</v>
      </c>
      <c r="AL1852">
        <v>0</v>
      </c>
      <c r="AM1852">
        <v>0</v>
      </c>
      <c r="AN1852">
        <v>0</v>
      </c>
      <c r="AO1852">
        <v>0</v>
      </c>
      <c r="AP1852">
        <v>0</v>
      </c>
      <c r="AQ1852">
        <v>0</v>
      </c>
      <c r="AR1852">
        <v>0</v>
      </c>
      <c r="AS1852">
        <v>0</v>
      </c>
      <c r="AT1852">
        <v>0</v>
      </c>
      <c r="AU1852">
        <v>0</v>
      </c>
      <c r="AV1852">
        <v>0</v>
      </c>
      <c r="AW1852">
        <v>3</v>
      </c>
      <c r="AX1852">
        <v>3</v>
      </c>
      <c r="AY1852">
        <v>0</v>
      </c>
      <c r="AZ1852">
        <v>0</v>
      </c>
      <c r="BA1852" t="s">
        <v>63</v>
      </c>
      <c r="BB1852" t="s">
        <v>63</v>
      </c>
      <c r="BC1852" t="s">
        <v>64</v>
      </c>
    </row>
    <row r="1853" spans="1:55" x14ac:dyDescent="0.3">
      <c r="A1853" t="s">
        <v>55</v>
      </c>
      <c r="B1853" t="s">
        <v>55</v>
      </c>
      <c r="C1853" t="s">
        <v>391</v>
      </c>
      <c r="D1853">
        <v>22110423201</v>
      </c>
      <c r="E1853" t="s">
        <v>1594</v>
      </c>
      <c r="F1853" t="s">
        <v>98</v>
      </c>
      <c r="G1853" t="s">
        <v>57</v>
      </c>
      <c r="H1853">
        <v>1</v>
      </c>
      <c r="I1853" t="s">
        <v>74</v>
      </c>
      <c r="J1853" t="s">
        <v>59</v>
      </c>
      <c r="L1853">
        <v>2</v>
      </c>
      <c r="N1853">
        <v>6</v>
      </c>
      <c r="O1853" t="s">
        <v>105</v>
      </c>
      <c r="R1853">
        <v>0</v>
      </c>
      <c r="S1853">
        <v>0</v>
      </c>
      <c r="T1853" t="s">
        <v>61</v>
      </c>
      <c r="V1853">
        <v>2</v>
      </c>
      <c r="W1853">
        <v>1</v>
      </c>
      <c r="X1853">
        <v>1</v>
      </c>
      <c r="Y1853" t="s">
        <v>62</v>
      </c>
      <c r="Z1853" t="s">
        <v>71</v>
      </c>
      <c r="AA1853" t="s">
        <v>90</v>
      </c>
      <c r="AB1853" t="s">
        <v>62</v>
      </c>
      <c r="AD1853">
        <v>0</v>
      </c>
      <c r="AE1853">
        <v>0</v>
      </c>
      <c r="AF1853">
        <v>0</v>
      </c>
      <c r="AG1853">
        <v>0</v>
      </c>
      <c r="AH1853">
        <v>0</v>
      </c>
      <c r="AI1853">
        <v>0</v>
      </c>
      <c r="AJ1853">
        <v>0</v>
      </c>
      <c r="AK1853">
        <v>0</v>
      </c>
      <c r="AL1853">
        <v>0</v>
      </c>
      <c r="AM1853">
        <v>0</v>
      </c>
      <c r="AN1853">
        <v>0</v>
      </c>
      <c r="AO1853">
        <v>0</v>
      </c>
      <c r="AP1853">
        <v>0</v>
      </c>
      <c r="AQ1853">
        <v>0</v>
      </c>
      <c r="AR1853">
        <v>0</v>
      </c>
      <c r="AS1853">
        <v>0</v>
      </c>
      <c r="AT1853">
        <v>0</v>
      </c>
      <c r="AU1853">
        <v>0</v>
      </c>
      <c r="AV1853">
        <v>0</v>
      </c>
      <c r="AW1853">
        <v>1</v>
      </c>
      <c r="AX1853">
        <v>6</v>
      </c>
      <c r="AY1853">
        <v>0</v>
      </c>
      <c r="AZ1853">
        <v>0</v>
      </c>
      <c r="BA1853" t="s">
        <v>63</v>
      </c>
      <c r="BB1853" t="s">
        <v>63</v>
      </c>
      <c r="BC1853" t="s">
        <v>64</v>
      </c>
    </row>
    <row r="1854" spans="1:55" x14ac:dyDescent="0.3">
      <c r="A1854" t="s">
        <v>55</v>
      </c>
      <c r="B1854" t="s">
        <v>55</v>
      </c>
      <c r="C1854" t="s">
        <v>391</v>
      </c>
      <c r="D1854">
        <v>22110423201</v>
      </c>
      <c r="E1854" t="s">
        <v>1594</v>
      </c>
      <c r="F1854" t="s">
        <v>98</v>
      </c>
      <c r="G1854" t="s">
        <v>57</v>
      </c>
      <c r="H1854">
        <v>1</v>
      </c>
      <c r="I1854" t="s">
        <v>74</v>
      </c>
      <c r="J1854" t="s">
        <v>59</v>
      </c>
      <c r="L1854">
        <v>2</v>
      </c>
      <c r="N1854">
        <v>7</v>
      </c>
      <c r="O1854" t="s">
        <v>70</v>
      </c>
      <c r="R1854">
        <v>0</v>
      </c>
      <c r="S1854">
        <v>0</v>
      </c>
      <c r="T1854" t="s">
        <v>61</v>
      </c>
      <c r="V1854">
        <v>2</v>
      </c>
      <c r="W1854">
        <v>1</v>
      </c>
      <c r="X1854">
        <v>1</v>
      </c>
      <c r="Y1854" t="s">
        <v>62</v>
      </c>
      <c r="Z1854" t="s">
        <v>62</v>
      </c>
      <c r="AB1854" t="s">
        <v>62</v>
      </c>
      <c r="AD1854">
        <v>0</v>
      </c>
      <c r="AE1854">
        <v>0</v>
      </c>
      <c r="AF1854">
        <v>0</v>
      </c>
      <c r="AG1854">
        <v>0</v>
      </c>
      <c r="AH1854">
        <v>0</v>
      </c>
      <c r="AI1854">
        <v>0</v>
      </c>
      <c r="AJ1854">
        <v>0</v>
      </c>
      <c r="AK1854">
        <v>0</v>
      </c>
      <c r="AL1854">
        <v>0</v>
      </c>
      <c r="AM1854">
        <v>0</v>
      </c>
      <c r="AN1854">
        <v>0</v>
      </c>
      <c r="AO1854">
        <v>0</v>
      </c>
      <c r="AP1854">
        <v>0</v>
      </c>
      <c r="AQ1854">
        <v>0</v>
      </c>
      <c r="AR1854">
        <v>0</v>
      </c>
      <c r="AS1854">
        <v>0</v>
      </c>
      <c r="AT1854">
        <v>0</v>
      </c>
      <c r="AU1854">
        <v>0</v>
      </c>
      <c r="AV1854">
        <v>0</v>
      </c>
      <c r="AW1854">
        <v>1</v>
      </c>
      <c r="AX1854">
        <v>0</v>
      </c>
      <c r="AY1854">
        <v>0</v>
      </c>
      <c r="AZ1854">
        <v>0</v>
      </c>
      <c r="BA1854" t="s">
        <v>63</v>
      </c>
      <c r="BB1854" t="s">
        <v>63</v>
      </c>
      <c r="BC1854" t="s">
        <v>64</v>
      </c>
    </row>
    <row r="1855" spans="1:55" x14ac:dyDescent="0.3">
      <c r="A1855" t="s">
        <v>55</v>
      </c>
      <c r="B1855" t="s">
        <v>55</v>
      </c>
      <c r="C1855" t="s">
        <v>899</v>
      </c>
      <c r="D1855">
        <v>22110416605</v>
      </c>
      <c r="E1855" t="s">
        <v>1578</v>
      </c>
      <c r="F1855" t="s">
        <v>98</v>
      </c>
      <c r="G1855" t="s">
        <v>57</v>
      </c>
      <c r="H1855">
        <v>1</v>
      </c>
      <c r="I1855" t="s">
        <v>58</v>
      </c>
      <c r="J1855" t="s">
        <v>59</v>
      </c>
      <c r="L1855">
        <v>1</v>
      </c>
      <c r="M1855" t="s">
        <v>1788</v>
      </c>
      <c r="N1855">
        <v>1</v>
      </c>
      <c r="O1855" t="s">
        <v>66</v>
      </c>
      <c r="P1855">
        <v>6</v>
      </c>
      <c r="Q1855" t="s">
        <v>100</v>
      </c>
      <c r="R1855">
        <v>18</v>
      </c>
      <c r="S1855">
        <v>25</v>
      </c>
      <c r="T1855" t="s">
        <v>61</v>
      </c>
      <c r="V1855">
        <v>5</v>
      </c>
      <c r="W1855">
        <v>6</v>
      </c>
      <c r="X1855">
        <v>1</v>
      </c>
      <c r="Y1855" t="s">
        <v>71</v>
      </c>
      <c r="Z1855" t="s">
        <v>71</v>
      </c>
      <c r="AB1855" t="s">
        <v>71</v>
      </c>
      <c r="AC1855" t="s">
        <v>77</v>
      </c>
      <c r="AD1855">
        <v>0</v>
      </c>
      <c r="AE1855">
        <v>1</v>
      </c>
      <c r="AF1855">
        <v>0</v>
      </c>
      <c r="AG1855">
        <v>0</v>
      </c>
      <c r="AH1855">
        <v>0</v>
      </c>
      <c r="AI1855">
        <v>0</v>
      </c>
      <c r="AJ1855">
        <v>0</v>
      </c>
      <c r="AK1855">
        <v>0</v>
      </c>
      <c r="AL1855">
        <v>0</v>
      </c>
      <c r="AM1855">
        <v>0</v>
      </c>
      <c r="AN1855">
        <v>0</v>
      </c>
      <c r="AO1855">
        <v>0</v>
      </c>
      <c r="AP1855">
        <v>0</v>
      </c>
      <c r="AQ1855">
        <v>0</v>
      </c>
      <c r="AR1855">
        <v>0</v>
      </c>
      <c r="AS1855">
        <v>0</v>
      </c>
      <c r="AT1855">
        <v>0</v>
      </c>
      <c r="AU1855">
        <v>0</v>
      </c>
      <c r="AV1855">
        <v>0</v>
      </c>
      <c r="AW1855">
        <v>6</v>
      </c>
      <c r="AX1855">
        <v>4</v>
      </c>
      <c r="AY1855">
        <v>0</v>
      </c>
      <c r="AZ1855">
        <v>0</v>
      </c>
      <c r="BA1855" t="s">
        <v>63</v>
      </c>
      <c r="BB1855" t="s">
        <v>63</v>
      </c>
      <c r="BC1855" t="s">
        <v>64</v>
      </c>
    </row>
    <row r="1856" spans="1:55" x14ac:dyDescent="0.3">
      <c r="A1856" t="s">
        <v>55</v>
      </c>
      <c r="B1856" t="s">
        <v>55</v>
      </c>
      <c r="C1856" t="s">
        <v>899</v>
      </c>
      <c r="D1856">
        <v>22110416605</v>
      </c>
      <c r="E1856" t="s">
        <v>1578</v>
      </c>
      <c r="F1856" t="s">
        <v>98</v>
      </c>
      <c r="G1856" t="s">
        <v>57</v>
      </c>
      <c r="H1856">
        <v>1</v>
      </c>
      <c r="I1856" t="s">
        <v>58</v>
      </c>
      <c r="J1856" t="s">
        <v>59</v>
      </c>
      <c r="L1856">
        <v>1</v>
      </c>
      <c r="M1856" t="s">
        <v>1788</v>
      </c>
      <c r="N1856">
        <v>2</v>
      </c>
      <c r="O1856" t="s">
        <v>66</v>
      </c>
      <c r="P1856">
        <v>6</v>
      </c>
      <c r="Q1856" t="s">
        <v>164</v>
      </c>
      <c r="R1856">
        <v>28</v>
      </c>
      <c r="S1856">
        <v>18</v>
      </c>
      <c r="T1856" t="s">
        <v>1773</v>
      </c>
      <c r="V1856">
        <v>5</v>
      </c>
      <c r="W1856">
        <v>6</v>
      </c>
      <c r="X1856">
        <v>1</v>
      </c>
      <c r="Y1856" t="s">
        <v>71</v>
      </c>
      <c r="Z1856" t="s">
        <v>71</v>
      </c>
      <c r="AA1856" t="s">
        <v>90</v>
      </c>
      <c r="AB1856" t="s">
        <v>71</v>
      </c>
      <c r="AC1856" t="s">
        <v>77</v>
      </c>
      <c r="AD1856">
        <v>0</v>
      </c>
      <c r="AE1856">
        <v>1</v>
      </c>
      <c r="AF1856">
        <v>0</v>
      </c>
      <c r="AG1856">
        <v>0</v>
      </c>
      <c r="AH1856">
        <v>0</v>
      </c>
      <c r="AI1856">
        <v>0</v>
      </c>
      <c r="AJ1856">
        <v>0</v>
      </c>
      <c r="AK1856">
        <v>0</v>
      </c>
      <c r="AL1856">
        <v>0</v>
      </c>
      <c r="AM1856">
        <v>0</v>
      </c>
      <c r="AN1856">
        <v>0</v>
      </c>
      <c r="AO1856">
        <v>0</v>
      </c>
      <c r="AP1856">
        <v>0</v>
      </c>
      <c r="AQ1856">
        <v>0</v>
      </c>
      <c r="AR1856">
        <v>0</v>
      </c>
      <c r="AS1856">
        <v>0</v>
      </c>
      <c r="AT1856">
        <v>0</v>
      </c>
      <c r="AU1856">
        <v>0</v>
      </c>
      <c r="AV1856">
        <v>0</v>
      </c>
      <c r="AW1856">
        <v>6</v>
      </c>
      <c r="AX1856">
        <v>2</v>
      </c>
      <c r="AY1856">
        <v>0</v>
      </c>
      <c r="AZ1856">
        <v>0</v>
      </c>
      <c r="BA1856" t="s">
        <v>63</v>
      </c>
      <c r="BB1856" t="s">
        <v>63</v>
      </c>
      <c r="BC1856" t="s">
        <v>64</v>
      </c>
    </row>
    <row r="1857" spans="1:55" x14ac:dyDescent="0.3">
      <c r="A1857" t="s">
        <v>55</v>
      </c>
      <c r="B1857" t="s">
        <v>55</v>
      </c>
      <c r="C1857" t="s">
        <v>899</v>
      </c>
      <c r="D1857">
        <v>22110416605</v>
      </c>
      <c r="E1857" t="s">
        <v>1578</v>
      </c>
      <c r="F1857" t="s">
        <v>98</v>
      </c>
      <c r="G1857" t="s">
        <v>57</v>
      </c>
      <c r="H1857">
        <v>1</v>
      </c>
      <c r="I1857" t="s">
        <v>58</v>
      </c>
      <c r="J1857" t="s">
        <v>59</v>
      </c>
      <c r="L1857">
        <v>1</v>
      </c>
      <c r="M1857" t="s">
        <v>1788</v>
      </c>
      <c r="N1857">
        <v>9</v>
      </c>
      <c r="O1857" t="s">
        <v>66</v>
      </c>
      <c r="P1857">
        <v>8</v>
      </c>
      <c r="Q1857" t="s">
        <v>99</v>
      </c>
      <c r="R1857">
        <v>26</v>
      </c>
      <c r="S1857">
        <v>29</v>
      </c>
      <c r="T1857" t="s">
        <v>61</v>
      </c>
      <c r="V1857">
        <v>5</v>
      </c>
      <c r="W1857">
        <v>6</v>
      </c>
      <c r="X1857">
        <v>1</v>
      </c>
      <c r="Y1857" t="s">
        <v>71</v>
      </c>
      <c r="Z1857" t="s">
        <v>71</v>
      </c>
      <c r="AA1857" t="s">
        <v>71</v>
      </c>
      <c r="AB1857" t="s">
        <v>71</v>
      </c>
      <c r="AC1857" t="s">
        <v>68</v>
      </c>
      <c r="AD1857">
        <v>1</v>
      </c>
      <c r="AE1857">
        <v>1</v>
      </c>
      <c r="AF1857">
        <v>0</v>
      </c>
      <c r="AG1857">
        <v>0</v>
      </c>
      <c r="AH1857">
        <v>0</v>
      </c>
      <c r="AI1857">
        <v>0</v>
      </c>
      <c r="AJ1857">
        <v>0</v>
      </c>
      <c r="AK1857">
        <v>0</v>
      </c>
      <c r="AL1857">
        <v>0</v>
      </c>
      <c r="AM1857">
        <v>0</v>
      </c>
      <c r="AN1857">
        <v>0</v>
      </c>
      <c r="AO1857">
        <v>0</v>
      </c>
      <c r="AP1857">
        <v>0</v>
      </c>
      <c r="AQ1857">
        <v>0</v>
      </c>
      <c r="AR1857">
        <v>0</v>
      </c>
      <c r="AS1857">
        <v>0</v>
      </c>
      <c r="AT1857">
        <v>0</v>
      </c>
      <c r="AU1857">
        <v>0</v>
      </c>
      <c r="AV1857">
        <v>0</v>
      </c>
      <c r="AW1857">
        <v>4</v>
      </c>
      <c r="AX1857">
        <v>2</v>
      </c>
      <c r="AY1857">
        <v>0</v>
      </c>
      <c r="AZ1857">
        <v>0</v>
      </c>
      <c r="BA1857" t="s">
        <v>63</v>
      </c>
      <c r="BB1857" t="s">
        <v>63</v>
      </c>
      <c r="BC1857" t="s">
        <v>64</v>
      </c>
    </row>
    <row r="1858" spans="1:55" x14ac:dyDescent="0.3">
      <c r="A1858" t="s">
        <v>55</v>
      </c>
      <c r="B1858" t="s">
        <v>55</v>
      </c>
      <c r="C1858" t="s">
        <v>899</v>
      </c>
      <c r="D1858">
        <v>22110416605</v>
      </c>
      <c r="E1858" t="s">
        <v>1578</v>
      </c>
      <c r="F1858" t="s">
        <v>98</v>
      </c>
      <c r="G1858" t="s">
        <v>57</v>
      </c>
      <c r="H1858">
        <v>1</v>
      </c>
      <c r="I1858" t="s">
        <v>58</v>
      </c>
      <c r="J1858" t="s">
        <v>59</v>
      </c>
      <c r="L1858">
        <v>1</v>
      </c>
      <c r="M1858" t="s">
        <v>1788</v>
      </c>
      <c r="N1858">
        <v>10</v>
      </c>
      <c r="O1858" t="s">
        <v>167</v>
      </c>
      <c r="R1858">
        <v>0</v>
      </c>
      <c r="S1858">
        <v>0</v>
      </c>
      <c r="T1858" t="s">
        <v>61</v>
      </c>
      <c r="V1858">
        <v>5</v>
      </c>
      <c r="W1858">
        <v>6</v>
      </c>
      <c r="X1858">
        <v>1</v>
      </c>
      <c r="Y1858" t="s">
        <v>71</v>
      </c>
      <c r="Z1858" t="s">
        <v>71</v>
      </c>
      <c r="AA1858" t="s">
        <v>71</v>
      </c>
      <c r="AB1858" t="s">
        <v>71</v>
      </c>
      <c r="AD1858">
        <v>1</v>
      </c>
      <c r="AE1858">
        <v>0</v>
      </c>
      <c r="AF1858">
        <v>0</v>
      </c>
      <c r="AG1858">
        <v>0</v>
      </c>
      <c r="AH1858">
        <v>0</v>
      </c>
      <c r="AI1858">
        <v>5</v>
      </c>
      <c r="AJ1858">
        <v>0</v>
      </c>
      <c r="AK1858">
        <v>1</v>
      </c>
      <c r="AL1858">
        <v>0</v>
      </c>
      <c r="AM1858">
        <v>0</v>
      </c>
      <c r="AN1858">
        <v>0</v>
      </c>
      <c r="AO1858">
        <v>0</v>
      </c>
      <c r="AP1858">
        <v>0</v>
      </c>
      <c r="AQ1858">
        <v>0</v>
      </c>
      <c r="AR1858">
        <v>0</v>
      </c>
      <c r="AS1858">
        <v>0</v>
      </c>
      <c r="AT1858">
        <v>0</v>
      </c>
      <c r="AU1858">
        <v>0</v>
      </c>
      <c r="AV1858">
        <v>0</v>
      </c>
      <c r="AW1858">
        <v>4</v>
      </c>
      <c r="AX1858">
        <v>3</v>
      </c>
      <c r="AY1858">
        <v>0</v>
      </c>
      <c r="AZ1858">
        <v>0</v>
      </c>
      <c r="BA1858" t="s">
        <v>63</v>
      </c>
      <c r="BB1858" t="s">
        <v>63</v>
      </c>
      <c r="BC1858" t="s">
        <v>64</v>
      </c>
    </row>
    <row r="1859" spans="1:55" x14ac:dyDescent="0.3">
      <c r="A1859" t="s">
        <v>55</v>
      </c>
      <c r="B1859" t="s">
        <v>55</v>
      </c>
      <c r="C1859" t="s">
        <v>899</v>
      </c>
      <c r="D1859">
        <v>22110416605</v>
      </c>
      <c r="E1859" t="s">
        <v>1578</v>
      </c>
      <c r="F1859" t="s">
        <v>98</v>
      </c>
      <c r="G1859" t="s">
        <v>57</v>
      </c>
      <c r="H1859">
        <v>1</v>
      </c>
      <c r="I1859" t="s">
        <v>58</v>
      </c>
      <c r="J1859" t="s">
        <v>59</v>
      </c>
      <c r="L1859">
        <v>1</v>
      </c>
      <c r="M1859" t="s">
        <v>1788</v>
      </c>
      <c r="N1859">
        <v>8</v>
      </c>
      <c r="O1859" t="s">
        <v>65</v>
      </c>
      <c r="R1859">
        <v>0</v>
      </c>
      <c r="S1859">
        <v>0</v>
      </c>
      <c r="T1859" t="s">
        <v>61</v>
      </c>
      <c r="U1859" t="s">
        <v>1799</v>
      </c>
      <c r="V1859">
        <v>5</v>
      </c>
      <c r="W1859">
        <v>6</v>
      </c>
      <c r="X1859">
        <v>1</v>
      </c>
      <c r="Y1859" t="s">
        <v>71</v>
      </c>
      <c r="Z1859" t="s">
        <v>71</v>
      </c>
      <c r="AA1859" t="s">
        <v>71</v>
      </c>
      <c r="AB1859" t="s">
        <v>71</v>
      </c>
      <c r="AD1859">
        <v>0</v>
      </c>
      <c r="AE1859">
        <v>0</v>
      </c>
      <c r="AF1859">
        <v>0</v>
      </c>
      <c r="AG1859">
        <v>0</v>
      </c>
      <c r="AH1859">
        <v>0</v>
      </c>
      <c r="AI1859">
        <v>4</v>
      </c>
      <c r="AJ1859">
        <v>0</v>
      </c>
      <c r="AK1859">
        <v>2</v>
      </c>
      <c r="AL1859">
        <v>2</v>
      </c>
      <c r="AM1859">
        <v>1</v>
      </c>
      <c r="AN1859">
        <v>8</v>
      </c>
      <c r="AO1859">
        <v>0</v>
      </c>
      <c r="AP1859">
        <v>0</v>
      </c>
      <c r="AQ1859">
        <v>0</v>
      </c>
      <c r="AR1859">
        <v>0</v>
      </c>
      <c r="AS1859">
        <v>0</v>
      </c>
      <c r="AT1859">
        <v>0</v>
      </c>
      <c r="AU1859">
        <v>0</v>
      </c>
      <c r="AV1859">
        <v>0</v>
      </c>
      <c r="AW1859">
        <v>4</v>
      </c>
      <c r="AX1859">
        <v>2</v>
      </c>
      <c r="AY1859">
        <v>0</v>
      </c>
      <c r="AZ1859">
        <v>0</v>
      </c>
      <c r="BA1859" t="s">
        <v>63</v>
      </c>
      <c r="BB1859" t="s">
        <v>63</v>
      </c>
      <c r="BC1859" t="s">
        <v>64</v>
      </c>
    </row>
    <row r="1860" spans="1:55" x14ac:dyDescent="0.3">
      <c r="A1860" t="s">
        <v>55</v>
      </c>
      <c r="B1860" t="s">
        <v>55</v>
      </c>
      <c r="C1860" t="s">
        <v>391</v>
      </c>
      <c r="D1860">
        <v>22110423201</v>
      </c>
      <c r="E1860" t="s">
        <v>1594</v>
      </c>
      <c r="F1860" t="s">
        <v>98</v>
      </c>
      <c r="G1860" t="s">
        <v>57</v>
      </c>
      <c r="H1860">
        <v>8</v>
      </c>
      <c r="I1860" t="s">
        <v>58</v>
      </c>
      <c r="J1860" t="s">
        <v>59</v>
      </c>
      <c r="L1860">
        <v>1</v>
      </c>
      <c r="N1860">
        <v>2</v>
      </c>
      <c r="O1860" t="s">
        <v>167</v>
      </c>
      <c r="R1860">
        <v>0</v>
      </c>
      <c r="S1860">
        <v>0</v>
      </c>
      <c r="T1860" t="s">
        <v>61</v>
      </c>
      <c r="V1860">
        <v>4</v>
      </c>
      <c r="W1860">
        <v>6</v>
      </c>
      <c r="X1860">
        <v>2</v>
      </c>
      <c r="Y1860" t="s">
        <v>62</v>
      </c>
      <c r="Z1860" t="s">
        <v>62</v>
      </c>
      <c r="AA1860" t="s">
        <v>62</v>
      </c>
      <c r="AB1860" t="s">
        <v>62</v>
      </c>
      <c r="AD1860">
        <v>1</v>
      </c>
      <c r="AE1860">
        <v>0</v>
      </c>
      <c r="AF1860">
        <v>0</v>
      </c>
      <c r="AG1860">
        <v>0</v>
      </c>
      <c r="AH1860">
        <v>0</v>
      </c>
      <c r="AI1860">
        <v>5</v>
      </c>
      <c r="AJ1860">
        <v>0</v>
      </c>
      <c r="AK1860">
        <v>0</v>
      </c>
      <c r="AL1860">
        <v>0</v>
      </c>
      <c r="AM1860">
        <v>0</v>
      </c>
      <c r="AN1860">
        <v>0</v>
      </c>
      <c r="AO1860">
        <v>0</v>
      </c>
      <c r="AP1860">
        <v>0</v>
      </c>
      <c r="AQ1860">
        <v>0</v>
      </c>
      <c r="AR1860">
        <v>0</v>
      </c>
      <c r="AS1860">
        <v>0</v>
      </c>
      <c r="AT1860">
        <v>0</v>
      </c>
      <c r="AU1860">
        <v>0</v>
      </c>
      <c r="AV1860">
        <v>1</v>
      </c>
      <c r="AW1860">
        <v>2</v>
      </c>
      <c r="AX1860">
        <v>2</v>
      </c>
      <c r="AY1860">
        <v>0</v>
      </c>
      <c r="AZ1860">
        <v>0</v>
      </c>
      <c r="BA1860" t="s">
        <v>85</v>
      </c>
      <c r="BB1860" t="s">
        <v>63</v>
      </c>
      <c r="BC1860" t="s">
        <v>64</v>
      </c>
    </row>
    <row r="1861" spans="1:55" x14ac:dyDescent="0.3">
      <c r="A1861" t="s">
        <v>55</v>
      </c>
      <c r="B1861" t="s">
        <v>55</v>
      </c>
      <c r="C1861" t="s">
        <v>758</v>
      </c>
      <c r="D1861">
        <v>22110414106</v>
      </c>
      <c r="E1861" t="s">
        <v>1569</v>
      </c>
      <c r="F1861" t="s">
        <v>106</v>
      </c>
      <c r="G1861" t="s">
        <v>57</v>
      </c>
      <c r="H1861">
        <v>1</v>
      </c>
      <c r="I1861" t="s">
        <v>58</v>
      </c>
      <c r="J1861" t="s">
        <v>59</v>
      </c>
      <c r="L1861">
        <v>1</v>
      </c>
      <c r="N1861">
        <v>2</v>
      </c>
      <c r="O1861" t="s">
        <v>216</v>
      </c>
      <c r="R1861">
        <v>0</v>
      </c>
      <c r="S1861">
        <v>0</v>
      </c>
      <c r="T1861" t="s">
        <v>61</v>
      </c>
      <c r="V1861">
        <v>5</v>
      </c>
      <c r="W1861">
        <v>6</v>
      </c>
      <c r="X1861">
        <v>1</v>
      </c>
      <c r="Y1861" t="s">
        <v>71</v>
      </c>
      <c r="Z1861" t="s">
        <v>62</v>
      </c>
      <c r="AB1861" t="s">
        <v>62</v>
      </c>
      <c r="AD1861">
        <v>1</v>
      </c>
      <c r="AE1861">
        <v>4</v>
      </c>
      <c r="AF1861">
        <v>0</v>
      </c>
      <c r="AG1861">
        <v>0</v>
      </c>
      <c r="AH1861">
        <v>0</v>
      </c>
      <c r="AI1861">
        <v>8</v>
      </c>
      <c r="AJ1861">
        <v>4</v>
      </c>
      <c r="AK1861">
        <v>0</v>
      </c>
      <c r="AL1861">
        <v>0</v>
      </c>
      <c r="AM1861">
        <v>0</v>
      </c>
      <c r="AN1861">
        <v>0</v>
      </c>
      <c r="AO1861">
        <v>0</v>
      </c>
      <c r="AP1861">
        <v>0</v>
      </c>
      <c r="AQ1861">
        <v>0</v>
      </c>
      <c r="AR1861">
        <v>0</v>
      </c>
      <c r="AS1861">
        <v>0</v>
      </c>
      <c r="AT1861">
        <v>0</v>
      </c>
      <c r="AU1861">
        <v>0</v>
      </c>
      <c r="AV1861">
        <v>0</v>
      </c>
      <c r="AW1861">
        <v>4</v>
      </c>
      <c r="AX1861">
        <v>2</v>
      </c>
      <c r="AY1861">
        <v>0</v>
      </c>
      <c r="AZ1861">
        <v>0</v>
      </c>
      <c r="BA1861" t="s">
        <v>63</v>
      </c>
      <c r="BB1861" t="s">
        <v>63</v>
      </c>
      <c r="BC1861" t="s">
        <v>64</v>
      </c>
    </row>
    <row r="1862" spans="1:55" x14ac:dyDescent="0.3">
      <c r="A1862" t="s">
        <v>55</v>
      </c>
      <c r="B1862" t="s">
        <v>55</v>
      </c>
      <c r="C1862" t="s">
        <v>758</v>
      </c>
      <c r="D1862">
        <v>22110414106</v>
      </c>
      <c r="E1862" t="s">
        <v>1569</v>
      </c>
      <c r="F1862" t="s">
        <v>106</v>
      </c>
      <c r="G1862" t="s">
        <v>57</v>
      </c>
      <c r="H1862">
        <v>1</v>
      </c>
      <c r="I1862" t="s">
        <v>58</v>
      </c>
      <c r="J1862" t="s">
        <v>59</v>
      </c>
      <c r="L1862">
        <v>1</v>
      </c>
      <c r="N1862">
        <v>6</v>
      </c>
      <c r="O1862" t="s">
        <v>65</v>
      </c>
      <c r="R1862">
        <v>0</v>
      </c>
      <c r="S1862">
        <v>0</v>
      </c>
      <c r="T1862" t="s">
        <v>61</v>
      </c>
      <c r="V1862">
        <v>5</v>
      </c>
      <c r="W1862">
        <v>6</v>
      </c>
      <c r="X1862">
        <v>1</v>
      </c>
      <c r="Y1862" t="s">
        <v>62</v>
      </c>
      <c r="Z1862" t="s">
        <v>62</v>
      </c>
      <c r="AB1862" t="s">
        <v>62</v>
      </c>
      <c r="AD1862">
        <v>1</v>
      </c>
      <c r="AE1862">
        <v>0</v>
      </c>
      <c r="AF1862">
        <v>0</v>
      </c>
      <c r="AG1862">
        <v>0</v>
      </c>
      <c r="AH1862">
        <v>0</v>
      </c>
      <c r="AI1862">
        <v>18</v>
      </c>
      <c r="AJ1862">
        <v>0</v>
      </c>
      <c r="AK1862">
        <v>0</v>
      </c>
      <c r="AL1862">
        <v>6</v>
      </c>
      <c r="AM1862">
        <v>0</v>
      </c>
      <c r="AN1862">
        <v>21</v>
      </c>
      <c r="AO1862">
        <v>0</v>
      </c>
      <c r="AP1862">
        <v>0</v>
      </c>
      <c r="AQ1862">
        <v>0</v>
      </c>
      <c r="AR1862">
        <v>0</v>
      </c>
      <c r="AS1862">
        <v>0</v>
      </c>
      <c r="AT1862">
        <v>0</v>
      </c>
      <c r="AU1862">
        <v>0</v>
      </c>
      <c r="AV1862">
        <v>0</v>
      </c>
      <c r="AW1862">
        <v>4</v>
      </c>
      <c r="AX1862">
        <v>4</v>
      </c>
      <c r="AY1862">
        <v>0</v>
      </c>
      <c r="AZ1862">
        <v>0</v>
      </c>
      <c r="BA1862" t="s">
        <v>63</v>
      </c>
      <c r="BB1862" t="s">
        <v>63</v>
      </c>
      <c r="BC1862" t="s">
        <v>64</v>
      </c>
    </row>
    <row r="1863" spans="1:55" x14ac:dyDescent="0.3">
      <c r="A1863" t="s">
        <v>55</v>
      </c>
      <c r="B1863" t="s">
        <v>55</v>
      </c>
      <c r="C1863" t="s">
        <v>758</v>
      </c>
      <c r="D1863">
        <v>22110414106</v>
      </c>
      <c r="E1863" t="s">
        <v>1569</v>
      </c>
      <c r="F1863" t="s">
        <v>106</v>
      </c>
      <c r="G1863" t="s">
        <v>57</v>
      </c>
      <c r="H1863">
        <v>1</v>
      </c>
      <c r="I1863" t="s">
        <v>58</v>
      </c>
      <c r="J1863" t="s">
        <v>59</v>
      </c>
      <c r="L1863">
        <v>1</v>
      </c>
      <c r="N1863">
        <v>7</v>
      </c>
      <c r="O1863" t="s">
        <v>66</v>
      </c>
      <c r="P1863">
        <v>10</v>
      </c>
      <c r="Q1863" t="s">
        <v>112</v>
      </c>
      <c r="R1863">
        <v>22</v>
      </c>
      <c r="S1863">
        <v>30</v>
      </c>
      <c r="T1863" t="s">
        <v>61</v>
      </c>
      <c r="V1863">
        <v>5</v>
      </c>
      <c r="W1863">
        <v>6</v>
      </c>
      <c r="X1863">
        <v>1</v>
      </c>
      <c r="Y1863" t="s">
        <v>62</v>
      </c>
      <c r="Z1863" t="s">
        <v>62</v>
      </c>
      <c r="AB1863" t="s">
        <v>62</v>
      </c>
      <c r="AC1863" t="s">
        <v>77</v>
      </c>
      <c r="AD1863">
        <v>1</v>
      </c>
      <c r="AE1863">
        <v>1</v>
      </c>
      <c r="AF1863">
        <v>3</v>
      </c>
      <c r="AG1863">
        <v>3</v>
      </c>
      <c r="AH1863">
        <v>0</v>
      </c>
      <c r="AI1863">
        <v>16</v>
      </c>
      <c r="AJ1863">
        <v>3</v>
      </c>
      <c r="AK1863">
        <v>0</v>
      </c>
      <c r="AL1863">
        <v>0</v>
      </c>
      <c r="AM1863">
        <v>0</v>
      </c>
      <c r="AN1863">
        <v>0</v>
      </c>
      <c r="AO1863">
        <v>0</v>
      </c>
      <c r="AP1863">
        <v>0</v>
      </c>
      <c r="AQ1863">
        <v>0</v>
      </c>
      <c r="AR1863">
        <v>0</v>
      </c>
      <c r="AS1863">
        <v>0</v>
      </c>
      <c r="AT1863">
        <v>0</v>
      </c>
      <c r="AU1863">
        <v>0</v>
      </c>
      <c r="AV1863">
        <v>0</v>
      </c>
      <c r="AW1863">
        <v>4</v>
      </c>
      <c r="AX1863">
        <v>4</v>
      </c>
      <c r="AY1863">
        <v>0</v>
      </c>
      <c r="AZ1863">
        <v>0</v>
      </c>
      <c r="BA1863" t="s">
        <v>63</v>
      </c>
      <c r="BB1863" t="s">
        <v>63</v>
      </c>
      <c r="BC1863" t="s">
        <v>64</v>
      </c>
    </row>
    <row r="1864" spans="1:55" x14ac:dyDescent="0.3">
      <c r="A1864" t="s">
        <v>55</v>
      </c>
      <c r="B1864" t="s">
        <v>55</v>
      </c>
      <c r="C1864" t="s">
        <v>758</v>
      </c>
      <c r="D1864">
        <v>22110414106</v>
      </c>
      <c r="E1864" t="s">
        <v>1569</v>
      </c>
      <c r="F1864" t="s">
        <v>106</v>
      </c>
      <c r="G1864" t="s">
        <v>57</v>
      </c>
      <c r="H1864">
        <v>1</v>
      </c>
      <c r="I1864" t="s">
        <v>58</v>
      </c>
      <c r="J1864" t="s">
        <v>59</v>
      </c>
      <c r="L1864">
        <v>1</v>
      </c>
      <c r="N1864">
        <v>8</v>
      </c>
      <c r="O1864" t="s">
        <v>66</v>
      </c>
      <c r="P1864">
        <v>11</v>
      </c>
      <c r="Q1864" t="s">
        <v>108</v>
      </c>
      <c r="R1864">
        <v>18</v>
      </c>
      <c r="S1864">
        <v>31</v>
      </c>
      <c r="T1864" t="s">
        <v>61</v>
      </c>
      <c r="V1864">
        <v>5</v>
      </c>
      <c r="W1864">
        <v>6</v>
      </c>
      <c r="X1864">
        <v>1</v>
      </c>
      <c r="Y1864" t="s">
        <v>62</v>
      </c>
      <c r="Z1864" t="s">
        <v>62</v>
      </c>
      <c r="AB1864" t="s">
        <v>62</v>
      </c>
      <c r="AC1864" t="s">
        <v>68</v>
      </c>
      <c r="AD1864">
        <v>1</v>
      </c>
      <c r="AE1864">
        <v>1</v>
      </c>
      <c r="AF1864">
        <v>0</v>
      </c>
      <c r="AG1864">
        <v>0</v>
      </c>
      <c r="AH1864">
        <v>0</v>
      </c>
      <c r="AI1864">
        <v>0</v>
      </c>
      <c r="AJ1864">
        <v>0</v>
      </c>
      <c r="AK1864">
        <v>0</v>
      </c>
      <c r="AL1864">
        <v>0</v>
      </c>
      <c r="AM1864">
        <v>0</v>
      </c>
      <c r="AN1864">
        <v>0</v>
      </c>
      <c r="AO1864">
        <v>0</v>
      </c>
      <c r="AP1864">
        <v>0</v>
      </c>
      <c r="AQ1864">
        <v>0</v>
      </c>
      <c r="AR1864">
        <v>0</v>
      </c>
      <c r="AS1864">
        <v>0</v>
      </c>
      <c r="AT1864">
        <v>0</v>
      </c>
      <c r="AU1864">
        <v>0</v>
      </c>
      <c r="AV1864">
        <v>0</v>
      </c>
      <c r="AW1864">
        <v>4</v>
      </c>
      <c r="AX1864">
        <v>4</v>
      </c>
      <c r="AY1864">
        <v>0</v>
      </c>
      <c r="AZ1864">
        <v>0</v>
      </c>
      <c r="BA1864" t="s">
        <v>63</v>
      </c>
      <c r="BB1864" t="s">
        <v>63</v>
      </c>
      <c r="BC1864" t="s">
        <v>64</v>
      </c>
    </row>
    <row r="1865" spans="1:55" x14ac:dyDescent="0.3">
      <c r="A1865" t="s">
        <v>55</v>
      </c>
      <c r="B1865" t="s">
        <v>55</v>
      </c>
      <c r="C1865" t="s">
        <v>758</v>
      </c>
      <c r="D1865">
        <v>22110414106</v>
      </c>
      <c r="E1865" t="s">
        <v>1569</v>
      </c>
      <c r="F1865" t="s">
        <v>106</v>
      </c>
      <c r="G1865" t="s">
        <v>57</v>
      </c>
      <c r="H1865">
        <v>1</v>
      </c>
      <c r="I1865" t="s">
        <v>58</v>
      </c>
      <c r="J1865" t="s">
        <v>59</v>
      </c>
      <c r="L1865">
        <v>1</v>
      </c>
      <c r="N1865">
        <v>13</v>
      </c>
      <c r="O1865" t="s">
        <v>95</v>
      </c>
      <c r="R1865">
        <v>0</v>
      </c>
      <c r="S1865">
        <v>0</v>
      </c>
      <c r="T1865" t="s">
        <v>61</v>
      </c>
      <c r="V1865">
        <v>5</v>
      </c>
      <c r="W1865">
        <v>6</v>
      </c>
      <c r="X1865">
        <v>1</v>
      </c>
      <c r="Y1865" t="s">
        <v>62</v>
      </c>
      <c r="AB1865" t="s">
        <v>62</v>
      </c>
      <c r="AD1865">
        <v>0</v>
      </c>
      <c r="AE1865">
        <v>0</v>
      </c>
      <c r="AF1865">
        <v>0</v>
      </c>
      <c r="AG1865">
        <v>0</v>
      </c>
      <c r="AH1865">
        <v>0</v>
      </c>
      <c r="AI1865">
        <v>0</v>
      </c>
      <c r="AJ1865">
        <v>0</v>
      </c>
      <c r="AK1865">
        <v>0</v>
      </c>
      <c r="AL1865">
        <v>0</v>
      </c>
      <c r="AM1865">
        <v>0</v>
      </c>
      <c r="AN1865">
        <v>0</v>
      </c>
      <c r="AO1865">
        <v>0</v>
      </c>
      <c r="AP1865">
        <v>0</v>
      </c>
      <c r="AQ1865">
        <v>0</v>
      </c>
      <c r="AR1865">
        <v>0</v>
      </c>
      <c r="AS1865">
        <v>0</v>
      </c>
      <c r="AT1865">
        <v>0</v>
      </c>
      <c r="AU1865">
        <v>0</v>
      </c>
      <c r="AV1865">
        <v>0</v>
      </c>
      <c r="AW1865">
        <v>0</v>
      </c>
      <c r="AX1865">
        <v>0</v>
      </c>
      <c r="AY1865">
        <v>0</v>
      </c>
      <c r="AZ1865">
        <v>0</v>
      </c>
      <c r="BA1865" t="s">
        <v>63</v>
      </c>
      <c r="BB1865" t="s">
        <v>63</v>
      </c>
    </row>
    <row r="1866" spans="1:55" x14ac:dyDescent="0.3">
      <c r="A1866" t="s">
        <v>55</v>
      </c>
      <c r="B1866" t="s">
        <v>55</v>
      </c>
      <c r="C1866" t="s">
        <v>758</v>
      </c>
      <c r="D1866">
        <v>22110414106</v>
      </c>
      <c r="E1866" t="s">
        <v>1569</v>
      </c>
      <c r="F1866" t="s">
        <v>106</v>
      </c>
      <c r="G1866" t="s">
        <v>57</v>
      </c>
      <c r="H1866">
        <v>1</v>
      </c>
      <c r="I1866" t="s">
        <v>58</v>
      </c>
      <c r="J1866" t="s">
        <v>59</v>
      </c>
      <c r="L1866">
        <v>1</v>
      </c>
      <c r="N1866">
        <v>14</v>
      </c>
      <c r="O1866" t="s">
        <v>66</v>
      </c>
      <c r="P1866">
        <v>10</v>
      </c>
      <c r="Q1866" t="s">
        <v>1602</v>
      </c>
      <c r="R1866">
        <v>19</v>
      </c>
      <c r="S1866">
        <v>36</v>
      </c>
      <c r="T1866" t="s">
        <v>61</v>
      </c>
      <c r="V1866">
        <v>5</v>
      </c>
      <c r="W1866">
        <v>6</v>
      </c>
      <c r="X1866">
        <v>1</v>
      </c>
      <c r="Y1866" t="s">
        <v>62</v>
      </c>
      <c r="Z1866" t="s">
        <v>62</v>
      </c>
      <c r="AB1866" t="s">
        <v>62</v>
      </c>
      <c r="AC1866" t="s">
        <v>68</v>
      </c>
      <c r="AD1866">
        <v>0</v>
      </c>
      <c r="AE1866">
        <v>1</v>
      </c>
      <c r="AF1866">
        <v>0</v>
      </c>
      <c r="AG1866">
        <v>0</v>
      </c>
      <c r="AH1866">
        <v>0</v>
      </c>
      <c r="AI1866">
        <v>0</v>
      </c>
      <c r="AJ1866">
        <v>0</v>
      </c>
      <c r="AK1866">
        <v>0</v>
      </c>
      <c r="AL1866">
        <v>0</v>
      </c>
      <c r="AM1866">
        <v>0</v>
      </c>
      <c r="AN1866">
        <v>0</v>
      </c>
      <c r="AO1866">
        <v>0</v>
      </c>
      <c r="AP1866">
        <v>0</v>
      </c>
      <c r="AQ1866">
        <v>0</v>
      </c>
      <c r="AR1866">
        <v>0</v>
      </c>
      <c r="AS1866">
        <v>0</v>
      </c>
      <c r="AT1866">
        <v>0</v>
      </c>
      <c r="AU1866">
        <v>0</v>
      </c>
      <c r="AV1866">
        <v>0</v>
      </c>
      <c r="AW1866">
        <v>4</v>
      </c>
      <c r="AX1866">
        <v>4</v>
      </c>
      <c r="AY1866">
        <v>0</v>
      </c>
      <c r="AZ1866">
        <v>0</v>
      </c>
      <c r="BA1866" t="s">
        <v>63</v>
      </c>
      <c r="BB1866" t="s">
        <v>63</v>
      </c>
      <c r="BC1866" t="s">
        <v>64</v>
      </c>
    </row>
    <row r="1867" spans="1:55" x14ac:dyDescent="0.3">
      <c r="A1867" t="s">
        <v>55</v>
      </c>
      <c r="B1867" t="s">
        <v>55</v>
      </c>
      <c r="C1867" t="s">
        <v>758</v>
      </c>
      <c r="D1867">
        <v>22110414106</v>
      </c>
      <c r="E1867" t="s">
        <v>1569</v>
      </c>
      <c r="F1867" t="s">
        <v>106</v>
      </c>
      <c r="G1867" t="s">
        <v>57</v>
      </c>
      <c r="H1867">
        <v>1</v>
      </c>
      <c r="I1867" t="s">
        <v>58</v>
      </c>
      <c r="J1867" t="s">
        <v>59</v>
      </c>
      <c r="L1867">
        <v>2</v>
      </c>
      <c r="N1867">
        <v>1</v>
      </c>
      <c r="O1867" t="s">
        <v>66</v>
      </c>
      <c r="P1867">
        <v>9</v>
      </c>
      <c r="Q1867" t="s">
        <v>109</v>
      </c>
      <c r="R1867">
        <v>35</v>
      </c>
      <c r="S1867">
        <v>48</v>
      </c>
      <c r="T1867" t="s">
        <v>61</v>
      </c>
      <c r="V1867">
        <v>0</v>
      </c>
      <c r="W1867">
        <v>3</v>
      </c>
      <c r="X1867">
        <v>2</v>
      </c>
      <c r="Y1867" t="s">
        <v>62</v>
      </c>
      <c r="Z1867" t="s">
        <v>62</v>
      </c>
      <c r="AB1867" t="s">
        <v>62</v>
      </c>
      <c r="AC1867" t="s">
        <v>68</v>
      </c>
      <c r="AD1867">
        <v>0</v>
      </c>
      <c r="AE1867">
        <v>0</v>
      </c>
      <c r="AF1867">
        <v>0</v>
      </c>
      <c r="AG1867">
        <v>0</v>
      </c>
      <c r="AH1867">
        <v>0</v>
      </c>
      <c r="AI1867">
        <v>0</v>
      </c>
      <c r="AJ1867">
        <v>0</v>
      </c>
      <c r="AK1867">
        <v>0</v>
      </c>
      <c r="AL1867">
        <v>0</v>
      </c>
      <c r="AM1867">
        <v>0</v>
      </c>
      <c r="AN1867">
        <v>0</v>
      </c>
      <c r="AO1867">
        <v>0</v>
      </c>
      <c r="AP1867">
        <v>0</v>
      </c>
      <c r="AQ1867">
        <v>0</v>
      </c>
      <c r="AR1867">
        <v>0</v>
      </c>
      <c r="AS1867">
        <v>0</v>
      </c>
      <c r="AT1867">
        <v>0</v>
      </c>
      <c r="AU1867">
        <v>0</v>
      </c>
      <c r="AV1867">
        <v>0</v>
      </c>
      <c r="AW1867">
        <v>6</v>
      </c>
      <c r="AX1867">
        <v>6</v>
      </c>
      <c r="AY1867">
        <v>0</v>
      </c>
      <c r="AZ1867">
        <v>0</v>
      </c>
      <c r="BA1867" t="s">
        <v>63</v>
      </c>
      <c r="BB1867" t="s">
        <v>63</v>
      </c>
      <c r="BC1867" t="s">
        <v>64</v>
      </c>
    </row>
    <row r="1868" spans="1:55" x14ac:dyDescent="0.3">
      <c r="A1868" t="s">
        <v>55</v>
      </c>
      <c r="B1868" t="s">
        <v>55</v>
      </c>
      <c r="C1868" t="s">
        <v>758</v>
      </c>
      <c r="D1868">
        <v>22110414102</v>
      </c>
      <c r="E1868" t="s">
        <v>1568</v>
      </c>
      <c r="F1868" t="s">
        <v>98</v>
      </c>
      <c r="G1868" t="s">
        <v>57</v>
      </c>
      <c r="H1868">
        <v>1</v>
      </c>
      <c r="I1868" t="s">
        <v>58</v>
      </c>
      <c r="J1868" t="s">
        <v>59</v>
      </c>
      <c r="L1868">
        <v>1</v>
      </c>
      <c r="N1868">
        <v>1</v>
      </c>
      <c r="O1868" t="s">
        <v>65</v>
      </c>
      <c r="R1868">
        <v>0</v>
      </c>
      <c r="S1868">
        <v>0</v>
      </c>
      <c r="T1868" t="s">
        <v>61</v>
      </c>
      <c r="U1868" t="s">
        <v>1800</v>
      </c>
      <c r="V1868">
        <v>0</v>
      </c>
      <c r="W1868">
        <v>1</v>
      </c>
      <c r="X1868">
        <v>2</v>
      </c>
      <c r="Y1868" t="s">
        <v>62</v>
      </c>
      <c r="AB1868" t="s">
        <v>62</v>
      </c>
      <c r="AD1868">
        <v>0</v>
      </c>
      <c r="AE1868">
        <v>0</v>
      </c>
      <c r="AF1868">
        <v>0</v>
      </c>
      <c r="AG1868">
        <v>0</v>
      </c>
      <c r="AH1868">
        <v>0</v>
      </c>
      <c r="AI1868">
        <v>4</v>
      </c>
      <c r="AJ1868">
        <v>0</v>
      </c>
      <c r="AK1868">
        <v>0</v>
      </c>
      <c r="AL1868">
        <v>2</v>
      </c>
      <c r="AM1868">
        <v>0</v>
      </c>
      <c r="AN1868">
        <v>5</v>
      </c>
      <c r="AO1868">
        <v>0</v>
      </c>
      <c r="AP1868">
        <v>0</v>
      </c>
      <c r="AQ1868">
        <v>0</v>
      </c>
      <c r="AR1868">
        <v>0</v>
      </c>
      <c r="AS1868">
        <v>0</v>
      </c>
      <c r="AT1868">
        <v>0</v>
      </c>
      <c r="AU1868">
        <v>0</v>
      </c>
      <c r="AV1868">
        <v>0</v>
      </c>
      <c r="AW1868">
        <v>2</v>
      </c>
      <c r="AX1868">
        <v>1</v>
      </c>
      <c r="AY1868">
        <v>0</v>
      </c>
      <c r="AZ1868">
        <v>0</v>
      </c>
      <c r="BA1868" t="s">
        <v>63</v>
      </c>
      <c r="BB1868" t="s">
        <v>63</v>
      </c>
    </row>
    <row r="1869" spans="1:55" x14ac:dyDescent="0.3">
      <c r="A1869" t="s">
        <v>55</v>
      </c>
      <c r="B1869" t="s">
        <v>55</v>
      </c>
      <c r="C1869" t="s">
        <v>758</v>
      </c>
      <c r="D1869">
        <v>22110414102</v>
      </c>
      <c r="E1869" t="s">
        <v>1568</v>
      </c>
      <c r="F1869" t="s">
        <v>98</v>
      </c>
      <c r="G1869" t="s">
        <v>57</v>
      </c>
      <c r="H1869">
        <v>1</v>
      </c>
      <c r="I1869" t="s">
        <v>58</v>
      </c>
      <c r="J1869" t="s">
        <v>59</v>
      </c>
      <c r="L1869">
        <v>1</v>
      </c>
      <c r="N1869">
        <v>2</v>
      </c>
      <c r="O1869" t="s">
        <v>216</v>
      </c>
      <c r="R1869">
        <v>0</v>
      </c>
      <c r="S1869">
        <v>0</v>
      </c>
      <c r="T1869" t="s">
        <v>61</v>
      </c>
      <c r="U1869" t="s">
        <v>1792</v>
      </c>
      <c r="V1869">
        <v>0</v>
      </c>
      <c r="W1869">
        <v>1</v>
      </c>
      <c r="X1869">
        <v>2</v>
      </c>
      <c r="Y1869" t="s">
        <v>62</v>
      </c>
      <c r="Z1869" t="s">
        <v>62</v>
      </c>
      <c r="AB1869" t="s">
        <v>62</v>
      </c>
      <c r="AD1869">
        <v>1</v>
      </c>
      <c r="AE1869">
        <v>4</v>
      </c>
      <c r="AF1869">
        <v>0</v>
      </c>
      <c r="AG1869">
        <v>0</v>
      </c>
      <c r="AH1869">
        <v>0</v>
      </c>
      <c r="AI1869">
        <v>8</v>
      </c>
      <c r="AJ1869">
        <v>4</v>
      </c>
      <c r="AK1869">
        <v>0</v>
      </c>
      <c r="AL1869">
        <v>0</v>
      </c>
      <c r="AM1869">
        <v>0</v>
      </c>
      <c r="AN1869">
        <v>0</v>
      </c>
      <c r="AO1869">
        <v>0</v>
      </c>
      <c r="AP1869">
        <v>0</v>
      </c>
      <c r="AQ1869">
        <v>0</v>
      </c>
      <c r="AR1869">
        <v>0</v>
      </c>
      <c r="AS1869">
        <v>0</v>
      </c>
      <c r="AT1869">
        <v>0</v>
      </c>
      <c r="AU1869">
        <v>0</v>
      </c>
      <c r="AV1869">
        <v>0</v>
      </c>
      <c r="AW1869">
        <v>4</v>
      </c>
      <c r="AX1869">
        <v>2</v>
      </c>
      <c r="AY1869">
        <v>0</v>
      </c>
      <c r="AZ1869">
        <v>0</v>
      </c>
      <c r="BA1869" t="s">
        <v>63</v>
      </c>
      <c r="BB1869" t="s">
        <v>63</v>
      </c>
      <c r="BC1869" t="s">
        <v>64</v>
      </c>
    </row>
    <row r="1870" spans="1:55" x14ac:dyDescent="0.3">
      <c r="A1870" t="s">
        <v>55</v>
      </c>
      <c r="B1870" t="s">
        <v>55</v>
      </c>
      <c r="C1870" t="s">
        <v>758</v>
      </c>
      <c r="D1870">
        <v>22110414102</v>
      </c>
      <c r="E1870" t="s">
        <v>1568</v>
      </c>
      <c r="F1870" t="s">
        <v>98</v>
      </c>
      <c r="G1870" t="s">
        <v>57</v>
      </c>
      <c r="H1870">
        <v>1</v>
      </c>
      <c r="I1870" t="s">
        <v>58</v>
      </c>
      <c r="J1870" t="s">
        <v>59</v>
      </c>
      <c r="L1870">
        <v>1</v>
      </c>
      <c r="N1870">
        <v>5</v>
      </c>
      <c r="O1870" t="s">
        <v>167</v>
      </c>
      <c r="P1870">
        <v>12</v>
      </c>
      <c r="Q1870" t="s">
        <v>117</v>
      </c>
      <c r="R1870">
        <v>0</v>
      </c>
      <c r="S1870">
        <v>0</v>
      </c>
      <c r="T1870" t="s">
        <v>61</v>
      </c>
      <c r="U1870" t="s">
        <v>1790</v>
      </c>
      <c r="V1870">
        <v>0</v>
      </c>
      <c r="W1870">
        <v>1</v>
      </c>
      <c r="X1870">
        <v>2</v>
      </c>
      <c r="Y1870" t="s">
        <v>62</v>
      </c>
      <c r="Z1870" t="s">
        <v>62</v>
      </c>
      <c r="AB1870" t="s">
        <v>62</v>
      </c>
      <c r="AD1870">
        <v>1</v>
      </c>
      <c r="AE1870">
        <v>1</v>
      </c>
      <c r="AF1870">
        <v>0</v>
      </c>
      <c r="AG1870">
        <v>0</v>
      </c>
      <c r="AH1870">
        <v>0</v>
      </c>
      <c r="AI1870">
        <v>4</v>
      </c>
      <c r="AJ1870">
        <v>2</v>
      </c>
      <c r="AK1870">
        <v>0</v>
      </c>
      <c r="AL1870">
        <v>0</v>
      </c>
      <c r="AM1870">
        <v>0</v>
      </c>
      <c r="AN1870">
        <v>0</v>
      </c>
      <c r="AO1870">
        <v>0</v>
      </c>
      <c r="AP1870">
        <v>0</v>
      </c>
      <c r="AQ1870">
        <v>0</v>
      </c>
      <c r="AR1870">
        <v>0</v>
      </c>
      <c r="AS1870">
        <v>0</v>
      </c>
      <c r="AT1870">
        <v>0</v>
      </c>
      <c r="AU1870">
        <v>0</v>
      </c>
      <c r="AV1870">
        <v>0</v>
      </c>
      <c r="AW1870">
        <v>4</v>
      </c>
      <c r="AX1870">
        <v>2</v>
      </c>
      <c r="AY1870">
        <v>0</v>
      </c>
      <c r="AZ1870">
        <v>0</v>
      </c>
      <c r="BA1870" t="s">
        <v>63</v>
      </c>
      <c r="BB1870" t="s">
        <v>63</v>
      </c>
      <c r="BC1870" t="s">
        <v>64</v>
      </c>
    </row>
    <row r="1871" spans="1:55" x14ac:dyDescent="0.3">
      <c r="A1871" t="s">
        <v>55</v>
      </c>
      <c r="B1871" t="s">
        <v>55</v>
      </c>
      <c r="C1871" t="s">
        <v>758</v>
      </c>
      <c r="D1871">
        <v>22110414102</v>
      </c>
      <c r="E1871" t="s">
        <v>1568</v>
      </c>
      <c r="F1871" t="s">
        <v>98</v>
      </c>
      <c r="G1871" t="s">
        <v>57</v>
      </c>
      <c r="H1871">
        <v>1</v>
      </c>
      <c r="I1871" t="s">
        <v>58</v>
      </c>
      <c r="J1871" t="s">
        <v>59</v>
      </c>
      <c r="L1871">
        <v>1</v>
      </c>
      <c r="N1871">
        <v>6</v>
      </c>
      <c r="O1871" t="s">
        <v>65</v>
      </c>
      <c r="R1871">
        <v>0</v>
      </c>
      <c r="S1871">
        <v>0</v>
      </c>
      <c r="T1871" t="s">
        <v>61</v>
      </c>
      <c r="U1871" t="s">
        <v>1792</v>
      </c>
      <c r="V1871">
        <v>0</v>
      </c>
      <c r="W1871">
        <v>1</v>
      </c>
      <c r="X1871">
        <v>2</v>
      </c>
      <c r="Y1871" t="s">
        <v>62</v>
      </c>
      <c r="Z1871" t="s">
        <v>62</v>
      </c>
      <c r="AB1871" t="s">
        <v>62</v>
      </c>
      <c r="AD1871">
        <v>1</v>
      </c>
      <c r="AE1871">
        <v>4</v>
      </c>
      <c r="AF1871">
        <v>0</v>
      </c>
      <c r="AG1871">
        <v>0</v>
      </c>
      <c r="AH1871">
        <v>0</v>
      </c>
      <c r="AI1871">
        <v>18</v>
      </c>
      <c r="AJ1871">
        <v>0</v>
      </c>
      <c r="AK1871">
        <v>0</v>
      </c>
      <c r="AL1871">
        <v>0</v>
      </c>
      <c r="AM1871">
        <v>0</v>
      </c>
      <c r="AN1871">
        <v>0</v>
      </c>
      <c r="AO1871">
        <v>0</v>
      </c>
      <c r="AP1871">
        <v>0</v>
      </c>
      <c r="AQ1871">
        <v>0</v>
      </c>
      <c r="AR1871">
        <v>0</v>
      </c>
      <c r="AS1871">
        <v>0</v>
      </c>
      <c r="AT1871">
        <v>0</v>
      </c>
      <c r="AU1871">
        <v>0</v>
      </c>
      <c r="AV1871">
        <v>0</v>
      </c>
      <c r="AW1871">
        <v>4</v>
      </c>
      <c r="AX1871">
        <v>4</v>
      </c>
      <c r="AY1871">
        <v>0</v>
      </c>
      <c r="AZ1871">
        <v>0</v>
      </c>
      <c r="BA1871" t="s">
        <v>63</v>
      </c>
      <c r="BB1871" t="s">
        <v>63</v>
      </c>
      <c r="BC1871" t="s">
        <v>64</v>
      </c>
    </row>
    <row r="1872" spans="1:55" x14ac:dyDescent="0.3">
      <c r="A1872" t="s">
        <v>55</v>
      </c>
      <c r="B1872" t="s">
        <v>55</v>
      </c>
      <c r="C1872" t="s">
        <v>758</v>
      </c>
      <c r="D1872">
        <v>22110414102</v>
      </c>
      <c r="E1872" t="s">
        <v>1568</v>
      </c>
      <c r="F1872" t="s">
        <v>98</v>
      </c>
      <c r="G1872" t="s">
        <v>57</v>
      </c>
      <c r="H1872">
        <v>1</v>
      </c>
      <c r="I1872" t="s">
        <v>58</v>
      </c>
      <c r="J1872" t="s">
        <v>59</v>
      </c>
      <c r="L1872">
        <v>1</v>
      </c>
      <c r="N1872">
        <v>8</v>
      </c>
      <c r="O1872" t="s">
        <v>66</v>
      </c>
      <c r="P1872">
        <v>7</v>
      </c>
      <c r="Q1872" t="s">
        <v>103</v>
      </c>
      <c r="R1872">
        <v>29</v>
      </c>
      <c r="S1872">
        <v>27</v>
      </c>
      <c r="T1872" t="s">
        <v>61</v>
      </c>
      <c r="U1872" t="s">
        <v>1801</v>
      </c>
      <c r="V1872">
        <v>0</v>
      </c>
      <c r="W1872">
        <v>1</v>
      </c>
      <c r="X1872">
        <v>2</v>
      </c>
      <c r="Y1872" t="s">
        <v>62</v>
      </c>
      <c r="Z1872" t="s">
        <v>62</v>
      </c>
      <c r="AB1872" t="s">
        <v>62</v>
      </c>
      <c r="AC1872" t="s">
        <v>68</v>
      </c>
      <c r="AD1872">
        <v>1</v>
      </c>
      <c r="AE1872">
        <v>1</v>
      </c>
      <c r="AF1872">
        <v>0</v>
      </c>
      <c r="AG1872">
        <v>0</v>
      </c>
      <c r="AH1872">
        <v>0</v>
      </c>
      <c r="AI1872">
        <v>0</v>
      </c>
      <c r="AJ1872">
        <v>0</v>
      </c>
      <c r="AK1872">
        <v>0</v>
      </c>
      <c r="AL1872">
        <v>0</v>
      </c>
      <c r="AM1872">
        <v>0</v>
      </c>
      <c r="AN1872">
        <v>0</v>
      </c>
      <c r="AO1872">
        <v>0</v>
      </c>
      <c r="AP1872">
        <v>0</v>
      </c>
      <c r="AQ1872">
        <v>0</v>
      </c>
      <c r="AR1872">
        <v>0</v>
      </c>
      <c r="AS1872">
        <v>0</v>
      </c>
      <c r="AT1872">
        <v>0</v>
      </c>
      <c r="AU1872">
        <v>0</v>
      </c>
      <c r="AV1872">
        <v>0</v>
      </c>
      <c r="AW1872">
        <v>4</v>
      </c>
      <c r="AX1872">
        <v>4</v>
      </c>
      <c r="AY1872">
        <v>0</v>
      </c>
      <c r="AZ1872">
        <v>0</v>
      </c>
      <c r="BA1872" t="s">
        <v>63</v>
      </c>
      <c r="BB1872" t="s">
        <v>63</v>
      </c>
      <c r="BC1872" t="s">
        <v>64</v>
      </c>
    </row>
    <row r="1873" spans="1:55" x14ac:dyDescent="0.3">
      <c r="A1873" t="s">
        <v>55</v>
      </c>
      <c r="B1873" t="s">
        <v>55</v>
      </c>
      <c r="C1873" t="s">
        <v>758</v>
      </c>
      <c r="D1873">
        <v>22110414102</v>
      </c>
      <c r="E1873" t="s">
        <v>1568</v>
      </c>
      <c r="F1873" t="s">
        <v>98</v>
      </c>
      <c r="G1873" t="s">
        <v>57</v>
      </c>
      <c r="H1873">
        <v>1</v>
      </c>
      <c r="I1873" t="s">
        <v>58</v>
      </c>
      <c r="J1873" t="s">
        <v>59</v>
      </c>
      <c r="L1873">
        <v>1</v>
      </c>
      <c r="N1873">
        <v>9</v>
      </c>
      <c r="O1873" t="s">
        <v>95</v>
      </c>
      <c r="R1873">
        <v>0</v>
      </c>
      <c r="S1873">
        <v>0</v>
      </c>
      <c r="T1873" t="s">
        <v>1773</v>
      </c>
      <c r="U1873" t="s">
        <v>1353</v>
      </c>
      <c r="V1873">
        <v>0</v>
      </c>
      <c r="W1873">
        <v>1</v>
      </c>
      <c r="X1873">
        <v>2</v>
      </c>
      <c r="Y1873" t="s">
        <v>62</v>
      </c>
      <c r="AA1873" t="s">
        <v>71</v>
      </c>
      <c r="AB1873" t="s">
        <v>62</v>
      </c>
      <c r="AD1873">
        <v>1</v>
      </c>
      <c r="AE1873">
        <v>0</v>
      </c>
      <c r="AF1873">
        <v>0</v>
      </c>
      <c r="AG1873">
        <v>0</v>
      </c>
      <c r="AH1873">
        <v>0</v>
      </c>
      <c r="AI1873">
        <v>0</v>
      </c>
      <c r="AJ1873">
        <v>0</v>
      </c>
      <c r="AK1873">
        <v>0</v>
      </c>
      <c r="AL1873">
        <v>0</v>
      </c>
      <c r="AM1873">
        <v>0</v>
      </c>
      <c r="AN1873">
        <v>0</v>
      </c>
      <c r="AO1873">
        <v>0</v>
      </c>
      <c r="AP1873">
        <v>0</v>
      </c>
      <c r="AQ1873">
        <v>0</v>
      </c>
      <c r="AR1873">
        <v>0</v>
      </c>
      <c r="AS1873">
        <v>0</v>
      </c>
      <c r="AT1873">
        <v>0</v>
      </c>
      <c r="AU1873">
        <v>0</v>
      </c>
      <c r="AV1873">
        <v>0</v>
      </c>
      <c r="AW1873">
        <v>1</v>
      </c>
      <c r="AX1873">
        <v>0</v>
      </c>
      <c r="AY1873">
        <v>0</v>
      </c>
      <c r="AZ1873">
        <v>0</v>
      </c>
      <c r="BA1873" t="s">
        <v>63</v>
      </c>
      <c r="BB1873" t="s">
        <v>63</v>
      </c>
      <c r="BC1873" t="s">
        <v>64</v>
      </c>
    </row>
    <row r="1874" spans="1:55" x14ac:dyDescent="0.3">
      <c r="A1874" t="s">
        <v>55</v>
      </c>
      <c r="B1874" t="s">
        <v>55</v>
      </c>
      <c r="C1874" t="s">
        <v>758</v>
      </c>
      <c r="D1874">
        <v>22110414102</v>
      </c>
      <c r="E1874" t="s">
        <v>1568</v>
      </c>
      <c r="F1874" t="s">
        <v>98</v>
      </c>
      <c r="G1874" t="s">
        <v>57</v>
      </c>
      <c r="H1874">
        <v>1</v>
      </c>
      <c r="I1874" t="s">
        <v>58</v>
      </c>
      <c r="J1874" t="s">
        <v>59</v>
      </c>
      <c r="L1874">
        <v>1</v>
      </c>
      <c r="N1874">
        <v>10</v>
      </c>
      <c r="O1874" t="s">
        <v>95</v>
      </c>
      <c r="R1874">
        <v>0</v>
      </c>
      <c r="S1874">
        <v>0</v>
      </c>
      <c r="T1874" t="s">
        <v>61</v>
      </c>
      <c r="V1874">
        <v>0</v>
      </c>
      <c r="W1874">
        <v>1</v>
      </c>
      <c r="X1874">
        <v>2</v>
      </c>
      <c r="Y1874" t="s">
        <v>62</v>
      </c>
      <c r="AA1874" t="s">
        <v>71</v>
      </c>
      <c r="AB1874" t="s">
        <v>62</v>
      </c>
      <c r="AD1874">
        <v>0</v>
      </c>
      <c r="AE1874">
        <v>0</v>
      </c>
      <c r="AF1874">
        <v>0</v>
      </c>
      <c r="AG1874">
        <v>0</v>
      </c>
      <c r="AH1874">
        <v>0</v>
      </c>
      <c r="AI1874">
        <v>0</v>
      </c>
      <c r="AJ1874">
        <v>0</v>
      </c>
      <c r="AK1874">
        <v>0</v>
      </c>
      <c r="AL1874">
        <v>0</v>
      </c>
      <c r="AM1874">
        <v>0</v>
      </c>
      <c r="AN1874">
        <v>0</v>
      </c>
      <c r="AO1874">
        <v>0</v>
      </c>
      <c r="AP1874">
        <v>0</v>
      </c>
      <c r="AQ1874">
        <v>0</v>
      </c>
      <c r="AR1874">
        <v>0</v>
      </c>
      <c r="AS1874">
        <v>0</v>
      </c>
      <c r="AT1874">
        <v>0</v>
      </c>
      <c r="AU1874">
        <v>0</v>
      </c>
      <c r="AV1874">
        <v>0</v>
      </c>
      <c r="AW1874">
        <v>1</v>
      </c>
      <c r="AX1874">
        <v>0</v>
      </c>
      <c r="AY1874">
        <v>0</v>
      </c>
      <c r="AZ1874">
        <v>0</v>
      </c>
      <c r="BA1874" t="s">
        <v>63</v>
      </c>
      <c r="BB1874" t="s">
        <v>63</v>
      </c>
      <c r="BC1874" t="s">
        <v>64</v>
      </c>
    </row>
    <row r="1875" spans="1:55" x14ac:dyDescent="0.3">
      <c r="A1875" t="s">
        <v>55</v>
      </c>
      <c r="B1875" t="s">
        <v>55</v>
      </c>
      <c r="C1875" t="s">
        <v>758</v>
      </c>
      <c r="D1875">
        <v>22110414102</v>
      </c>
      <c r="E1875" t="s">
        <v>1568</v>
      </c>
      <c r="F1875" t="s">
        <v>98</v>
      </c>
      <c r="G1875" t="s">
        <v>57</v>
      </c>
      <c r="H1875">
        <v>1</v>
      </c>
      <c r="I1875" t="s">
        <v>58</v>
      </c>
      <c r="J1875" t="s">
        <v>59</v>
      </c>
      <c r="L1875">
        <v>1</v>
      </c>
      <c r="N1875">
        <v>11</v>
      </c>
      <c r="O1875" t="s">
        <v>95</v>
      </c>
      <c r="R1875">
        <v>0</v>
      </c>
      <c r="S1875">
        <v>0</v>
      </c>
      <c r="T1875" t="s">
        <v>61</v>
      </c>
      <c r="V1875">
        <v>0</v>
      </c>
      <c r="W1875">
        <v>1</v>
      </c>
      <c r="X1875">
        <v>2</v>
      </c>
      <c r="Y1875" t="s">
        <v>62</v>
      </c>
      <c r="AB1875" t="s">
        <v>62</v>
      </c>
      <c r="AD1875">
        <v>0</v>
      </c>
      <c r="AE1875">
        <v>0</v>
      </c>
      <c r="AF1875">
        <v>0</v>
      </c>
      <c r="AG1875">
        <v>0</v>
      </c>
      <c r="AH1875">
        <v>0</v>
      </c>
      <c r="AI1875">
        <v>0</v>
      </c>
      <c r="AJ1875">
        <v>0</v>
      </c>
      <c r="AK1875">
        <v>0</v>
      </c>
      <c r="AL1875">
        <v>0</v>
      </c>
      <c r="AM1875">
        <v>0</v>
      </c>
      <c r="AN1875">
        <v>0</v>
      </c>
      <c r="AO1875">
        <v>0</v>
      </c>
      <c r="AP1875">
        <v>0</v>
      </c>
      <c r="AQ1875">
        <v>0</v>
      </c>
      <c r="AR1875">
        <v>0</v>
      </c>
      <c r="AS1875">
        <v>0</v>
      </c>
      <c r="AT1875">
        <v>0</v>
      </c>
      <c r="AU1875">
        <v>0</v>
      </c>
      <c r="AV1875">
        <v>0</v>
      </c>
      <c r="AW1875">
        <v>1</v>
      </c>
      <c r="AX1875">
        <v>0</v>
      </c>
      <c r="AY1875">
        <v>0</v>
      </c>
      <c r="AZ1875">
        <v>0</v>
      </c>
      <c r="BA1875" t="s">
        <v>63</v>
      </c>
      <c r="BB1875" t="s">
        <v>63</v>
      </c>
      <c r="BC1875" t="s">
        <v>64</v>
      </c>
    </row>
    <row r="1876" spans="1:55" x14ac:dyDescent="0.3">
      <c r="A1876" t="s">
        <v>55</v>
      </c>
      <c r="B1876" t="s">
        <v>55</v>
      </c>
      <c r="C1876" t="s">
        <v>758</v>
      </c>
      <c r="D1876">
        <v>22110414102</v>
      </c>
      <c r="E1876" t="s">
        <v>1568</v>
      </c>
      <c r="F1876" t="s">
        <v>98</v>
      </c>
      <c r="G1876" t="s">
        <v>57</v>
      </c>
      <c r="H1876">
        <v>1</v>
      </c>
      <c r="I1876" t="s">
        <v>58</v>
      </c>
      <c r="J1876" t="s">
        <v>59</v>
      </c>
      <c r="L1876">
        <v>1</v>
      </c>
      <c r="N1876">
        <v>12</v>
      </c>
      <c r="O1876" t="s">
        <v>95</v>
      </c>
      <c r="R1876">
        <v>0</v>
      </c>
      <c r="S1876">
        <v>0</v>
      </c>
      <c r="T1876" t="s">
        <v>61</v>
      </c>
      <c r="V1876">
        <v>0</v>
      </c>
      <c r="W1876">
        <v>1</v>
      </c>
      <c r="X1876">
        <v>2</v>
      </c>
      <c r="Y1876" t="s">
        <v>62</v>
      </c>
      <c r="AB1876" t="s">
        <v>62</v>
      </c>
      <c r="AD1876">
        <v>0</v>
      </c>
      <c r="AE1876">
        <v>0</v>
      </c>
      <c r="AF1876">
        <v>0</v>
      </c>
      <c r="AG1876">
        <v>0</v>
      </c>
      <c r="AH1876">
        <v>0</v>
      </c>
      <c r="AI1876">
        <v>0</v>
      </c>
      <c r="AJ1876">
        <v>0</v>
      </c>
      <c r="AK1876">
        <v>0</v>
      </c>
      <c r="AL1876">
        <v>0</v>
      </c>
      <c r="AM1876">
        <v>0</v>
      </c>
      <c r="AN1876">
        <v>0</v>
      </c>
      <c r="AO1876">
        <v>0</v>
      </c>
      <c r="AP1876">
        <v>0</v>
      </c>
      <c r="AQ1876">
        <v>0</v>
      </c>
      <c r="AR1876">
        <v>0</v>
      </c>
      <c r="AS1876">
        <v>0</v>
      </c>
      <c r="AT1876">
        <v>0</v>
      </c>
      <c r="AU1876">
        <v>0</v>
      </c>
      <c r="AV1876">
        <v>0</v>
      </c>
      <c r="AW1876">
        <v>0</v>
      </c>
      <c r="AX1876">
        <v>0</v>
      </c>
      <c r="AY1876">
        <v>0</v>
      </c>
      <c r="AZ1876">
        <v>0</v>
      </c>
      <c r="BA1876" t="s">
        <v>63</v>
      </c>
      <c r="BB1876" t="s">
        <v>63</v>
      </c>
    </row>
    <row r="1877" spans="1:55" x14ac:dyDescent="0.3">
      <c r="A1877" t="s">
        <v>55</v>
      </c>
      <c r="B1877" t="s">
        <v>55</v>
      </c>
      <c r="C1877" t="s">
        <v>758</v>
      </c>
      <c r="D1877">
        <v>22110414102</v>
      </c>
      <c r="E1877" t="s">
        <v>1568</v>
      </c>
      <c r="F1877" t="s">
        <v>98</v>
      </c>
      <c r="G1877" t="s">
        <v>57</v>
      </c>
      <c r="H1877">
        <v>1</v>
      </c>
      <c r="I1877" t="s">
        <v>58</v>
      </c>
      <c r="J1877" t="s">
        <v>59</v>
      </c>
      <c r="L1877">
        <v>1</v>
      </c>
      <c r="N1877">
        <v>13</v>
      </c>
      <c r="O1877" t="s">
        <v>95</v>
      </c>
      <c r="R1877">
        <v>0</v>
      </c>
      <c r="S1877">
        <v>0</v>
      </c>
      <c r="T1877" t="s">
        <v>61</v>
      </c>
      <c r="V1877">
        <v>0</v>
      </c>
      <c r="W1877">
        <v>1</v>
      </c>
      <c r="X1877">
        <v>2</v>
      </c>
      <c r="Y1877" t="s">
        <v>62</v>
      </c>
      <c r="AB1877" t="s">
        <v>62</v>
      </c>
      <c r="AD1877">
        <v>0</v>
      </c>
      <c r="AE1877">
        <v>0</v>
      </c>
      <c r="AF1877">
        <v>0</v>
      </c>
      <c r="AG1877">
        <v>0</v>
      </c>
      <c r="AH1877">
        <v>0</v>
      </c>
      <c r="AI1877">
        <v>0</v>
      </c>
      <c r="AJ1877">
        <v>0</v>
      </c>
      <c r="AK1877">
        <v>0</v>
      </c>
      <c r="AL1877">
        <v>0</v>
      </c>
      <c r="AM1877">
        <v>0</v>
      </c>
      <c r="AN1877">
        <v>0</v>
      </c>
      <c r="AO1877">
        <v>0</v>
      </c>
      <c r="AP1877">
        <v>0</v>
      </c>
      <c r="AQ1877">
        <v>0</v>
      </c>
      <c r="AR1877">
        <v>0</v>
      </c>
      <c r="AS1877">
        <v>0</v>
      </c>
      <c r="AT1877">
        <v>0</v>
      </c>
      <c r="AU1877">
        <v>0</v>
      </c>
      <c r="AV1877">
        <v>0</v>
      </c>
      <c r="AW1877">
        <v>0</v>
      </c>
      <c r="AX1877">
        <v>0</v>
      </c>
      <c r="AY1877">
        <v>0</v>
      </c>
      <c r="AZ1877">
        <v>0</v>
      </c>
      <c r="BA1877" t="s">
        <v>63</v>
      </c>
      <c r="BB1877" t="s">
        <v>63</v>
      </c>
    </row>
    <row r="1878" spans="1:55" x14ac:dyDescent="0.3">
      <c r="A1878" t="s">
        <v>55</v>
      </c>
      <c r="B1878" t="s">
        <v>55</v>
      </c>
      <c r="C1878" t="s">
        <v>758</v>
      </c>
      <c r="D1878">
        <v>22110414102</v>
      </c>
      <c r="E1878" t="s">
        <v>1568</v>
      </c>
      <c r="F1878" t="s">
        <v>98</v>
      </c>
      <c r="G1878" t="s">
        <v>57</v>
      </c>
      <c r="H1878">
        <v>1</v>
      </c>
      <c r="I1878" t="s">
        <v>58</v>
      </c>
      <c r="J1878" t="s">
        <v>59</v>
      </c>
      <c r="L1878">
        <v>1</v>
      </c>
      <c r="N1878">
        <v>17</v>
      </c>
      <c r="O1878" t="s">
        <v>66</v>
      </c>
      <c r="P1878">
        <v>6</v>
      </c>
      <c r="Q1878" t="s">
        <v>100</v>
      </c>
      <c r="R1878">
        <v>33</v>
      </c>
      <c r="S1878">
        <v>21</v>
      </c>
      <c r="T1878" t="s">
        <v>61</v>
      </c>
      <c r="V1878">
        <v>0</v>
      </c>
      <c r="W1878">
        <v>1</v>
      </c>
      <c r="X1878">
        <v>2</v>
      </c>
      <c r="Y1878" t="s">
        <v>62</v>
      </c>
      <c r="Z1878" t="s">
        <v>62</v>
      </c>
      <c r="AB1878" t="s">
        <v>62</v>
      </c>
      <c r="AC1878" t="s">
        <v>68</v>
      </c>
      <c r="AD1878">
        <v>1</v>
      </c>
      <c r="AE1878">
        <v>1</v>
      </c>
      <c r="AF1878">
        <v>0</v>
      </c>
      <c r="AG1878">
        <v>0</v>
      </c>
      <c r="AH1878">
        <v>0</v>
      </c>
      <c r="AI1878">
        <v>0</v>
      </c>
      <c r="AJ1878">
        <v>0</v>
      </c>
      <c r="AK1878">
        <v>0</v>
      </c>
      <c r="AL1878">
        <v>0</v>
      </c>
      <c r="AM1878">
        <v>0</v>
      </c>
      <c r="AN1878">
        <v>0</v>
      </c>
      <c r="AO1878">
        <v>0</v>
      </c>
      <c r="AP1878">
        <v>0</v>
      </c>
      <c r="AQ1878">
        <v>0</v>
      </c>
      <c r="AR1878">
        <v>0</v>
      </c>
      <c r="AS1878">
        <v>0</v>
      </c>
      <c r="AT1878">
        <v>0</v>
      </c>
      <c r="AU1878">
        <v>0</v>
      </c>
      <c r="AV1878">
        <v>0</v>
      </c>
      <c r="AW1878">
        <v>6</v>
      </c>
      <c r="AX1878">
        <v>6</v>
      </c>
      <c r="AY1878">
        <v>0</v>
      </c>
      <c r="AZ1878">
        <v>0</v>
      </c>
      <c r="BA1878" t="s">
        <v>63</v>
      </c>
      <c r="BB1878" t="s">
        <v>63</v>
      </c>
    </row>
    <row r="1879" spans="1:55" x14ac:dyDescent="0.3">
      <c r="A1879" t="s">
        <v>55</v>
      </c>
      <c r="B1879" t="s">
        <v>55</v>
      </c>
      <c r="C1879" t="s">
        <v>758</v>
      </c>
      <c r="D1879">
        <v>22110414106</v>
      </c>
      <c r="E1879" t="s">
        <v>1569</v>
      </c>
      <c r="F1879" t="s">
        <v>106</v>
      </c>
      <c r="G1879" t="s">
        <v>57</v>
      </c>
      <c r="H1879">
        <v>2</v>
      </c>
      <c r="I1879" t="s">
        <v>74</v>
      </c>
      <c r="J1879" t="s">
        <v>59</v>
      </c>
      <c r="L1879">
        <v>1</v>
      </c>
      <c r="N1879">
        <v>1</v>
      </c>
      <c r="O1879" t="s">
        <v>66</v>
      </c>
      <c r="P1879">
        <v>12</v>
      </c>
      <c r="Q1879" t="s">
        <v>116</v>
      </c>
      <c r="R1879">
        <v>12</v>
      </c>
      <c r="S1879">
        <v>12</v>
      </c>
      <c r="T1879" t="s">
        <v>61</v>
      </c>
      <c r="V1879">
        <v>0</v>
      </c>
      <c r="W1879">
        <v>3</v>
      </c>
      <c r="X1879">
        <v>0</v>
      </c>
      <c r="Y1879" t="s">
        <v>62</v>
      </c>
      <c r="Z1879" t="s">
        <v>62</v>
      </c>
      <c r="AB1879" t="s">
        <v>62</v>
      </c>
      <c r="AC1879" t="s">
        <v>68</v>
      </c>
      <c r="AD1879">
        <v>1</v>
      </c>
      <c r="AE1879">
        <v>1</v>
      </c>
      <c r="AF1879">
        <v>0</v>
      </c>
      <c r="AG1879">
        <v>0</v>
      </c>
      <c r="AH1879">
        <v>0</v>
      </c>
      <c r="AI1879">
        <v>0</v>
      </c>
      <c r="AJ1879">
        <v>0</v>
      </c>
      <c r="AK1879">
        <v>0</v>
      </c>
      <c r="AL1879">
        <v>0</v>
      </c>
      <c r="AM1879">
        <v>0</v>
      </c>
      <c r="AN1879">
        <v>0</v>
      </c>
      <c r="AO1879">
        <v>0</v>
      </c>
      <c r="AP1879">
        <v>0</v>
      </c>
      <c r="AQ1879">
        <v>0</v>
      </c>
      <c r="AR1879">
        <v>0</v>
      </c>
      <c r="AS1879">
        <v>0</v>
      </c>
      <c r="AT1879">
        <v>0</v>
      </c>
      <c r="AU1879">
        <v>0</v>
      </c>
      <c r="AV1879">
        <v>0</v>
      </c>
      <c r="AW1879">
        <v>4</v>
      </c>
      <c r="AX1879">
        <v>4</v>
      </c>
      <c r="AY1879">
        <v>0</v>
      </c>
      <c r="AZ1879">
        <v>0</v>
      </c>
      <c r="BA1879" t="s">
        <v>63</v>
      </c>
      <c r="BB1879" t="s">
        <v>63</v>
      </c>
    </row>
    <row r="1880" spans="1:55" x14ac:dyDescent="0.3">
      <c r="A1880" t="s">
        <v>55</v>
      </c>
      <c r="B1880" t="s">
        <v>55</v>
      </c>
      <c r="C1880" t="s">
        <v>758</v>
      </c>
      <c r="D1880">
        <v>22110414106</v>
      </c>
      <c r="E1880" t="s">
        <v>1569</v>
      </c>
      <c r="F1880" t="s">
        <v>106</v>
      </c>
      <c r="G1880" t="s">
        <v>57</v>
      </c>
      <c r="H1880">
        <v>2</v>
      </c>
      <c r="I1880" t="s">
        <v>74</v>
      </c>
      <c r="J1880" t="s">
        <v>59</v>
      </c>
      <c r="L1880">
        <v>1</v>
      </c>
      <c r="N1880">
        <v>2</v>
      </c>
      <c r="O1880" t="s">
        <v>66</v>
      </c>
      <c r="P1880">
        <v>12</v>
      </c>
      <c r="Q1880" t="s">
        <v>117</v>
      </c>
      <c r="R1880">
        <v>10</v>
      </c>
      <c r="S1880">
        <v>22</v>
      </c>
      <c r="T1880" t="s">
        <v>61</v>
      </c>
      <c r="V1880">
        <v>0</v>
      </c>
      <c r="W1880">
        <v>3</v>
      </c>
      <c r="X1880">
        <v>0</v>
      </c>
      <c r="Y1880" t="s">
        <v>62</v>
      </c>
      <c r="Z1880" t="s">
        <v>62</v>
      </c>
      <c r="AB1880" t="s">
        <v>62</v>
      </c>
      <c r="AC1880" t="s">
        <v>68</v>
      </c>
      <c r="AD1880">
        <v>0</v>
      </c>
      <c r="AE1880">
        <v>1</v>
      </c>
      <c r="AF1880">
        <v>0</v>
      </c>
      <c r="AG1880">
        <v>0</v>
      </c>
      <c r="AH1880">
        <v>0</v>
      </c>
      <c r="AI1880">
        <v>0</v>
      </c>
      <c r="AJ1880">
        <v>0</v>
      </c>
      <c r="AK1880">
        <v>0</v>
      </c>
      <c r="AL1880">
        <v>0</v>
      </c>
      <c r="AM1880">
        <v>0</v>
      </c>
      <c r="AN1880">
        <v>0</v>
      </c>
      <c r="AO1880">
        <v>0</v>
      </c>
      <c r="AP1880">
        <v>0</v>
      </c>
      <c r="AQ1880">
        <v>0</v>
      </c>
      <c r="AR1880">
        <v>0</v>
      </c>
      <c r="AS1880">
        <v>0</v>
      </c>
      <c r="AT1880">
        <v>0</v>
      </c>
      <c r="AU1880">
        <v>0</v>
      </c>
      <c r="AV1880">
        <v>0</v>
      </c>
      <c r="AW1880">
        <v>4</v>
      </c>
      <c r="AX1880">
        <v>4</v>
      </c>
      <c r="AY1880">
        <v>0</v>
      </c>
      <c r="AZ1880">
        <v>0</v>
      </c>
      <c r="BA1880" t="s">
        <v>63</v>
      </c>
      <c r="BB1880" t="s">
        <v>63</v>
      </c>
      <c r="BC1880" t="s">
        <v>64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EA822-5BEC-4F25-B4F5-E17644D7C91C}">
  <dimension ref="B2:AD106"/>
  <sheetViews>
    <sheetView showGridLines="0" topLeftCell="E1" workbookViewId="0">
      <selection activeCell="H1" sqref="H1"/>
    </sheetView>
  </sheetViews>
  <sheetFormatPr defaultRowHeight="14.4" x14ac:dyDescent="0.3"/>
  <cols>
    <col min="1" max="1" width="15" style="1" bestFit="1" customWidth="1"/>
    <col min="2" max="18" width="29.77734375" style="1" customWidth="1"/>
    <col min="19" max="19" width="30.5546875" style="1" customWidth="1"/>
    <col min="20" max="21" width="33.33203125" style="1" customWidth="1"/>
    <col min="22" max="23" width="21.88671875" style="1" customWidth="1"/>
    <col min="24" max="24" width="21.6640625" style="1" customWidth="1"/>
    <col min="25" max="25" width="19.21875" style="1" customWidth="1"/>
    <col min="26" max="26" width="22.5546875" style="1" bestFit="1" customWidth="1"/>
    <col min="27" max="27" width="16.5546875" style="1" customWidth="1"/>
    <col min="28" max="28" width="21.6640625" style="1" customWidth="1"/>
    <col min="29" max="29" width="20" style="1" bestFit="1" customWidth="1"/>
    <col min="30" max="30" width="12.6640625" style="1" bestFit="1" customWidth="1"/>
    <col min="31" max="16384" width="8.88671875" style="1"/>
  </cols>
  <sheetData>
    <row r="2" spans="2:30" x14ac:dyDescent="0.3">
      <c r="B2" s="4" t="s">
        <v>1636</v>
      </c>
      <c r="C2" s="1" t="s">
        <v>1637</v>
      </c>
      <c r="D2" s="1" t="s">
        <v>1638</v>
      </c>
      <c r="E2" s="1" t="s">
        <v>1639</v>
      </c>
      <c r="F2" s="1" t="s">
        <v>1633</v>
      </c>
      <c r="G2" s="1" t="s">
        <v>1640</v>
      </c>
      <c r="H2" s="1" t="s">
        <v>1641</v>
      </c>
      <c r="I2" s="1" t="s">
        <v>1642</v>
      </c>
      <c r="J2" s="1" t="s">
        <v>1643</v>
      </c>
      <c r="K2" s="1" t="s">
        <v>1644</v>
      </c>
      <c r="L2" s="1" t="s">
        <v>1645</v>
      </c>
      <c r="M2" s="1" t="s">
        <v>1627</v>
      </c>
      <c r="N2" s="1" t="s">
        <v>1646</v>
      </c>
      <c r="O2" s="1" t="s">
        <v>1634</v>
      </c>
      <c r="P2" s="1" t="s">
        <v>1647</v>
      </c>
      <c r="Q2" s="1" t="s">
        <v>1648</v>
      </c>
      <c r="R2" s="1" t="s">
        <v>94</v>
      </c>
      <c r="S2" s="1" t="s">
        <v>1676</v>
      </c>
      <c r="T2" s="1" t="s">
        <v>1628</v>
      </c>
      <c r="U2" s="1" t="s">
        <v>1677</v>
      </c>
      <c r="V2" s="1" t="s">
        <v>1678</v>
      </c>
      <c r="W2" s="1" t="s">
        <v>1679</v>
      </c>
      <c r="X2" s="1" t="s">
        <v>1680</v>
      </c>
    </row>
    <row r="3" spans="2:30" x14ac:dyDescent="0.3">
      <c r="B3" s="1" t="s">
        <v>1649</v>
      </c>
      <c r="C3" s="1" t="str">
        <f>TEXT(1,"0")&amp;":"&amp;TEXT(26,"0")</f>
        <v>1:26</v>
      </c>
      <c r="D3" s="1" t="str">
        <f>TEXT(3,"0")&amp;":"&amp;TEXT(26,"0")</f>
        <v>3:26</v>
      </c>
      <c r="E3" s="1" t="str">
        <f>TEXT(4,"0")&amp;":"&amp;TEXT(26,"0")</f>
        <v>4:26</v>
      </c>
      <c r="F3" s="1" t="str">
        <f>TEXT(4,"0")&amp;":"&amp;TEXT(26,"0")</f>
        <v>4:26</v>
      </c>
      <c r="G3" s="1" t="str">
        <f>TEXT(3,"0")&amp;":"&amp;TEXT(26,"0")</f>
        <v>3:26</v>
      </c>
      <c r="H3" s="1" t="str">
        <f t="shared" ref="H3:L3" si="0">TEXT(1,"0")&amp;":"&amp;TEXT(26,"0")</f>
        <v>1:26</v>
      </c>
      <c r="I3" s="1" t="str">
        <f t="shared" si="0"/>
        <v>1:26</v>
      </c>
      <c r="J3" s="1" t="str">
        <f t="shared" si="0"/>
        <v>1:26</v>
      </c>
      <c r="K3" s="1" t="str">
        <f t="shared" si="0"/>
        <v>1:26</v>
      </c>
      <c r="L3" s="1" t="str">
        <f t="shared" si="0"/>
        <v>1:26</v>
      </c>
      <c r="M3" s="1" t="str">
        <f>TEXT(13,"0")&amp;":"&amp;TEXT(26,"0")</f>
        <v>13:26</v>
      </c>
      <c r="N3" s="1" t="str">
        <f t="shared" ref="N3:Q3" si="1">TEXT(1,"0")&amp;":"&amp;TEXT(26,"0")</f>
        <v>1:26</v>
      </c>
      <c r="O3" s="1" t="str">
        <f t="shared" si="1"/>
        <v>1:26</v>
      </c>
      <c r="P3" s="1" t="str">
        <f t="shared" si="1"/>
        <v>1:26</v>
      </c>
      <c r="Q3" s="1" t="str">
        <f t="shared" si="1"/>
        <v>1:26</v>
      </c>
      <c r="R3" s="1" t="str">
        <f t="shared" ref="N3:R7" si="2">TEXT(1,"0")&amp;":"&amp;TEXT(40,"0")</f>
        <v>1:40</v>
      </c>
      <c r="S3" s="1">
        <v>40</v>
      </c>
      <c r="T3" s="1" t="str">
        <f>TEXT(1,"0")&amp;":"&amp;TEXT(20,"0")</f>
        <v>1:20</v>
      </c>
      <c r="U3" s="1" t="str">
        <f t="shared" ref="U3:U7" si="3">TEXT(1,"0")&amp;":"&amp;TEXT(40,"0")</f>
        <v>1:40</v>
      </c>
      <c r="V3" s="1" t="s">
        <v>80</v>
      </c>
      <c r="W3" s="1" t="str">
        <f t="shared" ref="W3:W7" si="4">TEXT(1,"0")&amp;":"&amp;TEXT(50,"0")</f>
        <v>1:50</v>
      </c>
      <c r="X3" s="1" t="s">
        <v>1681</v>
      </c>
    </row>
    <row r="4" spans="2:30" x14ac:dyDescent="0.3">
      <c r="B4" s="1" t="s">
        <v>56</v>
      </c>
      <c r="C4" s="1" t="str">
        <f t="shared" ref="C4:C7" si="5">TEXT(1,"0")&amp;":"&amp;TEXT(40,"0")</f>
        <v>1:40</v>
      </c>
      <c r="D4" s="1" t="str">
        <f>TEXT(3,"0")&amp;":"&amp;TEXT(40,"0")</f>
        <v>3:40</v>
      </c>
      <c r="E4" s="1" t="str">
        <f>TEXT(4,"0")&amp;":"&amp;TEXT(40,"0")</f>
        <v>4:40</v>
      </c>
      <c r="F4" s="1" t="str">
        <f>TEXT(4,"0")&amp;":"&amp;TEXT(40,"0")</f>
        <v>4:40</v>
      </c>
      <c r="G4" s="1" t="str">
        <f>TEXT(3,"0")&amp;":"&amp;TEXT(40,"0")</f>
        <v>3:40</v>
      </c>
      <c r="H4" s="1" t="str">
        <f t="shared" ref="H4:L7" si="6">TEXT(1,"0")&amp;":"&amp;TEXT(40,"0")</f>
        <v>1:40</v>
      </c>
      <c r="I4" s="1" t="str">
        <f t="shared" si="6"/>
        <v>1:40</v>
      </c>
      <c r="J4" s="1" t="str">
        <f t="shared" si="6"/>
        <v>1:40</v>
      </c>
      <c r="K4" s="1" t="str">
        <f t="shared" si="6"/>
        <v>1:40</v>
      </c>
      <c r="L4" s="1" t="str">
        <f t="shared" si="6"/>
        <v>1:40</v>
      </c>
      <c r="M4" s="1" t="str">
        <f>TEXT(20,"0")&amp;":"&amp;TEXT(40,"0")</f>
        <v>20:40</v>
      </c>
      <c r="N4" s="1" t="str">
        <f t="shared" si="2"/>
        <v>1:40</v>
      </c>
      <c r="O4" s="1" t="str">
        <f t="shared" si="2"/>
        <v>1:40</v>
      </c>
      <c r="P4" s="1" t="str">
        <f t="shared" si="2"/>
        <v>1:40</v>
      </c>
      <c r="Q4" s="1" t="str">
        <f t="shared" si="2"/>
        <v>1:40</v>
      </c>
      <c r="R4" s="1" t="str">
        <f t="shared" si="2"/>
        <v>1:40</v>
      </c>
      <c r="S4" s="1">
        <v>40</v>
      </c>
      <c r="T4" s="1" t="str">
        <f t="shared" ref="T4:T7" si="7">TEXT(1,"0")&amp;":"&amp;TEXT(20,"0")</f>
        <v>1:20</v>
      </c>
      <c r="U4" s="1" t="str">
        <f t="shared" si="3"/>
        <v>1:40</v>
      </c>
      <c r="V4" s="1" t="s">
        <v>80</v>
      </c>
      <c r="W4" s="1" t="str">
        <f t="shared" si="4"/>
        <v>1:50</v>
      </c>
      <c r="X4" s="1" t="s">
        <v>1681</v>
      </c>
    </row>
    <row r="5" spans="2:30" x14ac:dyDescent="0.3">
      <c r="B5" s="1" t="s">
        <v>81</v>
      </c>
      <c r="C5" s="1" t="str">
        <f t="shared" si="5"/>
        <v>1:40</v>
      </c>
      <c r="D5" s="1" t="str">
        <f t="shared" ref="D5:D7" si="8">TEXT(3,"0")&amp;":"&amp;TEXT(40,"0")</f>
        <v>3:40</v>
      </c>
      <c r="E5" s="1" t="str">
        <f t="shared" ref="E5:F7" si="9">TEXT(4,"0")&amp;":"&amp;TEXT(40,"0")</f>
        <v>4:40</v>
      </c>
      <c r="F5" s="1" t="str">
        <f t="shared" si="9"/>
        <v>4:40</v>
      </c>
      <c r="G5" s="1" t="str">
        <f t="shared" ref="G5:G7" si="10">TEXT(3,"0")&amp;":"&amp;TEXT(40,"0")</f>
        <v>3:40</v>
      </c>
      <c r="H5" s="1" t="str">
        <f t="shared" si="6"/>
        <v>1:40</v>
      </c>
      <c r="I5" s="1" t="str">
        <f t="shared" si="6"/>
        <v>1:40</v>
      </c>
      <c r="J5" s="1" t="str">
        <f t="shared" si="6"/>
        <v>1:40</v>
      </c>
      <c r="K5" s="1" t="str">
        <f t="shared" si="6"/>
        <v>1:40</v>
      </c>
      <c r="L5" s="1" t="str">
        <f t="shared" si="6"/>
        <v>1:40</v>
      </c>
      <c r="M5" s="1" t="str">
        <f t="shared" ref="M5:M7" si="11">TEXT(20,"0")&amp;":"&amp;TEXT(40,"0")</f>
        <v>20:40</v>
      </c>
      <c r="N5" s="1" t="str">
        <f t="shared" si="2"/>
        <v>1:40</v>
      </c>
      <c r="O5" s="1" t="str">
        <f t="shared" si="2"/>
        <v>1:40</v>
      </c>
      <c r="P5" s="1" t="str">
        <f t="shared" si="2"/>
        <v>1:40</v>
      </c>
      <c r="Q5" s="1" t="str">
        <f t="shared" si="2"/>
        <v>1:40</v>
      </c>
      <c r="R5" s="1" t="str">
        <f t="shared" si="2"/>
        <v>1:40</v>
      </c>
      <c r="S5" s="1">
        <v>40</v>
      </c>
      <c r="T5" s="1" t="str">
        <f t="shared" si="7"/>
        <v>1:20</v>
      </c>
      <c r="U5" s="1" t="str">
        <f t="shared" si="3"/>
        <v>1:40</v>
      </c>
      <c r="V5" s="1" t="s">
        <v>80</v>
      </c>
      <c r="W5" s="1" t="str">
        <f t="shared" si="4"/>
        <v>1:50</v>
      </c>
      <c r="X5" s="1" t="s">
        <v>1681</v>
      </c>
    </row>
    <row r="6" spans="2:30" x14ac:dyDescent="0.3">
      <c r="B6" s="1" t="s">
        <v>106</v>
      </c>
      <c r="C6" s="1" t="str">
        <f t="shared" si="5"/>
        <v>1:40</v>
      </c>
      <c r="D6" s="1" t="str">
        <f t="shared" si="8"/>
        <v>3:40</v>
      </c>
      <c r="E6" s="1" t="str">
        <f t="shared" si="9"/>
        <v>4:40</v>
      </c>
      <c r="F6" s="1" t="str">
        <f t="shared" si="9"/>
        <v>4:40</v>
      </c>
      <c r="G6" s="1" t="str">
        <f t="shared" si="10"/>
        <v>3:40</v>
      </c>
      <c r="H6" s="1" t="str">
        <f t="shared" si="6"/>
        <v>1:40</v>
      </c>
      <c r="I6" s="1" t="str">
        <f t="shared" si="6"/>
        <v>1:40</v>
      </c>
      <c r="J6" s="1" t="str">
        <f t="shared" si="6"/>
        <v>1:40</v>
      </c>
      <c r="K6" s="1" t="str">
        <f t="shared" si="6"/>
        <v>1:40</v>
      </c>
      <c r="L6" s="1" t="str">
        <f t="shared" si="6"/>
        <v>1:40</v>
      </c>
      <c r="M6" s="1" t="str">
        <f t="shared" si="11"/>
        <v>20:40</v>
      </c>
      <c r="N6" s="1" t="str">
        <f t="shared" si="2"/>
        <v>1:40</v>
      </c>
      <c r="O6" s="1" t="str">
        <f t="shared" si="2"/>
        <v>1:40</v>
      </c>
      <c r="P6" s="1" t="str">
        <f t="shared" si="2"/>
        <v>1:40</v>
      </c>
      <c r="Q6" s="1" t="str">
        <f t="shared" si="2"/>
        <v>1:40</v>
      </c>
      <c r="R6" s="1" t="str">
        <f t="shared" si="2"/>
        <v>1:40</v>
      </c>
      <c r="S6" s="1">
        <v>40</v>
      </c>
      <c r="T6" s="1" t="str">
        <f t="shared" si="7"/>
        <v>1:20</v>
      </c>
      <c r="U6" s="1" t="str">
        <f t="shared" si="3"/>
        <v>1:40</v>
      </c>
      <c r="V6" s="1" t="s">
        <v>80</v>
      </c>
      <c r="W6" s="1" t="str">
        <f t="shared" si="4"/>
        <v>1:50</v>
      </c>
      <c r="X6" s="1" t="s">
        <v>1681</v>
      </c>
    </row>
    <row r="7" spans="2:30" x14ac:dyDescent="0.3">
      <c r="B7" s="1" t="s">
        <v>98</v>
      </c>
      <c r="C7" s="1" t="str">
        <f t="shared" si="5"/>
        <v>1:40</v>
      </c>
      <c r="D7" s="1" t="str">
        <f t="shared" si="8"/>
        <v>3:40</v>
      </c>
      <c r="E7" s="1" t="str">
        <f t="shared" si="9"/>
        <v>4:40</v>
      </c>
      <c r="F7" s="1" t="str">
        <f t="shared" si="9"/>
        <v>4:40</v>
      </c>
      <c r="G7" s="1" t="str">
        <f t="shared" si="10"/>
        <v>3:40</v>
      </c>
      <c r="H7" s="1" t="str">
        <f t="shared" si="6"/>
        <v>1:40</v>
      </c>
      <c r="I7" s="1" t="str">
        <f t="shared" si="6"/>
        <v>1:40</v>
      </c>
      <c r="J7" s="1" t="str">
        <f t="shared" si="6"/>
        <v>1:40</v>
      </c>
      <c r="K7" s="1" t="str">
        <f t="shared" si="6"/>
        <v>1:40</v>
      </c>
      <c r="L7" s="1" t="str">
        <f t="shared" si="6"/>
        <v>1:40</v>
      </c>
      <c r="M7" s="1" t="str">
        <f t="shared" si="11"/>
        <v>20:40</v>
      </c>
      <c r="N7" s="1" t="str">
        <f t="shared" si="2"/>
        <v>1:40</v>
      </c>
      <c r="O7" s="1" t="str">
        <f t="shared" si="2"/>
        <v>1:40</v>
      </c>
      <c r="P7" s="1" t="str">
        <f t="shared" si="2"/>
        <v>1:40</v>
      </c>
      <c r="Q7" s="1" t="str">
        <f t="shared" si="2"/>
        <v>1:40</v>
      </c>
      <c r="R7" s="1" t="str">
        <f t="shared" si="2"/>
        <v>1:40</v>
      </c>
      <c r="S7" s="1">
        <v>40</v>
      </c>
      <c r="T7" s="1" t="str">
        <f t="shared" si="7"/>
        <v>1:20</v>
      </c>
      <c r="U7" s="1" t="str">
        <f t="shared" si="3"/>
        <v>1:40</v>
      </c>
      <c r="V7" s="1" t="s">
        <v>80</v>
      </c>
      <c r="W7" s="1" t="str">
        <f t="shared" si="4"/>
        <v>1:50</v>
      </c>
      <c r="X7" s="1" t="s">
        <v>1681</v>
      </c>
    </row>
    <row r="10" spans="2:30" x14ac:dyDescent="0.3">
      <c r="B10" s="4" t="s">
        <v>65</v>
      </c>
      <c r="C10" s="1" t="s">
        <v>1637</v>
      </c>
      <c r="D10" s="1" t="s">
        <v>1638</v>
      </c>
      <c r="E10" s="1" t="s">
        <v>1639</v>
      </c>
      <c r="F10" s="1" t="s">
        <v>1633</v>
      </c>
      <c r="G10" s="1" t="s">
        <v>1640</v>
      </c>
      <c r="H10" s="1" t="s">
        <v>1641</v>
      </c>
      <c r="I10" s="1" t="s">
        <v>1642</v>
      </c>
      <c r="J10" s="1" t="s">
        <v>1643</v>
      </c>
      <c r="K10" s="1" t="s">
        <v>1644</v>
      </c>
      <c r="L10" s="1" t="s">
        <v>1645</v>
      </c>
      <c r="M10" s="1" t="s">
        <v>1627</v>
      </c>
      <c r="N10" s="1" t="s">
        <v>1646</v>
      </c>
      <c r="O10" s="1" t="s">
        <v>1634</v>
      </c>
      <c r="P10" s="1" t="s">
        <v>1650</v>
      </c>
      <c r="Q10" s="1" t="s">
        <v>1651</v>
      </c>
      <c r="R10" s="1" t="s">
        <v>1652</v>
      </c>
      <c r="S10" s="1" t="s">
        <v>1653</v>
      </c>
      <c r="T10" s="1" t="s">
        <v>1654</v>
      </c>
      <c r="U10" s="1" t="s">
        <v>1655</v>
      </c>
      <c r="V10" s="1" t="s">
        <v>1647</v>
      </c>
      <c r="W10" s="1" t="s">
        <v>1656</v>
      </c>
      <c r="X10" s="1" t="s">
        <v>1657</v>
      </c>
      <c r="Y10" s="1" t="s">
        <v>1658</v>
      </c>
      <c r="Z10" s="1" t="s">
        <v>1648</v>
      </c>
      <c r="AA10" s="1" t="s">
        <v>1659</v>
      </c>
      <c r="AB10" s="1" t="s">
        <v>1660</v>
      </c>
      <c r="AC10" s="1" t="s">
        <v>1661</v>
      </c>
      <c r="AD10" s="4" t="s">
        <v>1662</v>
      </c>
    </row>
    <row r="11" spans="2:30" x14ac:dyDescent="0.3">
      <c r="B11" s="1" t="s">
        <v>1663</v>
      </c>
      <c r="C11" s="1">
        <v>1</v>
      </c>
      <c r="D11" s="1">
        <v>1</v>
      </c>
      <c r="E11" s="1">
        <v>2</v>
      </c>
      <c r="F11" s="1">
        <v>3</v>
      </c>
      <c r="G11" s="1">
        <v>2</v>
      </c>
      <c r="H11" s="1">
        <v>1</v>
      </c>
      <c r="I11" s="1">
        <v>1</v>
      </c>
      <c r="J11" s="1">
        <v>1</v>
      </c>
      <c r="L11" s="1">
        <v>2</v>
      </c>
      <c r="N11" s="1">
        <v>1</v>
      </c>
      <c r="O11" s="1">
        <v>1</v>
      </c>
      <c r="P11" s="1">
        <v>10</v>
      </c>
      <c r="Q11" s="1">
        <v>1</v>
      </c>
      <c r="R11" s="1">
        <v>1</v>
      </c>
      <c r="S11" s="1">
        <v>1</v>
      </c>
      <c r="T11" s="1">
        <v>1</v>
      </c>
      <c r="U11" s="1">
        <v>1</v>
      </c>
      <c r="V11" s="1">
        <v>1</v>
      </c>
      <c r="W11" s="1">
        <v>1</v>
      </c>
      <c r="X11" s="1">
        <v>1</v>
      </c>
      <c r="Y11" s="1">
        <v>1</v>
      </c>
      <c r="Z11" s="1">
        <v>1</v>
      </c>
      <c r="AA11" s="1" t="s">
        <v>1664</v>
      </c>
      <c r="AB11" s="1">
        <v>1</v>
      </c>
      <c r="AC11" s="1">
        <v>1</v>
      </c>
    </row>
    <row r="12" spans="2:30" x14ac:dyDescent="0.3">
      <c r="B12" s="1" t="s">
        <v>56</v>
      </c>
      <c r="C12" s="1">
        <v>1</v>
      </c>
      <c r="D12" s="1">
        <v>1</v>
      </c>
      <c r="E12" s="1">
        <v>2</v>
      </c>
      <c r="F12" s="1">
        <v>3</v>
      </c>
      <c r="G12" s="1">
        <v>2</v>
      </c>
      <c r="H12" s="1">
        <v>1</v>
      </c>
      <c r="I12" s="1">
        <v>1</v>
      </c>
      <c r="J12" s="1">
        <v>1</v>
      </c>
      <c r="L12" s="1">
        <v>2</v>
      </c>
      <c r="N12" s="1">
        <v>1</v>
      </c>
      <c r="O12" s="1">
        <v>1</v>
      </c>
      <c r="P12" s="1">
        <v>10</v>
      </c>
      <c r="Q12" s="1">
        <v>1</v>
      </c>
      <c r="R12" s="1">
        <v>1</v>
      </c>
      <c r="S12" s="1">
        <v>1</v>
      </c>
      <c r="T12" s="1">
        <v>1</v>
      </c>
      <c r="U12" s="1">
        <v>1</v>
      </c>
      <c r="V12" s="1">
        <v>1</v>
      </c>
      <c r="W12" s="1">
        <v>1</v>
      </c>
      <c r="X12" s="1">
        <v>1</v>
      </c>
      <c r="Y12" s="1">
        <v>1</v>
      </c>
      <c r="Z12" s="1">
        <v>1</v>
      </c>
      <c r="AA12" s="1" t="s">
        <v>1664</v>
      </c>
      <c r="AB12" s="1">
        <v>1</v>
      </c>
      <c r="AC12" s="1">
        <v>1</v>
      </c>
    </row>
    <row r="13" spans="2:30" x14ac:dyDescent="0.3">
      <c r="B13" s="1" t="s">
        <v>98</v>
      </c>
      <c r="C13" s="1">
        <v>1</v>
      </c>
      <c r="D13" s="1">
        <v>1</v>
      </c>
      <c r="E13" s="1">
        <v>2</v>
      </c>
      <c r="F13" s="1">
        <v>3</v>
      </c>
      <c r="G13" s="1">
        <v>2</v>
      </c>
      <c r="H13" s="1">
        <v>1</v>
      </c>
      <c r="I13" s="1">
        <v>1</v>
      </c>
      <c r="J13" s="1">
        <v>1</v>
      </c>
      <c r="L13" s="1">
        <v>2</v>
      </c>
      <c r="N13" s="1">
        <v>1</v>
      </c>
      <c r="O13" s="1">
        <v>1</v>
      </c>
      <c r="P13" s="1">
        <v>10</v>
      </c>
      <c r="Q13" s="1">
        <v>1</v>
      </c>
      <c r="R13" s="1">
        <v>1</v>
      </c>
      <c r="S13" s="1">
        <v>1</v>
      </c>
      <c r="T13" s="1">
        <v>1</v>
      </c>
      <c r="U13" s="1">
        <v>1</v>
      </c>
      <c r="V13" s="1">
        <v>1</v>
      </c>
      <c r="W13" s="1">
        <v>1</v>
      </c>
      <c r="X13" s="1">
        <v>1</v>
      </c>
      <c r="Y13" s="1">
        <v>1</v>
      </c>
      <c r="Z13" s="1">
        <v>1</v>
      </c>
      <c r="AA13" s="1" t="s">
        <v>1664</v>
      </c>
      <c r="AB13" s="1">
        <v>1</v>
      </c>
      <c r="AC13" s="1">
        <v>1</v>
      </c>
    </row>
    <row r="14" spans="2:30" x14ac:dyDescent="0.3">
      <c r="B14" s="1" t="s">
        <v>1665</v>
      </c>
      <c r="C14" s="1">
        <v>1</v>
      </c>
      <c r="D14" s="1">
        <v>1</v>
      </c>
      <c r="E14" s="1">
        <v>2</v>
      </c>
      <c r="F14" s="1">
        <v>3</v>
      </c>
      <c r="G14" s="1">
        <v>2</v>
      </c>
      <c r="H14" s="1">
        <v>1</v>
      </c>
      <c r="I14" s="1">
        <v>1</v>
      </c>
      <c r="J14" s="1">
        <v>1</v>
      </c>
      <c r="L14" s="1">
        <v>2</v>
      </c>
      <c r="N14" s="1">
        <v>1</v>
      </c>
      <c r="O14" s="1">
        <v>1</v>
      </c>
      <c r="P14" s="1">
        <v>10</v>
      </c>
      <c r="Q14" s="1">
        <v>1</v>
      </c>
      <c r="R14" s="1">
        <v>1</v>
      </c>
      <c r="S14" s="1">
        <v>1</v>
      </c>
      <c r="T14" s="1">
        <v>1</v>
      </c>
      <c r="U14" s="1">
        <v>1</v>
      </c>
      <c r="V14" s="1">
        <v>1</v>
      </c>
      <c r="W14" s="1">
        <v>1</v>
      </c>
      <c r="X14" s="1">
        <v>1</v>
      </c>
      <c r="Y14" s="1">
        <v>1</v>
      </c>
      <c r="Z14" s="1">
        <v>1</v>
      </c>
      <c r="AA14" s="1" t="s">
        <v>1664</v>
      </c>
      <c r="AB14" s="1">
        <v>1</v>
      </c>
      <c r="AC14" s="1">
        <v>1</v>
      </c>
    </row>
    <row r="15" spans="2:30" x14ac:dyDescent="0.3">
      <c r="B15" s="1" t="s">
        <v>81</v>
      </c>
      <c r="C15" s="1">
        <v>2</v>
      </c>
      <c r="D15" s="1">
        <v>4</v>
      </c>
      <c r="E15" s="1">
        <v>6</v>
      </c>
      <c r="F15" s="1">
        <v>6</v>
      </c>
      <c r="G15" s="1">
        <v>4</v>
      </c>
      <c r="H15" s="1">
        <v>1</v>
      </c>
      <c r="I15" s="1">
        <v>1</v>
      </c>
      <c r="J15" s="1">
        <v>1</v>
      </c>
      <c r="K15" s="1">
        <v>0</v>
      </c>
      <c r="L15" s="1">
        <v>2</v>
      </c>
      <c r="M15" s="1">
        <v>0</v>
      </c>
      <c r="N15" s="1">
        <v>1</v>
      </c>
      <c r="O15" s="1">
        <v>1</v>
      </c>
      <c r="P15" s="1">
        <v>20</v>
      </c>
      <c r="Q15" s="1">
        <v>1</v>
      </c>
      <c r="R15" s="1">
        <v>1</v>
      </c>
      <c r="S15" s="1">
        <v>1</v>
      </c>
      <c r="T15" s="1">
        <v>1</v>
      </c>
      <c r="U15" s="1">
        <v>1</v>
      </c>
      <c r="V15" s="1">
        <v>1</v>
      </c>
      <c r="W15" s="1">
        <v>1</v>
      </c>
      <c r="X15" s="1">
        <v>1</v>
      </c>
      <c r="Y15" s="1">
        <v>1</v>
      </c>
      <c r="Z15" s="1">
        <v>1</v>
      </c>
      <c r="AA15" s="1" t="s">
        <v>1664</v>
      </c>
      <c r="AB15" s="1">
        <v>1</v>
      </c>
      <c r="AC15" s="1">
        <v>1</v>
      </c>
      <c r="AD15" s="1" t="s">
        <v>1666</v>
      </c>
    </row>
    <row r="16" spans="2:30" x14ac:dyDescent="0.3">
      <c r="B16" s="1" t="s">
        <v>106</v>
      </c>
      <c r="C16" s="1">
        <v>2</v>
      </c>
      <c r="D16" s="1">
        <v>4</v>
      </c>
      <c r="E16" s="1">
        <v>6</v>
      </c>
      <c r="F16" s="1">
        <v>6</v>
      </c>
      <c r="G16" s="1">
        <v>4</v>
      </c>
      <c r="H16" s="1">
        <v>1</v>
      </c>
      <c r="I16" s="1">
        <v>1</v>
      </c>
      <c r="J16" s="1">
        <v>1</v>
      </c>
      <c r="K16" s="1">
        <v>0</v>
      </c>
      <c r="L16" s="1">
        <v>2</v>
      </c>
      <c r="M16" s="1">
        <v>0</v>
      </c>
      <c r="N16" s="1">
        <v>1</v>
      </c>
      <c r="O16" s="1">
        <v>1</v>
      </c>
      <c r="P16" s="1">
        <v>20</v>
      </c>
      <c r="Q16" s="1">
        <v>1</v>
      </c>
      <c r="R16" s="1">
        <v>1</v>
      </c>
      <c r="S16" s="1">
        <v>1</v>
      </c>
      <c r="T16" s="1">
        <v>1</v>
      </c>
      <c r="U16" s="1">
        <v>1</v>
      </c>
      <c r="V16" s="1">
        <v>1</v>
      </c>
      <c r="W16" s="1">
        <v>1</v>
      </c>
      <c r="X16" s="1">
        <v>1</v>
      </c>
      <c r="Y16" s="1">
        <v>1</v>
      </c>
      <c r="Z16" s="1">
        <v>1</v>
      </c>
      <c r="AA16" s="1" t="s">
        <v>1664</v>
      </c>
      <c r="AB16" s="1">
        <v>1</v>
      </c>
      <c r="AC16" s="1">
        <v>1</v>
      </c>
      <c r="AD16" s="1" t="s">
        <v>1666</v>
      </c>
    </row>
    <row r="17" spans="2:30" x14ac:dyDescent="0.3">
      <c r="B17" s="1" t="s">
        <v>81</v>
      </c>
      <c r="C17" s="1">
        <v>2</v>
      </c>
      <c r="D17" s="1">
        <v>4</v>
      </c>
      <c r="E17" s="1">
        <v>6</v>
      </c>
      <c r="F17" s="1">
        <v>6</v>
      </c>
      <c r="G17" s="1">
        <v>6</v>
      </c>
      <c r="H17" s="1">
        <v>1</v>
      </c>
      <c r="I17" s="1">
        <v>1</v>
      </c>
      <c r="J17" s="1">
        <v>1</v>
      </c>
      <c r="K17" s="1">
        <v>0</v>
      </c>
      <c r="L17" s="1">
        <v>2</v>
      </c>
      <c r="M17" s="1">
        <v>0</v>
      </c>
      <c r="N17" s="1">
        <v>1</v>
      </c>
      <c r="O17" s="1">
        <v>1</v>
      </c>
      <c r="P17" s="1">
        <v>20</v>
      </c>
      <c r="Q17" s="1">
        <v>1</v>
      </c>
      <c r="R17" s="1">
        <v>1</v>
      </c>
      <c r="S17" s="1">
        <v>1</v>
      </c>
      <c r="T17" s="1">
        <v>1</v>
      </c>
      <c r="U17" s="1">
        <v>1</v>
      </c>
      <c r="V17" s="1">
        <v>1</v>
      </c>
      <c r="W17" s="1">
        <v>1</v>
      </c>
      <c r="X17" s="1">
        <v>1</v>
      </c>
      <c r="Y17" s="1">
        <v>1</v>
      </c>
      <c r="Z17" s="1">
        <v>1</v>
      </c>
      <c r="AA17" s="1" t="s">
        <v>1664</v>
      </c>
      <c r="AD17" s="1" t="s">
        <v>1667</v>
      </c>
    </row>
    <row r="18" spans="2:30" x14ac:dyDescent="0.3">
      <c r="B18" s="1" t="s">
        <v>106</v>
      </c>
      <c r="C18" s="1">
        <v>2</v>
      </c>
      <c r="D18" s="1">
        <v>4</v>
      </c>
      <c r="E18" s="1">
        <v>6</v>
      </c>
      <c r="F18" s="1">
        <v>6</v>
      </c>
      <c r="G18" s="1">
        <v>6</v>
      </c>
      <c r="H18" s="1">
        <v>1</v>
      </c>
      <c r="I18" s="1">
        <v>1</v>
      </c>
      <c r="J18" s="1">
        <v>1</v>
      </c>
      <c r="K18" s="1">
        <v>0</v>
      </c>
      <c r="L18" s="1">
        <v>2</v>
      </c>
      <c r="M18" s="1">
        <v>0</v>
      </c>
      <c r="N18" s="1">
        <v>1</v>
      </c>
      <c r="O18" s="1">
        <v>1</v>
      </c>
      <c r="P18" s="1">
        <v>20</v>
      </c>
      <c r="Q18" s="1">
        <v>1</v>
      </c>
      <c r="R18" s="1">
        <v>1</v>
      </c>
      <c r="S18" s="1">
        <v>1</v>
      </c>
      <c r="T18" s="1">
        <v>1</v>
      </c>
      <c r="U18" s="1">
        <v>1</v>
      </c>
      <c r="V18" s="1">
        <v>1</v>
      </c>
      <c r="W18" s="1">
        <v>1</v>
      </c>
      <c r="X18" s="1">
        <v>1</v>
      </c>
      <c r="Y18" s="1">
        <v>1</v>
      </c>
      <c r="Z18" s="1">
        <v>1</v>
      </c>
      <c r="AA18" s="1" t="s">
        <v>1664</v>
      </c>
      <c r="AD18" s="1" t="s">
        <v>1667</v>
      </c>
    </row>
    <row r="22" spans="2:30" x14ac:dyDescent="0.3">
      <c r="B22" s="4" t="s">
        <v>1668</v>
      </c>
      <c r="C22" s="4" t="s">
        <v>1669</v>
      </c>
      <c r="D22" s="1" t="s">
        <v>1629</v>
      </c>
      <c r="E22" s="1" t="s">
        <v>1630</v>
      </c>
      <c r="F22" s="1" t="s">
        <v>1670</v>
      </c>
      <c r="G22" s="1" t="s">
        <v>1671</v>
      </c>
      <c r="H22" s="1" t="s">
        <v>1672</v>
      </c>
      <c r="I22" s="1" t="s">
        <v>1673</v>
      </c>
      <c r="J22" s="1" t="s">
        <v>1674</v>
      </c>
      <c r="K22" s="1" t="s">
        <v>1675</v>
      </c>
    </row>
    <row r="23" spans="2:30" x14ac:dyDescent="0.3">
      <c r="B23" s="1" t="s">
        <v>1649</v>
      </c>
      <c r="C23" s="1" t="s">
        <v>94</v>
      </c>
      <c r="D23" s="17" t="str">
        <f t="shared" ref="D23:G23" si="12">TEXT(1,"0")&amp;":"&amp;TEXT(15,"0")</f>
        <v>1:15</v>
      </c>
      <c r="E23" s="17" t="str">
        <f t="shared" si="12"/>
        <v>1:15</v>
      </c>
      <c r="F23" s="17" t="str">
        <f t="shared" si="12"/>
        <v>1:15</v>
      </c>
      <c r="G23" s="17" t="str">
        <f t="shared" si="12"/>
        <v>1:15</v>
      </c>
      <c r="H23" s="6">
        <v>1</v>
      </c>
      <c r="I23" s="17" t="str">
        <f>TEXT(1,"0")&amp;":"&amp;TEXT(25,"0")</f>
        <v>1:25</v>
      </c>
      <c r="J23" s="17" t="str">
        <f>TEXT(1,"0")&amp;":"&amp;TEXT(15,"0")</f>
        <v>1:15</v>
      </c>
      <c r="K23" s="1">
        <v>1</v>
      </c>
    </row>
    <row r="24" spans="2:30" x14ac:dyDescent="0.3">
      <c r="B24" s="1" t="s">
        <v>1649</v>
      </c>
      <c r="C24" s="1" t="s">
        <v>1676</v>
      </c>
      <c r="D24" s="1">
        <v>15</v>
      </c>
      <c r="E24" s="1">
        <v>15</v>
      </c>
      <c r="F24" s="1">
        <v>15</v>
      </c>
      <c r="G24" s="1">
        <v>15</v>
      </c>
      <c r="H24" s="1">
        <v>1</v>
      </c>
      <c r="I24" s="1">
        <v>25</v>
      </c>
      <c r="J24" s="1">
        <v>15</v>
      </c>
      <c r="K24" s="1">
        <v>1</v>
      </c>
    </row>
    <row r="25" spans="2:30" x14ac:dyDescent="0.3">
      <c r="B25" s="1" t="s">
        <v>1649</v>
      </c>
      <c r="C25" s="1" t="s">
        <v>1628</v>
      </c>
      <c r="D25" s="17" t="str">
        <f t="shared" ref="D25:G25" si="13">TEXT(1,"0")&amp;":"&amp;TEXT(20,"0")</f>
        <v>1:20</v>
      </c>
      <c r="E25" s="17" t="str">
        <f t="shared" si="13"/>
        <v>1:20</v>
      </c>
      <c r="F25" s="17" t="str">
        <f t="shared" si="13"/>
        <v>1:20</v>
      </c>
      <c r="G25" s="17" t="str">
        <f t="shared" si="13"/>
        <v>1:20</v>
      </c>
      <c r="H25" s="1">
        <v>1</v>
      </c>
      <c r="I25" s="17" t="str">
        <f t="shared" ref="I25:J25" si="14">TEXT(1,"0")&amp;":"&amp;TEXT(20,"0")</f>
        <v>1:20</v>
      </c>
      <c r="J25" s="17" t="str">
        <f t="shared" si="14"/>
        <v>1:20</v>
      </c>
      <c r="K25" s="1">
        <v>1</v>
      </c>
    </row>
    <row r="26" spans="2:30" x14ac:dyDescent="0.3">
      <c r="B26" s="1" t="s">
        <v>1649</v>
      </c>
      <c r="C26" s="1" t="s">
        <v>1677</v>
      </c>
      <c r="D26" s="20" t="str">
        <f t="shared" ref="D26:G26" si="15">TEXT(1,"0")&amp;":"&amp;TEXT(40,"0")</f>
        <v>1:40</v>
      </c>
      <c r="E26" s="20" t="str">
        <f t="shared" si="15"/>
        <v>1:40</v>
      </c>
      <c r="F26" s="20" t="str">
        <f t="shared" si="15"/>
        <v>1:40</v>
      </c>
      <c r="G26" s="20" t="str">
        <f t="shared" si="15"/>
        <v>1:40</v>
      </c>
      <c r="H26" s="1">
        <v>1</v>
      </c>
      <c r="I26" s="1" t="s">
        <v>80</v>
      </c>
      <c r="J26" s="1" t="s">
        <v>80</v>
      </c>
      <c r="K26" s="1">
        <v>1</v>
      </c>
    </row>
    <row r="27" spans="2:30" x14ac:dyDescent="0.3">
      <c r="B27" s="1" t="s">
        <v>1649</v>
      </c>
      <c r="C27" s="1" t="s">
        <v>1678</v>
      </c>
      <c r="D27" s="1" t="s">
        <v>80</v>
      </c>
      <c r="E27" s="1" t="s">
        <v>80</v>
      </c>
      <c r="F27" s="1" t="s">
        <v>80</v>
      </c>
      <c r="G27" s="1" t="s">
        <v>80</v>
      </c>
      <c r="H27" s="1" t="s">
        <v>80</v>
      </c>
      <c r="I27" s="1" t="s">
        <v>80</v>
      </c>
      <c r="J27" s="1" t="s">
        <v>80</v>
      </c>
      <c r="K27" s="1" t="s">
        <v>80</v>
      </c>
    </row>
    <row r="28" spans="2:30" x14ac:dyDescent="0.3">
      <c r="B28" s="1" t="s">
        <v>1649</v>
      </c>
      <c r="C28" s="1" t="s">
        <v>1679</v>
      </c>
      <c r="D28" s="20" t="str">
        <f t="shared" ref="D28:J28" si="16">TEXT(1,"0")&amp;":"&amp;TEXT(50,"0")</f>
        <v>1:50</v>
      </c>
      <c r="E28" s="20" t="str">
        <f t="shared" si="16"/>
        <v>1:50</v>
      </c>
      <c r="F28" s="20" t="str">
        <f t="shared" si="16"/>
        <v>1:50</v>
      </c>
      <c r="G28" s="20" t="str">
        <f t="shared" si="16"/>
        <v>1:50</v>
      </c>
      <c r="H28" s="20" t="str">
        <f t="shared" si="16"/>
        <v>1:50</v>
      </c>
      <c r="I28" s="20" t="str">
        <f t="shared" si="16"/>
        <v>1:50</v>
      </c>
      <c r="J28" s="20" t="str">
        <f t="shared" si="16"/>
        <v>1:50</v>
      </c>
      <c r="K28" s="1">
        <v>1</v>
      </c>
    </row>
    <row r="29" spans="2:30" x14ac:dyDescent="0.3">
      <c r="B29" s="1" t="s">
        <v>1649</v>
      </c>
      <c r="C29" s="1" t="s">
        <v>1680</v>
      </c>
      <c r="D29" s="1" t="s">
        <v>1681</v>
      </c>
      <c r="E29" s="1" t="s">
        <v>1681</v>
      </c>
      <c r="F29" s="1" t="s">
        <v>1681</v>
      </c>
      <c r="G29" s="1" t="s">
        <v>1681</v>
      </c>
      <c r="H29" s="1" t="s">
        <v>1681</v>
      </c>
      <c r="I29" s="1" t="s">
        <v>1681</v>
      </c>
      <c r="J29" s="1" t="s">
        <v>1681</v>
      </c>
      <c r="K29" s="1" t="s">
        <v>1681</v>
      </c>
    </row>
    <row r="30" spans="2:30" x14ac:dyDescent="0.3">
      <c r="B30" s="1" t="s">
        <v>1682</v>
      </c>
      <c r="C30" s="1" t="s">
        <v>94</v>
      </c>
      <c r="D30" s="20" t="str">
        <f t="shared" ref="D30:H30" si="17">TEXT(1,"0")&amp;":"&amp;TEXT(40,"0")</f>
        <v>1:40</v>
      </c>
      <c r="E30" s="20" t="str">
        <f t="shared" si="17"/>
        <v>1:40</v>
      </c>
      <c r="F30" s="20" t="str">
        <f t="shared" si="17"/>
        <v>1:40</v>
      </c>
      <c r="G30" s="20" t="str">
        <f t="shared" si="17"/>
        <v>1:40</v>
      </c>
      <c r="H30" s="20" t="str">
        <f t="shared" si="17"/>
        <v>1:40</v>
      </c>
      <c r="I30" s="17" t="str">
        <f>TEXT(1,"0")&amp;":"&amp;TEXT(25,"0")</f>
        <v>1:25</v>
      </c>
      <c r="J30" s="17" t="str">
        <f>TEXT(1,"0")&amp;":"&amp;TEXT(15,"0")</f>
        <v>1:15</v>
      </c>
      <c r="K30" s="1">
        <v>1</v>
      </c>
    </row>
    <row r="31" spans="2:30" x14ac:dyDescent="0.3">
      <c r="B31" s="1" t="s">
        <v>1682</v>
      </c>
      <c r="C31" s="1" t="s">
        <v>1676</v>
      </c>
      <c r="D31" s="1">
        <v>40</v>
      </c>
      <c r="E31" s="1">
        <v>40</v>
      </c>
      <c r="F31" s="1">
        <v>40</v>
      </c>
      <c r="G31" s="1">
        <v>40</v>
      </c>
      <c r="H31" s="1">
        <v>40</v>
      </c>
      <c r="I31" s="1">
        <v>25</v>
      </c>
      <c r="J31" s="1">
        <v>15</v>
      </c>
      <c r="K31" s="1">
        <v>1</v>
      </c>
    </row>
    <row r="32" spans="2:30" x14ac:dyDescent="0.3">
      <c r="B32" s="1" t="s">
        <v>1682</v>
      </c>
      <c r="C32" s="1" t="s">
        <v>1628</v>
      </c>
      <c r="D32" s="17" t="str">
        <f t="shared" ref="D32:G32" si="18">TEXT(1,"0")&amp;":"&amp;TEXT(20,"0")</f>
        <v>1:20</v>
      </c>
      <c r="E32" s="17" t="str">
        <f t="shared" si="18"/>
        <v>1:20</v>
      </c>
      <c r="F32" s="17" t="str">
        <f t="shared" si="18"/>
        <v>1:20</v>
      </c>
      <c r="G32" s="17" t="str">
        <f t="shared" si="18"/>
        <v>1:20</v>
      </c>
      <c r="H32" s="1">
        <v>1</v>
      </c>
      <c r="I32" s="17" t="str">
        <f t="shared" ref="I32:J32" si="19">TEXT(1,"0")&amp;":"&amp;TEXT(20,"0")</f>
        <v>1:20</v>
      </c>
      <c r="J32" s="17" t="str">
        <f t="shared" si="19"/>
        <v>1:20</v>
      </c>
      <c r="K32" s="1">
        <v>1</v>
      </c>
    </row>
    <row r="33" spans="2:11" x14ac:dyDescent="0.3">
      <c r="B33" s="1" t="s">
        <v>1682</v>
      </c>
      <c r="C33" s="1" t="s">
        <v>1677</v>
      </c>
      <c r="D33" s="20" t="str">
        <f t="shared" ref="D33:G33" si="20">TEXT(1,"0")&amp;":"&amp;TEXT(40,"0")</f>
        <v>1:40</v>
      </c>
      <c r="E33" s="20" t="str">
        <f t="shared" si="20"/>
        <v>1:40</v>
      </c>
      <c r="F33" s="20" t="str">
        <f t="shared" si="20"/>
        <v>1:40</v>
      </c>
      <c r="G33" s="20" t="str">
        <f t="shared" si="20"/>
        <v>1:40</v>
      </c>
      <c r="H33" s="1">
        <v>1</v>
      </c>
      <c r="I33" s="20" t="str">
        <f t="shared" ref="I33:J33" si="21">TEXT(1,"0")&amp;":"&amp;TEXT(40,"0")</f>
        <v>1:40</v>
      </c>
      <c r="J33" s="20" t="str">
        <f t="shared" si="21"/>
        <v>1:40</v>
      </c>
      <c r="K33" s="1">
        <v>1</v>
      </c>
    </row>
    <row r="34" spans="2:11" x14ac:dyDescent="0.3">
      <c r="B34" s="1" t="s">
        <v>1682</v>
      </c>
      <c r="C34" s="1" t="s">
        <v>1678</v>
      </c>
      <c r="D34" s="1" t="s">
        <v>80</v>
      </c>
      <c r="E34" s="1" t="s">
        <v>80</v>
      </c>
      <c r="F34" s="1" t="s">
        <v>80</v>
      </c>
      <c r="G34" s="1" t="s">
        <v>80</v>
      </c>
      <c r="H34" s="1" t="s">
        <v>80</v>
      </c>
      <c r="I34" s="1" t="s">
        <v>80</v>
      </c>
      <c r="J34" s="1" t="s">
        <v>80</v>
      </c>
      <c r="K34" s="1" t="s">
        <v>80</v>
      </c>
    </row>
    <row r="35" spans="2:11" x14ac:dyDescent="0.3">
      <c r="B35" s="1" t="s">
        <v>1682</v>
      </c>
      <c r="C35" s="1" t="s">
        <v>1679</v>
      </c>
      <c r="D35" s="20" t="str">
        <f t="shared" ref="D35:J35" si="22">TEXT(1,"0")&amp;":"&amp;TEXT(50,"0")</f>
        <v>1:50</v>
      </c>
      <c r="E35" s="20" t="str">
        <f t="shared" si="22"/>
        <v>1:50</v>
      </c>
      <c r="F35" s="20" t="str">
        <f t="shared" si="22"/>
        <v>1:50</v>
      </c>
      <c r="G35" s="20" t="str">
        <f t="shared" si="22"/>
        <v>1:50</v>
      </c>
      <c r="H35" s="20" t="str">
        <f t="shared" si="22"/>
        <v>1:50</v>
      </c>
      <c r="I35" s="20" t="str">
        <f t="shared" si="22"/>
        <v>1:50</v>
      </c>
      <c r="J35" s="20" t="str">
        <f t="shared" si="22"/>
        <v>1:50</v>
      </c>
      <c r="K35" s="1">
        <v>1</v>
      </c>
    </row>
    <row r="36" spans="2:11" x14ac:dyDescent="0.3">
      <c r="B36" s="1" t="s">
        <v>1682</v>
      </c>
      <c r="C36" s="1" t="s">
        <v>1680</v>
      </c>
      <c r="D36" s="1" t="s">
        <v>1681</v>
      </c>
      <c r="E36" s="1" t="s">
        <v>1681</v>
      </c>
      <c r="F36" s="1" t="s">
        <v>1681</v>
      </c>
      <c r="G36" s="1" t="s">
        <v>1681</v>
      </c>
      <c r="H36" s="1" t="s">
        <v>1681</v>
      </c>
      <c r="I36" s="1" t="s">
        <v>1681</v>
      </c>
      <c r="J36" s="1" t="s">
        <v>1681</v>
      </c>
      <c r="K36" s="1" t="s">
        <v>1681</v>
      </c>
    </row>
    <row r="37" spans="2:11" x14ac:dyDescent="0.3">
      <c r="B37" s="1" t="s">
        <v>1683</v>
      </c>
      <c r="C37" s="1" t="s">
        <v>94</v>
      </c>
      <c r="D37" s="17" t="str">
        <f>TEXT(1,"0")&amp;":"&amp;TEXT(8,"0")</f>
        <v>1:8</v>
      </c>
      <c r="E37" s="17" t="str">
        <f>TEXT(1,"0")&amp;":"&amp;TEXT(6,"0")</f>
        <v>1:6</v>
      </c>
      <c r="F37" s="17" t="str">
        <f>TEXT(1,"0")&amp;":"&amp;TEXT(8,"0")</f>
        <v>1:8</v>
      </c>
      <c r="G37" s="17" t="str">
        <f>TEXT(1,"0")&amp;":"&amp;TEXT(6,"0")</f>
        <v>1:6</v>
      </c>
      <c r="H37" s="1">
        <v>1</v>
      </c>
      <c r="I37" s="17" t="str">
        <f>TEXT(1,"0")&amp;":"&amp;TEXT(25,"0")</f>
        <v>1:25</v>
      </c>
      <c r="J37" s="17" t="str">
        <f>TEXT(1,"0")&amp;":"&amp;TEXT(15,"0")</f>
        <v>1:15</v>
      </c>
      <c r="K37" s="1">
        <v>1</v>
      </c>
    </row>
    <row r="38" spans="2:11" x14ac:dyDescent="0.3">
      <c r="B38" s="1" t="s">
        <v>1683</v>
      </c>
      <c r="C38" s="1" t="s">
        <v>1676</v>
      </c>
      <c r="D38" s="1">
        <v>8</v>
      </c>
      <c r="E38" s="1">
        <v>6</v>
      </c>
      <c r="F38" s="1">
        <v>8</v>
      </c>
      <c r="G38" s="1">
        <v>6</v>
      </c>
      <c r="H38" s="1">
        <v>1</v>
      </c>
      <c r="I38" s="1">
        <v>25</v>
      </c>
      <c r="J38" s="1">
        <v>15</v>
      </c>
      <c r="K38" s="1">
        <v>1</v>
      </c>
    </row>
    <row r="39" spans="2:11" x14ac:dyDescent="0.3">
      <c r="B39" s="1" t="s">
        <v>1683</v>
      </c>
      <c r="C39" s="1" t="s">
        <v>1628</v>
      </c>
      <c r="D39" s="17" t="str">
        <f t="shared" ref="D39:G39" si="23">TEXT(1,"0")&amp;":"&amp;TEXT(25,"0")</f>
        <v>1:25</v>
      </c>
      <c r="E39" s="17" t="str">
        <f t="shared" si="23"/>
        <v>1:25</v>
      </c>
      <c r="F39" s="17" t="str">
        <f t="shared" si="23"/>
        <v>1:25</v>
      </c>
      <c r="G39" s="17" t="str">
        <f t="shared" si="23"/>
        <v>1:25</v>
      </c>
      <c r="H39" s="1">
        <v>1</v>
      </c>
      <c r="I39" s="17" t="str">
        <f>TEXT(1,"0")&amp;":"&amp;TEXT(25,"0")</f>
        <v>1:25</v>
      </c>
      <c r="J39" s="17" t="str">
        <f>TEXT(1,"0")&amp;":"&amp;TEXT(25,"0")</f>
        <v>1:25</v>
      </c>
      <c r="K39" s="1">
        <v>1</v>
      </c>
    </row>
    <row r="40" spans="2:11" x14ac:dyDescent="0.3">
      <c r="B40" s="1" t="s">
        <v>1683</v>
      </c>
      <c r="C40" s="1" t="s">
        <v>1677</v>
      </c>
      <c r="D40" s="17" t="str">
        <f>TEXT(1,"0")&amp;":"&amp;TEXT(8,"0")</f>
        <v>1:8</v>
      </c>
      <c r="E40" s="17" t="str">
        <f>TEXT(1,"0")&amp;":"&amp;TEXT(6,"0")</f>
        <v>1:6</v>
      </c>
      <c r="F40" s="17" t="str">
        <f>TEXT(1,"0")&amp;":"&amp;TEXT(8,"0")</f>
        <v>1:8</v>
      </c>
      <c r="G40" s="17" t="str">
        <f>TEXT(1,"0")&amp;":"&amp;TEXT(6,"0")</f>
        <v>1:6</v>
      </c>
      <c r="H40" s="1">
        <v>1</v>
      </c>
      <c r="I40" s="17" t="str">
        <f>TEXT(1,"0")&amp;":"&amp;TEXT(8,"0")</f>
        <v>1:8</v>
      </c>
      <c r="J40" s="17" t="str">
        <f>TEXT(1,"0")&amp;":"&amp;TEXT(6,"0")</f>
        <v>1:6</v>
      </c>
      <c r="K40" s="1">
        <v>1</v>
      </c>
    </row>
    <row r="41" spans="2:11" x14ac:dyDescent="0.3">
      <c r="B41" s="1" t="s">
        <v>1683</v>
      </c>
      <c r="C41" s="1" t="s">
        <v>1678</v>
      </c>
      <c r="D41" s="17" t="str">
        <f>TEXT(1,"0")&amp;":"&amp;TEXT(8,"0")</f>
        <v>1:8</v>
      </c>
      <c r="E41" s="17" t="str">
        <f>TEXT(1,"0")&amp;":"&amp;TEXT(6,"0")</f>
        <v>1:6</v>
      </c>
      <c r="F41" s="17" t="str">
        <f>TEXT(1,"0")&amp;":"&amp;TEXT(8,"0")</f>
        <v>1:8</v>
      </c>
      <c r="G41" s="17" t="str">
        <f>TEXT(1,"0")&amp;":"&amp;TEXT(6,"0")</f>
        <v>1:6</v>
      </c>
      <c r="H41" s="5" t="s">
        <v>1684</v>
      </c>
      <c r="I41" s="17" t="str">
        <f>TEXT(1,"0")&amp;":"&amp;TEXT(8,"0")</f>
        <v>1:8</v>
      </c>
      <c r="J41" s="17" t="str">
        <f>TEXT(1,"0")&amp;":"&amp;TEXT(6,"0")</f>
        <v>1:6</v>
      </c>
      <c r="K41" s="1">
        <v>1</v>
      </c>
    </row>
    <row r="42" spans="2:11" x14ac:dyDescent="0.3">
      <c r="B42" s="1" t="s">
        <v>1683</v>
      </c>
      <c r="C42" s="1" t="s">
        <v>1679</v>
      </c>
      <c r="D42" s="20" t="str">
        <f t="shared" ref="D42:J42" si="24">TEXT(1,"0")&amp;":"&amp;TEXT(50,"0")</f>
        <v>1:50</v>
      </c>
      <c r="E42" s="20" t="str">
        <f t="shared" si="24"/>
        <v>1:50</v>
      </c>
      <c r="F42" s="20" t="str">
        <f t="shared" si="24"/>
        <v>1:50</v>
      </c>
      <c r="G42" s="20" t="str">
        <f t="shared" si="24"/>
        <v>1:50</v>
      </c>
      <c r="H42" s="20" t="str">
        <f t="shared" si="24"/>
        <v>1:50</v>
      </c>
      <c r="I42" s="20" t="str">
        <f t="shared" si="24"/>
        <v>1:50</v>
      </c>
      <c r="J42" s="20" t="str">
        <f t="shared" si="24"/>
        <v>1:50</v>
      </c>
      <c r="K42" s="1">
        <v>1</v>
      </c>
    </row>
    <row r="43" spans="2:11" x14ac:dyDescent="0.3">
      <c r="B43" s="1" t="s">
        <v>1683</v>
      </c>
      <c r="C43" s="1" t="s">
        <v>1680</v>
      </c>
      <c r="D43" s="1" t="s">
        <v>1681</v>
      </c>
      <c r="E43" s="1" t="s">
        <v>1681</v>
      </c>
      <c r="F43" s="1" t="s">
        <v>1681</v>
      </c>
      <c r="G43" s="1" t="s">
        <v>1681</v>
      </c>
      <c r="H43" s="1" t="s">
        <v>1681</v>
      </c>
      <c r="I43" s="1" t="s">
        <v>1681</v>
      </c>
      <c r="J43" s="1" t="s">
        <v>1681</v>
      </c>
      <c r="K43" s="1" t="s">
        <v>1681</v>
      </c>
    </row>
    <row r="48" spans="2:11" x14ac:dyDescent="0.3">
      <c r="B48" s="13" t="s">
        <v>1668</v>
      </c>
      <c r="C48" s="14" t="s">
        <v>1669</v>
      </c>
      <c r="D48" s="14" t="s">
        <v>1629</v>
      </c>
      <c r="E48" s="14" t="s">
        <v>1630</v>
      </c>
      <c r="F48" s="14" t="s">
        <v>1700</v>
      </c>
      <c r="G48" s="14" t="s">
        <v>1671</v>
      </c>
      <c r="H48" s="14" t="s">
        <v>1672</v>
      </c>
      <c r="I48" s="14" t="s">
        <v>1673</v>
      </c>
      <c r="J48" s="14" t="s">
        <v>1674</v>
      </c>
      <c r="K48" s="15" t="s">
        <v>1675</v>
      </c>
    </row>
    <row r="49" spans="2:18" x14ac:dyDescent="0.3">
      <c r="B49" s="16" t="s">
        <v>1682</v>
      </c>
      <c r="C49" s="17" t="s">
        <v>94</v>
      </c>
      <c r="D49" s="20" t="str">
        <f t="shared" ref="D49:H49" si="25">TEXT(1,"0")&amp;":"&amp;TEXT(40,"0")</f>
        <v>1:40</v>
      </c>
      <c r="E49" s="20" t="str">
        <f t="shared" si="25"/>
        <v>1:40</v>
      </c>
      <c r="F49" s="20" t="str">
        <f t="shared" si="25"/>
        <v>1:40</v>
      </c>
      <c r="G49" s="20" t="str">
        <f t="shared" si="25"/>
        <v>1:40</v>
      </c>
      <c r="H49" s="20" t="str">
        <f t="shared" si="25"/>
        <v>1:40</v>
      </c>
      <c r="I49" s="17" t="str">
        <f>TEXT(1,"0")&amp;":"&amp;TEXT(25,"0")</f>
        <v>1:25</v>
      </c>
      <c r="J49" s="17" t="str">
        <f>TEXT(1,"0")&amp;":"&amp;TEXT(15,"0")</f>
        <v>1:15</v>
      </c>
      <c r="K49" s="18">
        <v>1</v>
      </c>
    </row>
    <row r="50" spans="2:18" x14ac:dyDescent="0.3">
      <c r="B50" s="19" t="s">
        <v>1682</v>
      </c>
      <c r="C50" s="20" t="s">
        <v>1676</v>
      </c>
      <c r="D50" s="20">
        <v>40</v>
      </c>
      <c r="E50" s="20">
        <v>40</v>
      </c>
      <c r="F50" s="20">
        <v>40</v>
      </c>
      <c r="G50" s="20">
        <v>40</v>
      </c>
      <c r="H50" s="20">
        <v>40</v>
      </c>
      <c r="I50" s="20">
        <v>25</v>
      </c>
      <c r="J50" s="20">
        <v>15</v>
      </c>
      <c r="K50" s="21">
        <v>1</v>
      </c>
    </row>
    <row r="51" spans="2:18" x14ac:dyDescent="0.3">
      <c r="B51" s="16" t="s">
        <v>1682</v>
      </c>
      <c r="C51" s="17" t="s">
        <v>1628</v>
      </c>
      <c r="D51" s="17" t="str">
        <f t="shared" ref="D51:G51" si="26">TEXT(1,"0")&amp;":"&amp;TEXT(20,"0")</f>
        <v>1:20</v>
      </c>
      <c r="E51" s="17" t="str">
        <f t="shared" si="26"/>
        <v>1:20</v>
      </c>
      <c r="F51" s="17" t="str">
        <f t="shared" si="26"/>
        <v>1:20</v>
      </c>
      <c r="G51" s="17" t="str">
        <f t="shared" si="26"/>
        <v>1:20</v>
      </c>
      <c r="H51" s="17">
        <v>1</v>
      </c>
      <c r="I51" s="17" t="str">
        <f t="shared" ref="I51:J51" si="27">TEXT(1,"0")&amp;":"&amp;TEXT(20,"0")</f>
        <v>1:20</v>
      </c>
      <c r="J51" s="17" t="str">
        <f t="shared" si="27"/>
        <v>1:20</v>
      </c>
      <c r="K51" s="18">
        <v>1</v>
      </c>
    </row>
    <row r="52" spans="2:18" x14ac:dyDescent="0.3">
      <c r="B52" s="19" t="s">
        <v>1682</v>
      </c>
      <c r="C52" s="20" t="s">
        <v>1677</v>
      </c>
      <c r="D52" s="20" t="str">
        <f t="shared" ref="D52:G52" si="28">TEXT(1,"0")&amp;":"&amp;TEXT(40,"0")</f>
        <v>1:40</v>
      </c>
      <c r="E52" s="20" t="str">
        <f t="shared" si="28"/>
        <v>1:40</v>
      </c>
      <c r="F52" s="20" t="str">
        <f t="shared" si="28"/>
        <v>1:40</v>
      </c>
      <c r="G52" s="20" t="str">
        <f t="shared" si="28"/>
        <v>1:40</v>
      </c>
      <c r="H52" s="20">
        <v>1</v>
      </c>
      <c r="I52" s="20" t="str">
        <f t="shared" ref="I52:J52" si="29">TEXT(1,"0")&amp;":"&amp;TEXT(40,"0")</f>
        <v>1:40</v>
      </c>
      <c r="J52" s="20" t="str">
        <f t="shared" si="29"/>
        <v>1:40</v>
      </c>
      <c r="K52" s="21">
        <v>1</v>
      </c>
    </row>
    <row r="53" spans="2:18" x14ac:dyDescent="0.3">
      <c r="B53" s="16" t="s">
        <v>1682</v>
      </c>
      <c r="C53" s="17" t="s">
        <v>1678</v>
      </c>
      <c r="D53" s="17" t="s">
        <v>80</v>
      </c>
      <c r="E53" s="17" t="s">
        <v>80</v>
      </c>
      <c r="F53" s="17" t="s">
        <v>80</v>
      </c>
      <c r="G53" s="17" t="s">
        <v>80</v>
      </c>
      <c r="H53" s="17" t="s">
        <v>80</v>
      </c>
      <c r="I53" s="17" t="s">
        <v>80</v>
      </c>
      <c r="J53" s="17" t="s">
        <v>80</v>
      </c>
      <c r="K53" s="18" t="s">
        <v>80</v>
      </c>
    </row>
    <row r="54" spans="2:18" x14ac:dyDescent="0.3">
      <c r="B54" s="19" t="s">
        <v>1682</v>
      </c>
      <c r="C54" s="20" t="s">
        <v>1679</v>
      </c>
      <c r="D54" s="20" t="str">
        <f t="shared" ref="D54:J54" si="30">TEXT(1,"0")&amp;":"&amp;TEXT(50,"0")</f>
        <v>1:50</v>
      </c>
      <c r="E54" s="20" t="str">
        <f t="shared" si="30"/>
        <v>1:50</v>
      </c>
      <c r="F54" s="20" t="str">
        <f t="shared" si="30"/>
        <v>1:50</v>
      </c>
      <c r="G54" s="20" t="str">
        <f t="shared" si="30"/>
        <v>1:50</v>
      </c>
      <c r="H54" s="20" t="str">
        <f t="shared" si="30"/>
        <v>1:50</v>
      </c>
      <c r="I54" s="20" t="str">
        <f t="shared" si="30"/>
        <v>1:50</v>
      </c>
      <c r="J54" s="20" t="str">
        <f t="shared" si="30"/>
        <v>1:50</v>
      </c>
      <c r="K54" s="21">
        <v>1</v>
      </c>
    </row>
    <row r="55" spans="2:18" x14ac:dyDescent="0.3">
      <c r="B55" s="16" t="s">
        <v>1682</v>
      </c>
      <c r="C55" s="17" t="s">
        <v>1680</v>
      </c>
      <c r="D55" s="17" t="s">
        <v>1681</v>
      </c>
      <c r="E55" s="17" t="s">
        <v>1681</v>
      </c>
      <c r="F55" s="17" t="s">
        <v>1681</v>
      </c>
      <c r="G55" s="17" t="s">
        <v>1681</v>
      </c>
      <c r="H55" s="17" t="s">
        <v>1681</v>
      </c>
      <c r="I55" s="17" t="s">
        <v>1681</v>
      </c>
      <c r="J55" s="17" t="s">
        <v>1681</v>
      </c>
      <c r="K55" s="18" t="s">
        <v>1681</v>
      </c>
    </row>
    <row r="58" spans="2:18" x14ac:dyDescent="0.3">
      <c r="B58" s="1" t="s">
        <v>1728</v>
      </c>
      <c r="C58" s="1" t="s">
        <v>1637</v>
      </c>
      <c r="D58" s="1" t="s">
        <v>1638</v>
      </c>
      <c r="E58" s="1" t="s">
        <v>1639</v>
      </c>
      <c r="F58" s="1" t="s">
        <v>1633</v>
      </c>
      <c r="G58" s="1" t="s">
        <v>1640</v>
      </c>
      <c r="H58" s="1" t="s">
        <v>1720</v>
      </c>
      <c r="I58" s="1" t="s">
        <v>1721</v>
      </c>
      <c r="J58" s="1" t="s">
        <v>1722</v>
      </c>
      <c r="K58" s="1" t="s">
        <v>1642</v>
      </c>
      <c r="L58" s="1" t="s">
        <v>1643</v>
      </c>
      <c r="M58" s="1" t="s">
        <v>1645</v>
      </c>
      <c r="N58" s="1" t="s">
        <v>1651</v>
      </c>
      <c r="O58" s="1" t="s">
        <v>1652</v>
      </c>
      <c r="P58" s="1" t="s">
        <v>1659</v>
      </c>
      <c r="Q58" s="1" t="s">
        <v>1723</v>
      </c>
      <c r="R58" s="1" t="s">
        <v>1724</v>
      </c>
    </row>
    <row r="59" spans="2:18" x14ac:dyDescent="0.3">
      <c r="B59" s="1">
        <v>250</v>
      </c>
      <c r="C59" s="1">
        <v>3</v>
      </c>
      <c r="D59" s="1">
        <v>3</v>
      </c>
      <c r="E59" s="1">
        <v>6</v>
      </c>
      <c r="F59" s="1">
        <v>12</v>
      </c>
      <c r="G59" s="1">
        <v>6</v>
      </c>
      <c r="H59" s="1">
        <v>10</v>
      </c>
      <c r="I59" s="1">
        <v>60</v>
      </c>
      <c r="J59" s="1">
        <v>2</v>
      </c>
      <c r="K59" s="1">
        <v>2</v>
      </c>
      <c r="L59" s="1">
        <v>1</v>
      </c>
      <c r="M59" s="1">
        <v>2</v>
      </c>
      <c r="N59" s="1">
        <v>2</v>
      </c>
      <c r="O59" s="1">
        <v>2</v>
      </c>
      <c r="P59" s="1">
        <v>2</v>
      </c>
      <c r="Q59" s="1">
        <v>2</v>
      </c>
      <c r="R59" s="1">
        <v>4</v>
      </c>
    </row>
    <row r="60" spans="2:18" x14ac:dyDescent="0.3">
      <c r="B60" s="1">
        <v>400</v>
      </c>
      <c r="C60" s="1">
        <v>4</v>
      </c>
      <c r="D60" s="1">
        <v>4</v>
      </c>
      <c r="E60" s="1">
        <v>8</v>
      </c>
      <c r="F60" s="1">
        <v>12</v>
      </c>
      <c r="G60" s="1">
        <v>6</v>
      </c>
      <c r="H60" s="1">
        <v>15</v>
      </c>
      <c r="I60" s="1">
        <v>90</v>
      </c>
      <c r="J60" s="1">
        <v>3</v>
      </c>
      <c r="K60" s="1">
        <v>3</v>
      </c>
      <c r="L60" s="1">
        <v>1</v>
      </c>
      <c r="M60" s="1">
        <v>3</v>
      </c>
      <c r="N60" s="1">
        <v>3</v>
      </c>
      <c r="O60" s="1">
        <v>3</v>
      </c>
      <c r="P60" s="1">
        <v>3</v>
      </c>
      <c r="Q60" s="1">
        <v>2</v>
      </c>
      <c r="R60" s="1">
        <v>4</v>
      </c>
    </row>
    <row r="61" spans="2:18" x14ac:dyDescent="0.3">
      <c r="B61" s="1">
        <v>600</v>
      </c>
      <c r="C61" s="1">
        <v>4</v>
      </c>
      <c r="D61" s="1">
        <v>6</v>
      </c>
      <c r="E61" s="1">
        <v>10</v>
      </c>
      <c r="F61" s="1">
        <v>12</v>
      </c>
      <c r="G61" s="1">
        <v>6</v>
      </c>
      <c r="H61" s="1">
        <v>20</v>
      </c>
      <c r="I61" s="1">
        <v>120</v>
      </c>
      <c r="J61" s="1">
        <v>3</v>
      </c>
      <c r="K61" s="1">
        <v>4</v>
      </c>
      <c r="L61" s="1">
        <v>1</v>
      </c>
      <c r="M61" s="1">
        <v>3</v>
      </c>
      <c r="N61" s="1">
        <v>3</v>
      </c>
      <c r="O61" s="1">
        <v>3</v>
      </c>
      <c r="P61" s="1">
        <v>3</v>
      </c>
      <c r="Q61" s="1">
        <v>3</v>
      </c>
      <c r="R61" s="1">
        <v>6</v>
      </c>
    </row>
    <row r="62" spans="2:18" x14ac:dyDescent="0.3">
      <c r="B62" s="1">
        <v>800</v>
      </c>
      <c r="C62" s="1">
        <v>5</v>
      </c>
      <c r="D62" s="1">
        <v>10</v>
      </c>
      <c r="E62" s="1">
        <v>15</v>
      </c>
      <c r="F62" s="1">
        <v>12</v>
      </c>
      <c r="G62" s="1">
        <v>6</v>
      </c>
      <c r="H62" s="1">
        <v>25</v>
      </c>
      <c r="I62" s="1">
        <v>150</v>
      </c>
      <c r="J62" s="1">
        <v>3</v>
      </c>
      <c r="K62" s="1">
        <v>5</v>
      </c>
      <c r="L62" s="1">
        <v>1</v>
      </c>
      <c r="M62" s="1">
        <v>4</v>
      </c>
      <c r="N62" s="1">
        <v>4</v>
      </c>
      <c r="O62" s="1">
        <v>4</v>
      </c>
      <c r="P62" s="1">
        <v>4</v>
      </c>
      <c r="Q62" s="1">
        <v>3</v>
      </c>
      <c r="R62" s="1">
        <v>6</v>
      </c>
    </row>
    <row r="63" spans="2:18" x14ac:dyDescent="0.3">
      <c r="B63" s="1">
        <v>1000</v>
      </c>
      <c r="C63" s="1">
        <v>6</v>
      </c>
      <c r="D63" s="1">
        <v>12</v>
      </c>
      <c r="E63" s="1">
        <v>18</v>
      </c>
      <c r="F63" s="1">
        <v>12</v>
      </c>
      <c r="G63" s="1">
        <v>6</v>
      </c>
      <c r="H63" s="1">
        <v>30</v>
      </c>
      <c r="I63" s="1">
        <v>180</v>
      </c>
      <c r="J63" s="1">
        <v>4</v>
      </c>
      <c r="K63" s="1">
        <v>6</v>
      </c>
      <c r="L63" s="1">
        <v>1</v>
      </c>
      <c r="M63" s="1">
        <v>4</v>
      </c>
      <c r="N63" s="1">
        <v>4</v>
      </c>
      <c r="O63" s="1">
        <v>4</v>
      </c>
      <c r="P63" s="1">
        <v>4</v>
      </c>
      <c r="Q63" s="1">
        <v>3</v>
      </c>
      <c r="R63" s="1">
        <v>8</v>
      </c>
    </row>
    <row r="64" spans="2:18" x14ac:dyDescent="0.3">
      <c r="B64" s="1" t="s">
        <v>1729</v>
      </c>
      <c r="C64" s="1">
        <v>6</v>
      </c>
      <c r="D64" s="1">
        <v>12</v>
      </c>
      <c r="E64" s="1">
        <v>18</v>
      </c>
      <c r="F64" s="1">
        <v>12</v>
      </c>
      <c r="G64" s="1">
        <v>6</v>
      </c>
      <c r="H64" s="1">
        <v>30</v>
      </c>
      <c r="I64" s="1">
        <v>180</v>
      </c>
      <c r="J64" s="1">
        <v>4</v>
      </c>
      <c r="K64" s="1">
        <v>1</v>
      </c>
      <c r="L64" s="1">
        <v>1</v>
      </c>
      <c r="M64" s="1">
        <v>4</v>
      </c>
      <c r="N64" s="1">
        <v>4</v>
      </c>
      <c r="O64" s="1">
        <v>4</v>
      </c>
      <c r="P64" s="1">
        <v>4</v>
      </c>
      <c r="Q64" s="1">
        <v>4</v>
      </c>
      <c r="R64" s="1">
        <v>10</v>
      </c>
    </row>
    <row r="67" spans="2:21" x14ac:dyDescent="0.3">
      <c r="B67" s="1" t="s">
        <v>1730</v>
      </c>
      <c r="C67" s="1" t="s">
        <v>1637</v>
      </c>
      <c r="D67" s="1" t="s">
        <v>1638</v>
      </c>
      <c r="E67" s="1" t="s">
        <v>1639</v>
      </c>
      <c r="F67" s="1" t="s">
        <v>1633</v>
      </c>
      <c r="G67" s="1" t="s">
        <v>1640</v>
      </c>
      <c r="H67" s="1" t="s">
        <v>1720</v>
      </c>
      <c r="I67" s="1" t="s">
        <v>1721</v>
      </c>
      <c r="J67" s="1" t="s">
        <v>1722</v>
      </c>
      <c r="K67" s="1" t="s">
        <v>1642</v>
      </c>
      <c r="L67" s="1" t="s">
        <v>1643</v>
      </c>
      <c r="M67" s="1" t="s">
        <v>1645</v>
      </c>
      <c r="N67" s="1" t="s">
        <v>1651</v>
      </c>
      <c r="O67" s="1" t="s">
        <v>1652</v>
      </c>
      <c r="P67" s="1" t="s">
        <v>1659</v>
      </c>
      <c r="Q67" s="1" t="s">
        <v>1723</v>
      </c>
      <c r="R67" s="1" t="s">
        <v>1724</v>
      </c>
    </row>
    <row r="68" spans="2:21" x14ac:dyDescent="0.3">
      <c r="B68" s="1">
        <v>250</v>
      </c>
      <c r="C68" s="1">
        <v>1</v>
      </c>
      <c r="D68" s="1">
        <v>1</v>
      </c>
      <c r="E68" s="1">
        <v>2</v>
      </c>
      <c r="F68" s="1">
        <v>4</v>
      </c>
      <c r="G68" s="1">
        <v>2</v>
      </c>
      <c r="H68" s="1">
        <v>6</v>
      </c>
      <c r="I68" s="1">
        <v>36</v>
      </c>
      <c r="J68" s="1">
        <v>2</v>
      </c>
      <c r="K68" s="1">
        <v>2</v>
      </c>
      <c r="L68" s="1">
        <v>1</v>
      </c>
      <c r="M68" s="1">
        <v>2</v>
      </c>
      <c r="N68" s="1">
        <v>2</v>
      </c>
      <c r="O68" s="1">
        <v>2</v>
      </c>
      <c r="P68" s="1">
        <v>2</v>
      </c>
      <c r="Q68" s="1">
        <v>2</v>
      </c>
      <c r="R68" s="1">
        <v>4</v>
      </c>
    </row>
    <row r="69" spans="2:21" x14ac:dyDescent="0.3">
      <c r="B69" s="1">
        <v>400</v>
      </c>
      <c r="C69" s="1">
        <v>2</v>
      </c>
      <c r="D69" s="1">
        <v>2</v>
      </c>
      <c r="E69" s="1">
        <v>4</v>
      </c>
      <c r="F69" s="1">
        <v>6</v>
      </c>
      <c r="G69" s="1">
        <v>3</v>
      </c>
      <c r="H69" s="1">
        <v>6</v>
      </c>
      <c r="I69" s="1">
        <v>36</v>
      </c>
      <c r="J69" s="1">
        <v>2</v>
      </c>
      <c r="K69" s="1">
        <v>2</v>
      </c>
      <c r="L69" s="1">
        <v>1</v>
      </c>
      <c r="M69" s="1">
        <v>2</v>
      </c>
      <c r="N69" s="1">
        <v>2</v>
      </c>
      <c r="O69" s="1">
        <v>2</v>
      </c>
      <c r="P69" s="1">
        <v>2</v>
      </c>
      <c r="Q69" s="1">
        <v>2</v>
      </c>
      <c r="R69" s="1">
        <v>4</v>
      </c>
    </row>
    <row r="70" spans="2:21" x14ac:dyDescent="0.3">
      <c r="B70" s="1">
        <v>600</v>
      </c>
      <c r="C70" s="1">
        <v>3</v>
      </c>
      <c r="D70" s="1">
        <v>3</v>
      </c>
      <c r="E70" s="1">
        <v>6</v>
      </c>
      <c r="F70" s="1">
        <v>10</v>
      </c>
      <c r="G70" s="1">
        <v>5</v>
      </c>
      <c r="H70" s="1">
        <v>8</v>
      </c>
      <c r="I70" s="1">
        <v>48</v>
      </c>
      <c r="J70" s="1">
        <v>2</v>
      </c>
      <c r="K70" s="1">
        <v>2</v>
      </c>
      <c r="L70" s="1">
        <v>1</v>
      </c>
      <c r="M70" s="1">
        <v>2</v>
      </c>
      <c r="N70" s="1">
        <v>2</v>
      </c>
      <c r="O70" s="1">
        <v>2</v>
      </c>
      <c r="P70" s="1">
        <v>2</v>
      </c>
      <c r="Q70" s="1">
        <v>3</v>
      </c>
      <c r="R70" s="1">
        <v>6</v>
      </c>
    </row>
    <row r="71" spans="2:21" x14ac:dyDescent="0.3">
      <c r="B71" s="1">
        <v>800</v>
      </c>
      <c r="C71" s="1">
        <v>3</v>
      </c>
      <c r="D71" s="1">
        <v>4</v>
      </c>
      <c r="E71" s="1">
        <v>7</v>
      </c>
      <c r="F71" s="1">
        <v>12</v>
      </c>
      <c r="G71" s="1">
        <v>6</v>
      </c>
      <c r="H71" s="1">
        <v>8</v>
      </c>
      <c r="I71" s="1">
        <v>48</v>
      </c>
      <c r="J71" s="1">
        <v>3</v>
      </c>
      <c r="K71" s="1">
        <v>2</v>
      </c>
      <c r="L71" s="1">
        <v>1</v>
      </c>
      <c r="M71" s="1">
        <v>1</v>
      </c>
      <c r="N71" s="1">
        <v>1</v>
      </c>
      <c r="O71" s="1">
        <v>1</v>
      </c>
      <c r="P71" s="1">
        <v>2</v>
      </c>
      <c r="Q71" s="1">
        <v>3</v>
      </c>
      <c r="R71" s="1">
        <v>6</v>
      </c>
    </row>
    <row r="72" spans="2:21" x14ac:dyDescent="0.3">
      <c r="B72" s="1">
        <v>1000</v>
      </c>
      <c r="C72" s="1">
        <v>4</v>
      </c>
      <c r="D72" s="1">
        <v>6</v>
      </c>
      <c r="E72" s="1">
        <v>10</v>
      </c>
      <c r="F72" s="1">
        <v>12</v>
      </c>
      <c r="G72" s="1">
        <v>6</v>
      </c>
      <c r="H72" s="1">
        <v>10</v>
      </c>
      <c r="I72" s="1">
        <v>60</v>
      </c>
      <c r="J72" s="1">
        <v>4</v>
      </c>
      <c r="K72" s="1">
        <v>2</v>
      </c>
      <c r="L72" s="1">
        <v>1</v>
      </c>
      <c r="M72" s="1">
        <v>1</v>
      </c>
      <c r="N72" s="1">
        <v>1</v>
      </c>
      <c r="O72" s="1">
        <v>1</v>
      </c>
      <c r="P72" s="1">
        <v>2</v>
      </c>
      <c r="Q72" s="1">
        <v>3</v>
      </c>
      <c r="R72" s="1">
        <v>8</v>
      </c>
    </row>
    <row r="73" spans="2:21" x14ac:dyDescent="0.3">
      <c r="B73" s="1" t="s">
        <v>1729</v>
      </c>
      <c r="C73" s="1">
        <v>4</v>
      </c>
      <c r="D73" s="1">
        <v>6</v>
      </c>
      <c r="E73" s="1">
        <v>10</v>
      </c>
      <c r="F73" s="1">
        <v>12</v>
      </c>
      <c r="G73" s="1">
        <v>6</v>
      </c>
      <c r="H73" s="1">
        <v>10</v>
      </c>
      <c r="I73" s="1">
        <v>60</v>
      </c>
      <c r="J73" s="1">
        <v>4</v>
      </c>
      <c r="K73" s="1">
        <v>2</v>
      </c>
      <c r="L73" s="1">
        <v>1</v>
      </c>
      <c r="M73" s="1">
        <v>2</v>
      </c>
      <c r="N73" s="1">
        <v>2</v>
      </c>
      <c r="O73" s="1">
        <v>2</v>
      </c>
      <c r="P73" s="1">
        <v>2</v>
      </c>
      <c r="Q73" s="1">
        <v>4</v>
      </c>
      <c r="R73" s="1">
        <v>10</v>
      </c>
    </row>
    <row r="76" spans="2:21" x14ac:dyDescent="0.3">
      <c r="B76" s="1" t="s">
        <v>79</v>
      </c>
      <c r="C76" s="1" t="s">
        <v>1637</v>
      </c>
      <c r="D76" s="1" t="s">
        <v>1731</v>
      </c>
      <c r="E76" s="1" t="s">
        <v>1638</v>
      </c>
      <c r="F76" s="1" t="s">
        <v>1639</v>
      </c>
      <c r="G76" s="1" t="s">
        <v>1633</v>
      </c>
      <c r="H76" s="1" t="s">
        <v>1640</v>
      </c>
      <c r="I76" s="1" t="s">
        <v>1641</v>
      </c>
      <c r="J76" s="1" t="s">
        <v>1642</v>
      </c>
      <c r="K76" s="1" t="s">
        <v>1643</v>
      </c>
      <c r="L76" s="1" t="s">
        <v>1645</v>
      </c>
      <c r="M76" s="1" t="s">
        <v>1651</v>
      </c>
      <c r="N76" s="1" t="s">
        <v>1652</v>
      </c>
      <c r="O76" s="1" t="s">
        <v>1653</v>
      </c>
      <c r="P76" s="1" t="s">
        <v>1654</v>
      </c>
      <c r="Q76" s="1" t="s">
        <v>1655</v>
      </c>
      <c r="R76" s="1" t="s">
        <v>1647</v>
      </c>
      <c r="S76" s="1" t="s">
        <v>1657</v>
      </c>
      <c r="T76" s="1" t="s">
        <v>1658</v>
      </c>
      <c r="U76" s="1" t="s">
        <v>1648</v>
      </c>
    </row>
    <row r="77" spans="2:21" x14ac:dyDescent="0.3">
      <c r="B77" s="1">
        <v>250</v>
      </c>
      <c r="C77" s="1">
        <v>1</v>
      </c>
      <c r="D77" s="1">
        <v>2</v>
      </c>
      <c r="E77" s="1">
        <v>1</v>
      </c>
      <c r="F77" s="1">
        <v>4</v>
      </c>
      <c r="G77" s="1">
        <v>4</v>
      </c>
      <c r="H77" s="1">
        <v>2</v>
      </c>
      <c r="I77" s="1">
        <v>1</v>
      </c>
      <c r="J77" s="1">
        <v>1</v>
      </c>
      <c r="K77" s="1">
        <v>1</v>
      </c>
      <c r="L77" s="1">
        <v>1</v>
      </c>
      <c r="M77" s="1">
        <v>1</v>
      </c>
      <c r="N77" s="1">
        <v>2</v>
      </c>
      <c r="O77" s="1">
        <v>2</v>
      </c>
      <c r="P77" s="1">
        <v>2</v>
      </c>
      <c r="Q77" s="1">
        <v>2</v>
      </c>
      <c r="S77" s="1">
        <v>1</v>
      </c>
      <c r="T77" s="1">
        <v>1</v>
      </c>
      <c r="U77" s="1">
        <v>1</v>
      </c>
    </row>
    <row r="78" spans="2:21" x14ac:dyDescent="0.3">
      <c r="B78" s="1">
        <v>400</v>
      </c>
      <c r="C78" s="1">
        <v>1</v>
      </c>
      <c r="D78" s="1">
        <v>2</v>
      </c>
      <c r="E78" s="1">
        <v>2</v>
      </c>
      <c r="F78" s="1">
        <v>5</v>
      </c>
      <c r="G78" s="1">
        <v>6</v>
      </c>
      <c r="H78" s="1">
        <v>3</v>
      </c>
      <c r="I78" s="1">
        <v>1</v>
      </c>
      <c r="J78" s="1">
        <v>1</v>
      </c>
      <c r="K78" s="1">
        <v>1</v>
      </c>
      <c r="L78" s="1">
        <v>1</v>
      </c>
      <c r="M78" s="1">
        <v>2</v>
      </c>
      <c r="N78" s="1">
        <v>3</v>
      </c>
      <c r="O78" s="1">
        <v>4</v>
      </c>
      <c r="P78" s="1">
        <v>4</v>
      </c>
      <c r="Q78" s="1">
        <v>4</v>
      </c>
      <c r="R78" s="1">
        <v>1</v>
      </c>
      <c r="S78" s="1">
        <v>1</v>
      </c>
      <c r="T78" s="1">
        <v>1</v>
      </c>
      <c r="U78" s="1">
        <v>1</v>
      </c>
    </row>
    <row r="79" spans="2:21" x14ac:dyDescent="0.3">
      <c r="B79" s="1">
        <v>600</v>
      </c>
      <c r="C79" s="1">
        <v>1</v>
      </c>
      <c r="D79" s="1">
        <v>2</v>
      </c>
      <c r="E79" s="1">
        <v>3</v>
      </c>
      <c r="F79" s="1">
        <v>6</v>
      </c>
      <c r="G79" s="1">
        <v>8</v>
      </c>
      <c r="H79" s="1">
        <v>4</v>
      </c>
      <c r="I79" s="1">
        <v>1</v>
      </c>
      <c r="J79" s="1">
        <v>1</v>
      </c>
      <c r="K79" s="1">
        <v>1</v>
      </c>
      <c r="L79" s="1">
        <v>2</v>
      </c>
      <c r="M79" s="1">
        <v>2</v>
      </c>
      <c r="N79" s="1">
        <v>4</v>
      </c>
      <c r="O79" s="1">
        <v>6</v>
      </c>
      <c r="P79" s="1">
        <v>6</v>
      </c>
      <c r="Q79" s="1">
        <v>6</v>
      </c>
      <c r="R79" s="1">
        <v>1</v>
      </c>
      <c r="S79" s="1">
        <v>1</v>
      </c>
      <c r="T79" s="1">
        <v>1</v>
      </c>
      <c r="U79" s="1">
        <v>1</v>
      </c>
    </row>
    <row r="80" spans="2:21" x14ac:dyDescent="0.3">
      <c r="B80" s="1">
        <v>800</v>
      </c>
      <c r="C80" s="1">
        <v>1</v>
      </c>
      <c r="D80" s="1">
        <v>2</v>
      </c>
      <c r="E80" s="1">
        <v>4</v>
      </c>
      <c r="F80" s="1">
        <v>7</v>
      </c>
      <c r="G80" s="1">
        <v>10</v>
      </c>
      <c r="H80" s="1">
        <v>5</v>
      </c>
      <c r="I80" s="1">
        <v>1</v>
      </c>
      <c r="J80" s="1">
        <v>1</v>
      </c>
      <c r="K80" s="1">
        <v>1</v>
      </c>
      <c r="L80" s="1">
        <v>2</v>
      </c>
      <c r="M80" s="1">
        <v>2</v>
      </c>
      <c r="N80" s="1">
        <v>6</v>
      </c>
      <c r="O80" s="1">
        <v>8</v>
      </c>
      <c r="P80" s="1">
        <v>8</v>
      </c>
      <c r="Q80" s="1">
        <v>8</v>
      </c>
      <c r="R80" s="1">
        <v>1</v>
      </c>
      <c r="S80" s="1">
        <v>1</v>
      </c>
      <c r="T80" s="1">
        <v>1</v>
      </c>
      <c r="U80" s="1">
        <v>1</v>
      </c>
    </row>
    <row r="81" spans="2:28" x14ac:dyDescent="0.3">
      <c r="B81" s="1">
        <v>1000</v>
      </c>
      <c r="C81" s="1">
        <v>1</v>
      </c>
      <c r="D81" s="1">
        <v>2</v>
      </c>
      <c r="E81" s="1">
        <v>6</v>
      </c>
      <c r="F81" s="1">
        <v>9</v>
      </c>
      <c r="G81" s="1">
        <v>12</v>
      </c>
      <c r="H81" s="1">
        <v>6</v>
      </c>
      <c r="I81" s="1">
        <v>1</v>
      </c>
      <c r="J81" s="1">
        <v>1</v>
      </c>
      <c r="K81" s="1">
        <v>1</v>
      </c>
      <c r="L81" s="1">
        <v>3</v>
      </c>
      <c r="M81" s="1">
        <v>3</v>
      </c>
      <c r="N81" s="1">
        <v>6</v>
      </c>
      <c r="O81" s="1">
        <v>10</v>
      </c>
      <c r="P81" s="1">
        <v>10</v>
      </c>
      <c r="Q81" s="1">
        <v>10</v>
      </c>
      <c r="S81" s="1">
        <v>1</v>
      </c>
      <c r="T81" s="1">
        <v>1</v>
      </c>
      <c r="U81" s="1">
        <v>1</v>
      </c>
    </row>
    <row r="82" spans="2:28" x14ac:dyDescent="0.3">
      <c r="B82" s="1" t="s">
        <v>1729</v>
      </c>
      <c r="C82" s="1">
        <v>1</v>
      </c>
      <c r="D82" s="1">
        <v>2</v>
      </c>
      <c r="E82" s="1">
        <v>6</v>
      </c>
      <c r="F82" s="1">
        <v>9</v>
      </c>
      <c r="G82" s="1">
        <v>12</v>
      </c>
      <c r="H82" s="1">
        <v>6</v>
      </c>
      <c r="I82" s="1">
        <v>1</v>
      </c>
      <c r="J82" s="1">
        <v>1</v>
      </c>
      <c r="K82" s="1">
        <v>1</v>
      </c>
      <c r="L82" s="1">
        <v>3</v>
      </c>
      <c r="M82" s="1">
        <v>3</v>
      </c>
      <c r="N82" s="1">
        <v>6</v>
      </c>
      <c r="O82" s="1">
        <v>10</v>
      </c>
      <c r="P82" s="1">
        <v>10</v>
      </c>
      <c r="Q82" s="1">
        <v>10</v>
      </c>
      <c r="S82" s="1">
        <v>1</v>
      </c>
      <c r="T82" s="1">
        <v>1</v>
      </c>
      <c r="U82" s="1">
        <v>1</v>
      </c>
    </row>
    <row r="85" spans="2:28" x14ac:dyDescent="0.3">
      <c r="B85" s="1" t="s">
        <v>1637</v>
      </c>
      <c r="C85" s="1" t="s">
        <v>1638</v>
      </c>
      <c r="D85" s="1" t="s">
        <v>1639</v>
      </c>
      <c r="E85" s="1" t="s">
        <v>1633</v>
      </c>
      <c r="F85" s="1" t="s">
        <v>1640</v>
      </c>
      <c r="G85" s="1" t="s">
        <v>1641</v>
      </c>
      <c r="H85" s="1" t="s">
        <v>1642</v>
      </c>
      <c r="I85" s="1" t="s">
        <v>1643</v>
      </c>
      <c r="J85" s="1" t="s">
        <v>1645</v>
      </c>
      <c r="K85" s="1" t="s">
        <v>1732</v>
      </c>
      <c r="L85" s="1" t="s">
        <v>1733</v>
      </c>
      <c r="M85" s="1" t="s">
        <v>1734</v>
      </c>
      <c r="N85" s="1" t="s">
        <v>1735</v>
      </c>
      <c r="O85" s="1" t="s">
        <v>1744</v>
      </c>
      <c r="P85" s="1" t="s">
        <v>1651</v>
      </c>
      <c r="Q85" s="1" t="s">
        <v>1652</v>
      </c>
      <c r="R85" s="1" t="s">
        <v>1736</v>
      </c>
      <c r="S85" s="1" t="s">
        <v>1737</v>
      </c>
      <c r="T85" s="1" t="s">
        <v>1738</v>
      </c>
      <c r="U85" s="1" t="s">
        <v>1739</v>
      </c>
      <c r="V85" s="1" t="s">
        <v>1740</v>
      </c>
      <c r="W85" s="1" t="s">
        <v>1724</v>
      </c>
    </row>
    <row r="86" spans="2:28" x14ac:dyDescent="0.3">
      <c r="B86" s="1">
        <v>1</v>
      </c>
      <c r="C86" s="1">
        <v>3</v>
      </c>
      <c r="D86" s="1">
        <v>4</v>
      </c>
      <c r="E86" s="1">
        <v>4</v>
      </c>
      <c r="F86" s="1">
        <v>3</v>
      </c>
      <c r="G86" s="1">
        <v>1</v>
      </c>
      <c r="H86" s="1">
        <v>1</v>
      </c>
      <c r="I86" s="1">
        <v>1</v>
      </c>
      <c r="J86" s="1">
        <v>1</v>
      </c>
      <c r="K86" s="1">
        <v>1</v>
      </c>
      <c r="L86" s="1">
        <v>2</v>
      </c>
      <c r="M86" s="1">
        <v>4</v>
      </c>
      <c r="N86" s="1">
        <v>16</v>
      </c>
      <c r="O86" s="1">
        <v>1</v>
      </c>
      <c r="P86" s="1">
        <v>1</v>
      </c>
      <c r="Q86" s="1">
        <v>1</v>
      </c>
      <c r="R86" s="1">
        <v>4</v>
      </c>
      <c r="S86" s="1">
        <v>4</v>
      </c>
      <c r="T86" s="1">
        <v>2</v>
      </c>
      <c r="U86" s="1">
        <v>1</v>
      </c>
      <c r="V86" s="1">
        <v>1</v>
      </c>
      <c r="W86" s="1">
        <v>2</v>
      </c>
    </row>
    <row r="89" spans="2:28" x14ac:dyDescent="0.3">
      <c r="B89" s="1" t="s">
        <v>1637</v>
      </c>
      <c r="C89" s="1" t="s">
        <v>1638</v>
      </c>
      <c r="D89" s="1" t="s">
        <v>1639</v>
      </c>
      <c r="E89" s="1" t="s">
        <v>1633</v>
      </c>
      <c r="F89" s="1" t="s">
        <v>1640</v>
      </c>
      <c r="G89" s="1" t="s">
        <v>1641</v>
      </c>
      <c r="H89" s="1" t="s">
        <v>1642</v>
      </c>
      <c r="I89" s="1" t="s">
        <v>1643</v>
      </c>
      <c r="J89" s="1" t="s">
        <v>1645</v>
      </c>
      <c r="K89" s="1" t="s">
        <v>1646</v>
      </c>
      <c r="L89" s="1" t="s">
        <v>1634</v>
      </c>
      <c r="M89" s="1" t="s">
        <v>1741</v>
      </c>
      <c r="N89" s="1" t="s">
        <v>1651</v>
      </c>
      <c r="O89" s="1" t="s">
        <v>1652</v>
      </c>
      <c r="P89" s="1" t="s">
        <v>1653</v>
      </c>
      <c r="Q89" s="1" t="s">
        <v>1654</v>
      </c>
      <c r="R89" s="1" t="s">
        <v>1655</v>
      </c>
      <c r="S89" s="1" t="s">
        <v>1656</v>
      </c>
      <c r="T89" s="1" t="s">
        <v>1647</v>
      </c>
      <c r="U89" s="1" t="s">
        <v>1657</v>
      </c>
      <c r="V89" s="1" t="s">
        <v>1658</v>
      </c>
      <c r="W89" s="1" t="s">
        <v>1648</v>
      </c>
      <c r="X89" s="1" t="s">
        <v>1742</v>
      </c>
      <c r="Y89" s="1" t="s">
        <v>1740</v>
      </c>
      <c r="Z89" s="1" t="s">
        <v>1743</v>
      </c>
      <c r="AA89" s="1" t="s">
        <v>1724</v>
      </c>
    </row>
    <row r="90" spans="2:28" x14ac:dyDescent="0.3">
      <c r="B90" s="1">
        <v>2</v>
      </c>
      <c r="C90" s="1">
        <v>3</v>
      </c>
      <c r="D90" s="1">
        <v>5</v>
      </c>
      <c r="E90" s="1">
        <v>10</v>
      </c>
      <c r="F90" s="1">
        <v>6</v>
      </c>
      <c r="G90" s="1">
        <v>1</v>
      </c>
      <c r="H90" s="1">
        <v>1</v>
      </c>
      <c r="I90" s="1">
        <v>1</v>
      </c>
      <c r="J90" s="1">
        <v>1</v>
      </c>
      <c r="K90" s="1">
        <v>1</v>
      </c>
      <c r="L90" s="1">
        <v>2</v>
      </c>
      <c r="M90" s="1">
        <v>1</v>
      </c>
      <c r="N90" s="1">
        <v>1</v>
      </c>
      <c r="O90" s="1">
        <v>1</v>
      </c>
      <c r="P90" s="1">
        <v>20</v>
      </c>
      <c r="Q90" s="1">
        <v>20</v>
      </c>
      <c r="R90" s="1">
        <v>20</v>
      </c>
      <c r="S90" s="1">
        <v>2</v>
      </c>
      <c r="T90" s="1">
        <v>1</v>
      </c>
      <c r="U90" s="1">
        <v>1</v>
      </c>
      <c r="V90" s="1">
        <v>1</v>
      </c>
      <c r="W90" s="1">
        <v>1</v>
      </c>
      <c r="X90" s="1">
        <v>1</v>
      </c>
      <c r="Y90" s="1">
        <v>1</v>
      </c>
      <c r="Z90" s="1">
        <v>1</v>
      </c>
      <c r="AA90" s="1">
        <v>2</v>
      </c>
    </row>
    <row r="93" spans="2:28" x14ac:dyDescent="0.3">
      <c r="B93" s="1" t="s">
        <v>1637</v>
      </c>
      <c r="C93" s="1" t="s">
        <v>1638</v>
      </c>
      <c r="D93" s="1" t="s">
        <v>1639</v>
      </c>
      <c r="E93" s="1" t="s">
        <v>1633</v>
      </c>
      <c r="F93" s="1" t="s">
        <v>1640</v>
      </c>
      <c r="G93" s="1" t="s">
        <v>1641</v>
      </c>
      <c r="H93" s="1" t="s">
        <v>1642</v>
      </c>
      <c r="I93" s="1" t="s">
        <v>1643</v>
      </c>
      <c r="J93" s="1" t="s">
        <v>1745</v>
      </c>
      <c r="K93" s="1" t="s">
        <v>1746</v>
      </c>
      <c r="L93" s="1" t="s">
        <v>1747</v>
      </c>
      <c r="M93" s="1" t="s">
        <v>1748</v>
      </c>
      <c r="N93" s="1" t="s">
        <v>1749</v>
      </c>
      <c r="O93" s="1" t="s">
        <v>1750</v>
      </c>
      <c r="P93" s="1" t="s">
        <v>1651</v>
      </c>
      <c r="Q93" s="1" t="s">
        <v>1652</v>
      </c>
      <c r="R93" s="1" t="s">
        <v>1653</v>
      </c>
      <c r="S93" s="1" t="s">
        <v>1654</v>
      </c>
      <c r="T93" s="1" t="s">
        <v>1655</v>
      </c>
      <c r="U93" s="1" t="s">
        <v>1647</v>
      </c>
      <c r="V93" s="1" t="s">
        <v>1657</v>
      </c>
      <c r="W93" s="1" t="s">
        <v>1658</v>
      </c>
      <c r="X93" s="1" t="s">
        <v>1648</v>
      </c>
      <c r="Y93" s="1" t="s">
        <v>1739</v>
      </c>
      <c r="Z93" s="1" t="s">
        <v>1751</v>
      </c>
      <c r="AA93" s="1" t="s">
        <v>1743</v>
      </c>
      <c r="AB93" s="1" t="s">
        <v>1724</v>
      </c>
    </row>
    <row r="94" spans="2:28" x14ac:dyDescent="0.3">
      <c r="B94" s="1">
        <v>2</v>
      </c>
      <c r="C94" s="1">
        <v>4</v>
      </c>
      <c r="D94" s="1">
        <v>6</v>
      </c>
      <c r="E94" s="1">
        <v>4</v>
      </c>
      <c r="F94" s="1">
        <v>3</v>
      </c>
      <c r="G94" s="1">
        <v>1</v>
      </c>
      <c r="H94" s="1">
        <v>1</v>
      </c>
      <c r="I94" s="1">
        <v>1</v>
      </c>
      <c r="J94" s="1">
        <v>2</v>
      </c>
      <c r="K94" s="1">
        <v>2</v>
      </c>
      <c r="L94" s="1">
        <v>3</v>
      </c>
      <c r="M94" s="1">
        <v>10</v>
      </c>
      <c r="N94" s="1">
        <v>12</v>
      </c>
      <c r="O94" s="1">
        <v>1</v>
      </c>
      <c r="P94" s="1">
        <v>1</v>
      </c>
      <c r="Q94" s="1">
        <v>2</v>
      </c>
      <c r="R94" s="1">
        <v>2</v>
      </c>
      <c r="S94" s="1">
        <v>2</v>
      </c>
      <c r="T94" s="1">
        <v>2</v>
      </c>
      <c r="U94" s="1">
        <v>1</v>
      </c>
      <c r="V94" s="1">
        <v>1</v>
      </c>
      <c r="W94" s="1">
        <v>1</v>
      </c>
      <c r="X94" s="1">
        <v>1</v>
      </c>
      <c r="Y94" s="1">
        <v>1</v>
      </c>
      <c r="Z94" s="1">
        <v>1</v>
      </c>
      <c r="AA94" s="1">
        <v>1</v>
      </c>
      <c r="AB94" s="1">
        <v>2</v>
      </c>
    </row>
    <row r="96" spans="2:28" x14ac:dyDescent="0.3">
      <c r="B96" s="1" t="s">
        <v>1637</v>
      </c>
      <c r="C96" s="1" t="s">
        <v>1638</v>
      </c>
      <c r="D96" s="1" t="s">
        <v>1639</v>
      </c>
      <c r="E96" s="1" t="s">
        <v>1633</v>
      </c>
      <c r="F96" s="1" t="s">
        <v>1640</v>
      </c>
      <c r="G96" s="1" t="s">
        <v>1642</v>
      </c>
      <c r="H96" s="1" t="s">
        <v>1643</v>
      </c>
      <c r="I96" s="1" t="s">
        <v>1645</v>
      </c>
      <c r="J96" s="1" t="s">
        <v>1651</v>
      </c>
      <c r="K96" s="1" t="s">
        <v>1652</v>
      </c>
      <c r="L96" s="1" t="s">
        <v>1752</v>
      </c>
      <c r="M96" s="1" t="s">
        <v>1753</v>
      </c>
      <c r="N96" s="1" t="s">
        <v>1754</v>
      </c>
      <c r="O96" s="1" t="s">
        <v>1755</v>
      </c>
    </row>
    <row r="97" spans="2:24" x14ac:dyDescent="0.3">
      <c r="B97" s="1">
        <v>1</v>
      </c>
      <c r="C97" s="1">
        <v>1</v>
      </c>
      <c r="D97" s="1">
        <v>2</v>
      </c>
      <c r="E97" s="1">
        <v>4</v>
      </c>
      <c r="F97" s="1">
        <v>2</v>
      </c>
      <c r="G97" s="1">
        <v>1</v>
      </c>
      <c r="H97" s="1">
        <v>1</v>
      </c>
      <c r="I97" s="1">
        <v>1</v>
      </c>
      <c r="J97" s="1">
        <v>1</v>
      </c>
      <c r="K97" s="1">
        <v>1</v>
      </c>
      <c r="L97" s="1">
        <v>2</v>
      </c>
      <c r="M97" s="1">
        <v>1</v>
      </c>
      <c r="N97" s="1">
        <v>1</v>
      </c>
      <c r="O97" s="1">
        <v>1</v>
      </c>
    </row>
    <row r="99" spans="2:24" x14ac:dyDescent="0.3">
      <c r="B99" s="1" t="s">
        <v>1637</v>
      </c>
      <c r="C99" s="1" t="s">
        <v>1638</v>
      </c>
      <c r="D99" s="1" t="s">
        <v>1639</v>
      </c>
      <c r="E99" s="1" t="s">
        <v>1633</v>
      </c>
      <c r="F99" s="1" t="s">
        <v>1640</v>
      </c>
      <c r="G99" s="1" t="s">
        <v>1641</v>
      </c>
      <c r="H99" s="1" t="s">
        <v>1642</v>
      </c>
      <c r="I99" s="1" t="s">
        <v>1643</v>
      </c>
      <c r="J99" s="1" t="s">
        <v>1645</v>
      </c>
      <c r="K99" s="1" t="s">
        <v>1652</v>
      </c>
      <c r="L99" s="1" t="s">
        <v>1756</v>
      </c>
      <c r="M99" s="1" t="s">
        <v>1757</v>
      </c>
      <c r="N99" s="1" t="s">
        <v>1758</v>
      </c>
      <c r="O99" s="1" t="s">
        <v>1759</v>
      </c>
      <c r="P99" s="1" t="s">
        <v>1760</v>
      </c>
      <c r="Q99" s="1" t="s">
        <v>1761</v>
      </c>
      <c r="R99" s="1" t="s">
        <v>1762</v>
      </c>
      <c r="S99" s="1" t="s">
        <v>1754</v>
      </c>
      <c r="T99" s="1" t="s">
        <v>1763</v>
      </c>
    </row>
    <row r="100" spans="2:24" x14ac:dyDescent="0.3">
      <c r="B100" s="1">
        <v>1</v>
      </c>
      <c r="C100" s="1">
        <v>1</v>
      </c>
      <c r="D100" s="1">
        <v>2</v>
      </c>
      <c r="E100" s="1">
        <v>3</v>
      </c>
      <c r="F100" s="1">
        <v>2</v>
      </c>
      <c r="G100" s="1">
        <v>1</v>
      </c>
      <c r="H100" s="1">
        <v>1</v>
      </c>
      <c r="I100" s="1">
        <v>1</v>
      </c>
      <c r="J100" s="1">
        <v>1</v>
      </c>
      <c r="L100" s="1">
        <v>1</v>
      </c>
      <c r="M100" s="1">
        <v>3</v>
      </c>
      <c r="N100" s="1">
        <v>2</v>
      </c>
      <c r="O100" s="1">
        <v>1</v>
      </c>
      <c r="P100" s="1">
        <v>1</v>
      </c>
      <c r="Q100" s="1">
        <v>1</v>
      </c>
      <c r="R100" s="1">
        <v>2</v>
      </c>
      <c r="S100" s="1">
        <v>1</v>
      </c>
      <c r="T100" s="1">
        <v>1</v>
      </c>
    </row>
    <row r="102" spans="2:24" x14ac:dyDescent="0.3">
      <c r="B102" s="1" t="s">
        <v>1637</v>
      </c>
      <c r="C102" s="1" t="s">
        <v>1638</v>
      </c>
      <c r="D102" s="1" t="s">
        <v>1639</v>
      </c>
      <c r="E102" s="1" t="s">
        <v>1633</v>
      </c>
      <c r="F102" s="1" t="s">
        <v>1640</v>
      </c>
      <c r="G102" s="1" t="s">
        <v>1641</v>
      </c>
      <c r="H102" s="1" t="s">
        <v>1642</v>
      </c>
      <c r="I102" s="1" t="s">
        <v>1643</v>
      </c>
      <c r="J102" s="1" t="s">
        <v>1645</v>
      </c>
      <c r="K102" s="1" t="s">
        <v>1764</v>
      </c>
      <c r="L102" s="1" t="s">
        <v>1765</v>
      </c>
      <c r="M102" s="1" t="s">
        <v>1651</v>
      </c>
      <c r="N102" s="1" t="s">
        <v>1652</v>
      </c>
      <c r="O102" s="1" t="s">
        <v>1655</v>
      </c>
      <c r="P102" s="1" t="s">
        <v>1647</v>
      </c>
      <c r="Q102" s="1" t="s">
        <v>1657</v>
      </c>
      <c r="R102" s="1" t="s">
        <v>1658</v>
      </c>
      <c r="S102" s="1" t="s">
        <v>1648</v>
      </c>
      <c r="T102" s="1" t="s">
        <v>1766</v>
      </c>
      <c r="U102" s="1" t="s">
        <v>1767</v>
      </c>
      <c r="V102" s="1" t="s">
        <v>1743</v>
      </c>
      <c r="W102" s="1" t="s">
        <v>1768</v>
      </c>
      <c r="X102" s="1" t="s">
        <v>1763</v>
      </c>
    </row>
    <row r="103" spans="2:24" x14ac:dyDescent="0.3">
      <c r="B103" s="1">
        <v>1</v>
      </c>
      <c r="C103" s="1">
        <v>3</v>
      </c>
      <c r="D103" s="1">
        <v>4</v>
      </c>
      <c r="E103" s="1">
        <v>4</v>
      </c>
      <c r="F103" s="1">
        <v>2</v>
      </c>
      <c r="G103" s="1">
        <v>1</v>
      </c>
      <c r="H103" s="1">
        <v>1</v>
      </c>
      <c r="I103" s="1">
        <v>1</v>
      </c>
      <c r="J103" s="1">
        <v>1</v>
      </c>
      <c r="K103" s="1">
        <v>2</v>
      </c>
      <c r="L103" s="1">
        <v>6</v>
      </c>
      <c r="M103" s="1">
        <v>1</v>
      </c>
      <c r="N103" s="1">
        <v>1</v>
      </c>
      <c r="O103" s="1">
        <v>1</v>
      </c>
      <c r="P103" s="1">
        <v>1</v>
      </c>
      <c r="Q103" s="1">
        <v>1</v>
      </c>
      <c r="R103" s="1">
        <v>1</v>
      </c>
      <c r="S103" s="1">
        <v>1</v>
      </c>
      <c r="T103" s="1">
        <v>1</v>
      </c>
      <c r="U103" s="1">
        <v>1</v>
      </c>
      <c r="V103" s="1">
        <v>1</v>
      </c>
      <c r="W103" s="1" t="s">
        <v>1769</v>
      </c>
      <c r="X103" s="1">
        <v>1</v>
      </c>
    </row>
    <row r="105" spans="2:24" x14ac:dyDescent="0.3">
      <c r="B105" s="1" t="s">
        <v>1637</v>
      </c>
      <c r="C105" s="1" t="s">
        <v>1638</v>
      </c>
      <c r="D105" s="1" t="s">
        <v>1639</v>
      </c>
      <c r="E105" s="1" t="s">
        <v>1633</v>
      </c>
      <c r="F105" s="1" t="s">
        <v>1640</v>
      </c>
      <c r="G105" s="1" t="s">
        <v>1641</v>
      </c>
      <c r="H105" s="1" t="s">
        <v>1642</v>
      </c>
      <c r="I105" s="1" t="s">
        <v>1643</v>
      </c>
      <c r="J105" s="1" t="s">
        <v>1645</v>
      </c>
      <c r="K105" s="1" t="s">
        <v>1770</v>
      </c>
      <c r="L105" s="1" t="s">
        <v>1765</v>
      </c>
      <c r="M105" s="1" t="s">
        <v>1651</v>
      </c>
      <c r="N105" s="1" t="s">
        <v>1652</v>
      </c>
      <c r="O105" s="1" t="s">
        <v>1647</v>
      </c>
      <c r="P105" s="1" t="s">
        <v>1657</v>
      </c>
      <c r="Q105" s="1" t="s">
        <v>1658</v>
      </c>
      <c r="R105" s="1" t="s">
        <v>1648</v>
      </c>
      <c r="S105" s="1" t="s">
        <v>1766</v>
      </c>
      <c r="T105" s="1" t="s">
        <v>1767</v>
      </c>
      <c r="U105" s="1" t="s">
        <v>1743</v>
      </c>
      <c r="V105" s="1" t="s">
        <v>1768</v>
      </c>
      <c r="W105" s="1" t="s">
        <v>1763</v>
      </c>
    </row>
    <row r="106" spans="2:24" x14ac:dyDescent="0.3">
      <c r="B106" s="1">
        <v>1</v>
      </c>
      <c r="C106" s="1">
        <v>4</v>
      </c>
      <c r="D106" s="1">
        <v>5</v>
      </c>
      <c r="E106" s="1">
        <v>4</v>
      </c>
      <c r="F106" s="1">
        <v>3</v>
      </c>
      <c r="G106" s="1">
        <v>1</v>
      </c>
      <c r="H106" s="1">
        <v>1</v>
      </c>
      <c r="I106" s="1">
        <v>1</v>
      </c>
      <c r="J106" s="1">
        <v>1</v>
      </c>
      <c r="K106" s="1">
        <v>4</v>
      </c>
      <c r="L106" s="1">
        <v>12</v>
      </c>
      <c r="M106" s="1">
        <v>1</v>
      </c>
      <c r="N106" s="1">
        <v>1</v>
      </c>
      <c r="O106" s="1">
        <v>1</v>
      </c>
      <c r="P106" s="1">
        <v>1</v>
      </c>
      <c r="Q106" s="1">
        <v>1</v>
      </c>
      <c r="R106" s="1">
        <v>1</v>
      </c>
      <c r="S106" s="1">
        <v>1</v>
      </c>
      <c r="T106" s="1">
        <v>1</v>
      </c>
      <c r="U106" s="1">
        <v>1</v>
      </c>
      <c r="V106" s="1" t="s">
        <v>1771</v>
      </c>
      <c r="W106" s="1">
        <v>1</v>
      </c>
    </row>
  </sheetData>
  <pageMargins left="0.7" right="0.7" top="0.75" bottom="0.75" header="0.3" footer="0.3"/>
  <tableParts count="13">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2DBA9-7527-4561-AE17-3DC6E3047A9F}">
  <dimension ref="B3:N125"/>
  <sheetViews>
    <sheetView topLeftCell="B2" workbookViewId="0">
      <selection activeCell="H1" sqref="H1"/>
    </sheetView>
  </sheetViews>
  <sheetFormatPr defaultRowHeight="14.4" x14ac:dyDescent="0.3"/>
  <cols>
    <col min="1" max="1" width="9.44140625" bestFit="1" customWidth="1"/>
    <col min="2" max="2" width="36.21875" bestFit="1" customWidth="1"/>
    <col min="3" max="3" width="21.33203125" bestFit="1" customWidth="1"/>
    <col min="4" max="4" width="23.5546875" bestFit="1" customWidth="1"/>
    <col min="6" max="6" width="21.33203125" bestFit="1" customWidth="1"/>
    <col min="7" max="7" width="23.5546875" bestFit="1" customWidth="1"/>
    <col min="9" max="9" width="12" bestFit="1" customWidth="1"/>
    <col min="10" max="10" width="9.109375" bestFit="1" customWidth="1"/>
    <col min="11" max="11" width="10.109375" bestFit="1" customWidth="1"/>
    <col min="12" max="13" width="9.109375" bestFit="1" customWidth="1"/>
  </cols>
  <sheetData>
    <row r="3" spans="2:14" x14ac:dyDescent="0.3">
      <c r="B3" t="str" cm="1">
        <f t="array" ref="B3:D3">TRANSPOSE(_xlfn.UNIQUE('Raw'!A:A))</f>
        <v>dist_name</v>
      </c>
      <c r="C3" t="str">
        <v>Raipur</v>
      </c>
      <c r="D3">
        <v>0</v>
      </c>
      <c r="F3" t="str" cm="1">
        <f t="array" ref="F3:F8">_xlfn.UNIQUE('Raw'!F:F)</f>
        <v>Broad_Category</v>
      </c>
      <c r="G3" t="str" cm="1">
        <f t="array" ref="G3:G6">_xlfn.UNIQUE('Raw'!G:G)</f>
        <v>details_of_management</v>
      </c>
      <c r="I3" t="str" cm="1">
        <f t="array" ref="I3:I125">_xlfn.UNIQUE(Raw[[#All],[UDISE_code]])</f>
        <v>UDISE_code</v>
      </c>
    </row>
    <row r="4" spans="2:14" x14ac:dyDescent="0.3">
      <c r="C4" t="str" cm="1">
        <f t="array" ref="C4:C44">_xlfn.UNIQUE(_xlfn._xlws.FILTER('Raw'!C:C,'Raw'!A:A=$C$3))</f>
        <v>SARONA</v>
      </c>
      <c r="F4" t="str">
        <v>Primary School</v>
      </c>
      <c r="G4" t="str">
        <v>Department of Education</v>
      </c>
      <c r="I4">
        <v>22110402201</v>
      </c>
      <c r="J4" s="22">
        <f>COUNT(I4:I2434)</f>
        <v>122</v>
      </c>
      <c r="K4" s="22">
        <f>SUM('Raw'!R:S)</f>
        <v>25884</v>
      </c>
      <c r="L4" s="22">
        <f>COUNTIF('Raw'!A:A,HT!C3)</f>
        <v>1879</v>
      </c>
      <c r="M4" s="22">
        <f>COUNTIFS('Raw'!A:A,HT!C3,'Raw'!J:J,"Good")</f>
        <v>1818</v>
      </c>
      <c r="N4" s="23">
        <f>M4/L4</f>
        <v>0.96753592336349126</v>
      </c>
    </row>
    <row r="5" spans="2:14" x14ac:dyDescent="0.3">
      <c r="C5" t="str">
        <v>BYRON BAZAR</v>
      </c>
      <c r="F5" t="str">
        <v>Upper Primary School</v>
      </c>
      <c r="G5" t="str">
        <v>Government Aided</v>
      </c>
      <c r="I5">
        <v>22110402202</v>
      </c>
    </row>
    <row r="6" spans="2:14" x14ac:dyDescent="0.3">
      <c r="C6" t="str">
        <v>SARORA</v>
      </c>
      <c r="F6" t="str">
        <v>Higher Secondary School</v>
      </c>
      <c r="G6">
        <v>0</v>
      </c>
      <c r="I6">
        <v>22110404301</v>
      </c>
    </row>
    <row r="7" spans="2:14" x14ac:dyDescent="0.3">
      <c r="C7" t="str">
        <v>BIRGAON</v>
      </c>
      <c r="F7" t="str">
        <v>Secondary School</v>
      </c>
      <c r="I7">
        <v>22110407001</v>
      </c>
    </row>
    <row r="8" spans="2:14" x14ac:dyDescent="0.3">
      <c r="C8" t="str">
        <v>KHAMHARDIH</v>
      </c>
      <c r="F8">
        <v>0</v>
      </c>
      <c r="I8">
        <v>22110407312</v>
      </c>
    </row>
    <row r="9" spans="2:14" x14ac:dyDescent="0.3">
      <c r="C9" t="str">
        <v>AMAPARA</v>
      </c>
      <c r="I9">
        <v>22110407301</v>
      </c>
    </row>
    <row r="10" spans="2:14" x14ac:dyDescent="0.3">
      <c r="C10" t="str">
        <v>AMLIDIH</v>
      </c>
      <c r="I10">
        <v>22110419805</v>
      </c>
    </row>
    <row r="11" spans="2:14" x14ac:dyDescent="0.3">
      <c r="C11" t="str">
        <v>BHANPURI</v>
      </c>
      <c r="I11">
        <v>22110423401</v>
      </c>
    </row>
    <row r="12" spans="2:14" x14ac:dyDescent="0.3">
      <c r="C12" t="str">
        <v>ATARI</v>
      </c>
      <c r="I12">
        <v>22110439402</v>
      </c>
    </row>
    <row r="13" spans="2:14" x14ac:dyDescent="0.3">
      <c r="C13" t="str">
        <v>AMANAKA</v>
      </c>
      <c r="I13">
        <v>22110406109</v>
      </c>
    </row>
    <row r="14" spans="2:14" x14ac:dyDescent="0.3">
      <c r="C14" t="str">
        <v>DALDAL SEONI</v>
      </c>
      <c r="I14">
        <v>22110406102</v>
      </c>
    </row>
    <row r="15" spans="2:14" x14ac:dyDescent="0.3">
      <c r="C15" t="str">
        <v>FUNDHAR</v>
      </c>
      <c r="I15">
        <v>22110405201</v>
      </c>
    </row>
    <row r="16" spans="2:14" x14ac:dyDescent="0.3">
      <c r="C16" t="str">
        <v>DAGNIYA</v>
      </c>
      <c r="I16">
        <v>22110403604</v>
      </c>
    </row>
    <row r="17" spans="3:9" x14ac:dyDescent="0.3">
      <c r="C17" t="str">
        <v>BHATHAGOAN</v>
      </c>
      <c r="I17">
        <v>22110406112</v>
      </c>
    </row>
    <row r="18" spans="3:9" x14ac:dyDescent="0.3">
      <c r="C18" t="str">
        <v>CHHOTAPARA</v>
      </c>
      <c r="I18">
        <v>22110406122</v>
      </c>
    </row>
    <row r="19" spans="3:9" x14ac:dyDescent="0.3">
      <c r="C19" t="str">
        <v>FAFADIH</v>
      </c>
      <c r="I19">
        <v>22110403504</v>
      </c>
    </row>
    <row r="20" spans="3:9" x14ac:dyDescent="0.3">
      <c r="C20" t="str">
        <v>GURUNANAK CHOUW</v>
      </c>
      <c r="I20">
        <v>22110403505</v>
      </c>
    </row>
    <row r="21" spans="3:9" x14ac:dyDescent="0.3">
      <c r="C21" t="str">
        <v>SHYAM NAGAR</v>
      </c>
      <c r="I21">
        <v>22110415102</v>
      </c>
    </row>
    <row r="22" spans="3:9" x14ac:dyDescent="0.3">
      <c r="C22" t="str">
        <v>SHYAMNAGAR RAIPUR</v>
      </c>
      <c r="I22">
        <v>22110408702</v>
      </c>
    </row>
    <row r="23" spans="3:9" x14ac:dyDescent="0.3">
      <c r="C23" t="str">
        <v>GOGOAN</v>
      </c>
      <c r="I23">
        <v>22110433401</v>
      </c>
    </row>
    <row r="24" spans="3:9" x14ac:dyDescent="0.3">
      <c r="C24" t="str">
        <v>HIRAPUR</v>
      </c>
      <c r="I24">
        <v>22110429807</v>
      </c>
    </row>
    <row r="25" spans="3:9" x14ac:dyDescent="0.3">
      <c r="C25" t="str">
        <v>SHUKWARI BAZAR</v>
      </c>
      <c r="I25">
        <v>22110408701</v>
      </c>
    </row>
    <row r="26" spans="3:9" x14ac:dyDescent="0.3">
      <c r="C26" t="str">
        <v>KHAMTARAI</v>
      </c>
      <c r="I26">
        <v>22110408705</v>
      </c>
    </row>
    <row r="27" spans="3:9" x14ac:dyDescent="0.3">
      <c r="C27" t="str">
        <v>KATORA TALAB</v>
      </c>
      <c r="I27">
        <v>22110417902</v>
      </c>
    </row>
    <row r="28" spans="3:9" x14ac:dyDescent="0.3">
      <c r="C28" t="str">
        <v>PURANI BASTI</v>
      </c>
      <c r="I28">
        <v>22110417906</v>
      </c>
    </row>
    <row r="29" spans="3:9" x14ac:dyDescent="0.3">
      <c r="C29" t="str">
        <v>KALIBADI</v>
      </c>
      <c r="I29">
        <v>22110408206</v>
      </c>
    </row>
    <row r="30" spans="3:9" x14ac:dyDescent="0.3">
      <c r="C30" t="str">
        <v>BUDHAPARA</v>
      </c>
      <c r="I30">
        <v>22110427904</v>
      </c>
    </row>
    <row r="31" spans="3:9" x14ac:dyDescent="0.3">
      <c r="C31" t="str">
        <v>PURENA</v>
      </c>
      <c r="I31">
        <v>22110417909</v>
      </c>
    </row>
    <row r="32" spans="3:9" x14ac:dyDescent="0.3">
      <c r="C32" t="str">
        <v>CHOUBEY COLONY</v>
      </c>
      <c r="I32">
        <v>22110409816</v>
      </c>
    </row>
    <row r="33" spans="3:9" x14ac:dyDescent="0.3">
      <c r="C33" t="str">
        <v>RAM NAGAR</v>
      </c>
      <c r="I33">
        <v>22110404901</v>
      </c>
    </row>
    <row r="34" spans="3:9" x14ac:dyDescent="0.3">
      <c r="C34" t="str">
        <v>RAIPURA</v>
      </c>
      <c r="I34">
        <v>22110427901</v>
      </c>
    </row>
    <row r="35" spans="3:9" x14ac:dyDescent="0.3">
      <c r="C35" t="str">
        <v>RAVIGRAM</v>
      </c>
      <c r="I35">
        <v>22110421308</v>
      </c>
    </row>
    <row r="36" spans="3:9" x14ac:dyDescent="0.3">
      <c r="C36" t="str">
        <v>RAMSAGAR PARA</v>
      </c>
      <c r="I36">
        <v>22110405302</v>
      </c>
    </row>
    <row r="37" spans="3:9" x14ac:dyDescent="0.3">
      <c r="C37" t="str">
        <v>NA</v>
      </c>
      <c r="I37">
        <v>22110408504</v>
      </c>
    </row>
    <row r="38" spans="3:9" x14ac:dyDescent="0.3">
      <c r="C38" t="str">
        <v>TIKARAPARA</v>
      </c>
      <c r="I38">
        <v>22110435501</v>
      </c>
    </row>
    <row r="39" spans="3:9" x14ac:dyDescent="0.3">
      <c r="C39" t="str">
        <v>LABHANDI</v>
      </c>
      <c r="I39">
        <v>22110435502</v>
      </c>
    </row>
    <row r="40" spans="3:9" x14ac:dyDescent="0.3">
      <c r="C40" t="str">
        <v>SANTOSHI NAGAR</v>
      </c>
      <c r="I40">
        <v>22110405301</v>
      </c>
    </row>
    <row r="41" spans="3:9" x14ac:dyDescent="0.3">
      <c r="C41" t="str">
        <v>SHANTI NAGAR</v>
      </c>
      <c r="I41">
        <v>22110421316</v>
      </c>
    </row>
    <row r="42" spans="3:9" x14ac:dyDescent="0.3">
      <c r="C42" t="str">
        <v>SANJAY NAGAR</v>
      </c>
      <c r="I42">
        <v>22110408521</v>
      </c>
    </row>
    <row r="43" spans="3:9" x14ac:dyDescent="0.3">
      <c r="C43" t="str">
        <v>GUDHIYARI</v>
      </c>
      <c r="I43">
        <v>22110401302</v>
      </c>
    </row>
    <row r="44" spans="3:9" x14ac:dyDescent="0.3">
      <c r="C44" t="str">
        <v>LALPUR</v>
      </c>
      <c r="I44">
        <v>22110417903</v>
      </c>
    </row>
    <row r="45" spans="3:9" x14ac:dyDescent="0.3">
      <c r="I45">
        <v>22110401301</v>
      </c>
    </row>
    <row r="46" spans="3:9" x14ac:dyDescent="0.3">
      <c r="I46">
        <v>22110407401</v>
      </c>
    </row>
    <row r="47" spans="3:9" x14ac:dyDescent="0.3">
      <c r="I47">
        <v>22110436402</v>
      </c>
    </row>
    <row r="48" spans="3:9" x14ac:dyDescent="0.3">
      <c r="I48">
        <v>22110436401</v>
      </c>
    </row>
    <row r="49" spans="9:9" x14ac:dyDescent="0.3">
      <c r="I49">
        <v>22110401303</v>
      </c>
    </row>
    <row r="50" spans="9:9" x14ac:dyDescent="0.3">
      <c r="I50">
        <v>22110418802</v>
      </c>
    </row>
    <row r="51" spans="9:9" x14ac:dyDescent="0.3">
      <c r="I51">
        <v>22110407407</v>
      </c>
    </row>
    <row r="52" spans="9:9" x14ac:dyDescent="0.3">
      <c r="I52">
        <v>22110418528</v>
      </c>
    </row>
    <row r="53" spans="9:9" x14ac:dyDescent="0.3">
      <c r="I53">
        <v>22110428109</v>
      </c>
    </row>
    <row r="54" spans="9:9" x14ac:dyDescent="0.3">
      <c r="I54">
        <v>22110439801</v>
      </c>
    </row>
    <row r="55" spans="9:9" x14ac:dyDescent="0.3">
      <c r="I55">
        <v>22110428102</v>
      </c>
    </row>
    <row r="56" spans="9:9" x14ac:dyDescent="0.3">
      <c r="I56">
        <v>22110428006</v>
      </c>
    </row>
    <row r="57" spans="9:9" x14ac:dyDescent="0.3">
      <c r="I57">
        <v>22110430904</v>
      </c>
    </row>
    <row r="58" spans="9:9" x14ac:dyDescent="0.3">
      <c r="I58">
        <v>22110411929</v>
      </c>
    </row>
    <row r="59" spans="9:9" x14ac:dyDescent="0.3">
      <c r="I59">
        <v>22110409605</v>
      </c>
    </row>
    <row r="60" spans="9:9" x14ac:dyDescent="0.3">
      <c r="I60">
        <v>22110409607</v>
      </c>
    </row>
    <row r="61" spans="9:9" x14ac:dyDescent="0.3">
      <c r="I61">
        <v>22110428423</v>
      </c>
    </row>
    <row r="62" spans="9:9" x14ac:dyDescent="0.3">
      <c r="I62">
        <v>22110424103</v>
      </c>
    </row>
    <row r="63" spans="9:9" x14ac:dyDescent="0.3">
      <c r="I63">
        <v>22110426507</v>
      </c>
    </row>
    <row r="64" spans="9:9" x14ac:dyDescent="0.3">
      <c r="I64">
        <v>22110426201</v>
      </c>
    </row>
    <row r="65" spans="9:9" x14ac:dyDescent="0.3">
      <c r="I65">
        <v>22110428407</v>
      </c>
    </row>
    <row r="66" spans="9:9" x14ac:dyDescent="0.3">
      <c r="I66">
        <v>22110404207</v>
      </c>
    </row>
    <row r="67" spans="9:9" x14ac:dyDescent="0.3">
      <c r="I67">
        <v>22110428434</v>
      </c>
    </row>
    <row r="68" spans="9:9" x14ac:dyDescent="0.3">
      <c r="I68">
        <v>22110404101</v>
      </c>
    </row>
    <row r="69" spans="9:9" x14ac:dyDescent="0.3">
      <c r="I69">
        <v>22110426310</v>
      </c>
    </row>
    <row r="70" spans="9:9" x14ac:dyDescent="0.3">
      <c r="I70">
        <v>22110437302</v>
      </c>
    </row>
    <row r="71" spans="9:9" x14ac:dyDescent="0.3">
      <c r="I71">
        <v>22110415501</v>
      </c>
    </row>
    <row r="72" spans="9:9" x14ac:dyDescent="0.3">
      <c r="I72">
        <v>22110405202</v>
      </c>
    </row>
    <row r="73" spans="9:9" x14ac:dyDescent="0.3">
      <c r="I73">
        <v>22110405203</v>
      </c>
    </row>
    <row r="74" spans="9:9" x14ac:dyDescent="0.3">
      <c r="I74">
        <v>22110421702</v>
      </c>
    </row>
    <row r="75" spans="9:9" x14ac:dyDescent="0.3">
      <c r="I75">
        <v>22110415503</v>
      </c>
    </row>
    <row r="76" spans="9:9" x14ac:dyDescent="0.3">
      <c r="I76">
        <v>22110415001</v>
      </c>
    </row>
    <row r="77" spans="9:9" x14ac:dyDescent="0.3">
      <c r="I77">
        <v>22110427907</v>
      </c>
    </row>
    <row r="78" spans="9:9" x14ac:dyDescent="0.3">
      <c r="I78">
        <v>22110414101</v>
      </c>
    </row>
    <row r="79" spans="9:9" x14ac:dyDescent="0.3">
      <c r="I79">
        <v>22110431411</v>
      </c>
    </row>
    <row r="80" spans="9:9" x14ac:dyDescent="0.3">
      <c r="I80">
        <v>22110427908</v>
      </c>
    </row>
    <row r="81" spans="9:9" x14ac:dyDescent="0.3">
      <c r="I81">
        <v>22110411005</v>
      </c>
    </row>
    <row r="82" spans="9:9" x14ac:dyDescent="0.3">
      <c r="I82">
        <v>22110416002</v>
      </c>
    </row>
    <row r="83" spans="9:9" x14ac:dyDescent="0.3">
      <c r="I83">
        <v>22110439602</v>
      </c>
    </row>
    <row r="84" spans="9:9" x14ac:dyDescent="0.3">
      <c r="I84">
        <v>22110429102</v>
      </c>
    </row>
    <row r="85" spans="9:9" x14ac:dyDescent="0.3">
      <c r="I85">
        <v>22110429124</v>
      </c>
    </row>
    <row r="86" spans="9:9" x14ac:dyDescent="0.3">
      <c r="I86">
        <v>22110402101</v>
      </c>
    </row>
    <row r="87" spans="9:9" x14ac:dyDescent="0.3">
      <c r="I87">
        <v>22110408520</v>
      </c>
    </row>
    <row r="88" spans="9:9" x14ac:dyDescent="0.3">
      <c r="I88">
        <v>22110403908</v>
      </c>
    </row>
    <row r="89" spans="9:9" x14ac:dyDescent="0.3">
      <c r="I89">
        <v>22110411007</v>
      </c>
    </row>
    <row r="90" spans="9:9" x14ac:dyDescent="0.3">
      <c r="I90">
        <v>22110409808</v>
      </c>
    </row>
    <row r="91" spans="9:9" x14ac:dyDescent="0.3">
      <c r="I91">
        <v>22110411012</v>
      </c>
    </row>
    <row r="92" spans="9:9" x14ac:dyDescent="0.3">
      <c r="I92">
        <v>22110427906</v>
      </c>
    </row>
    <row r="93" spans="9:9" x14ac:dyDescent="0.3">
      <c r="I93">
        <v>22110426708</v>
      </c>
    </row>
    <row r="94" spans="9:9" x14ac:dyDescent="0.3">
      <c r="I94">
        <v>22110415605</v>
      </c>
    </row>
    <row r="95" spans="9:9" x14ac:dyDescent="0.3">
      <c r="I95">
        <v>22110424802</v>
      </c>
    </row>
    <row r="96" spans="9:9" x14ac:dyDescent="0.3">
      <c r="I96">
        <v>22110427101</v>
      </c>
    </row>
    <row r="97" spans="9:9" x14ac:dyDescent="0.3">
      <c r="I97">
        <v>22110437102</v>
      </c>
    </row>
    <row r="98" spans="9:9" x14ac:dyDescent="0.3">
      <c r="I98">
        <v>22110403301</v>
      </c>
    </row>
    <row r="99" spans="9:9" x14ac:dyDescent="0.3">
      <c r="I99">
        <v>22110402304</v>
      </c>
    </row>
    <row r="100" spans="9:9" x14ac:dyDescent="0.3">
      <c r="I100">
        <v>22110415707</v>
      </c>
    </row>
    <row r="101" spans="9:9" x14ac:dyDescent="0.3">
      <c r="I101">
        <v>22110402307</v>
      </c>
    </row>
    <row r="102" spans="9:9" x14ac:dyDescent="0.3">
      <c r="I102">
        <v>22110428433</v>
      </c>
    </row>
    <row r="103" spans="9:9" x14ac:dyDescent="0.3">
      <c r="I103">
        <v>22110402107</v>
      </c>
    </row>
    <row r="104" spans="9:9" x14ac:dyDescent="0.3">
      <c r="I104">
        <v>22110415702</v>
      </c>
    </row>
    <row r="105" spans="9:9" x14ac:dyDescent="0.3">
      <c r="I105">
        <v>22110409601</v>
      </c>
    </row>
    <row r="106" spans="9:9" x14ac:dyDescent="0.3">
      <c r="I106">
        <v>22110406215</v>
      </c>
    </row>
    <row r="107" spans="9:9" x14ac:dyDescent="0.3">
      <c r="I107">
        <v>22110406202</v>
      </c>
    </row>
    <row r="108" spans="9:9" x14ac:dyDescent="0.3">
      <c r="I108">
        <v>22110408404</v>
      </c>
    </row>
    <row r="109" spans="9:9" x14ac:dyDescent="0.3">
      <c r="I109">
        <v>22110402210</v>
      </c>
    </row>
    <row r="110" spans="9:9" x14ac:dyDescent="0.3">
      <c r="I110">
        <v>22110420301</v>
      </c>
    </row>
    <row r="111" spans="9:9" x14ac:dyDescent="0.3">
      <c r="I111">
        <v>22110406901</v>
      </c>
    </row>
    <row r="112" spans="9:9" x14ac:dyDescent="0.3">
      <c r="I112">
        <v>22110426705</v>
      </c>
    </row>
    <row r="113" spans="9:9" x14ac:dyDescent="0.3">
      <c r="I113">
        <v>22110418502</v>
      </c>
    </row>
    <row r="114" spans="9:9" x14ac:dyDescent="0.3">
      <c r="I114">
        <v>22110419005</v>
      </c>
    </row>
    <row r="115" spans="9:9" x14ac:dyDescent="0.3">
      <c r="I115">
        <v>22110405115</v>
      </c>
    </row>
    <row r="116" spans="9:9" x14ac:dyDescent="0.3">
      <c r="I116">
        <v>22110405112</v>
      </c>
    </row>
    <row r="117" spans="9:9" x14ac:dyDescent="0.3">
      <c r="I117">
        <v>22110413706</v>
      </c>
    </row>
    <row r="118" spans="9:9" x14ac:dyDescent="0.3">
      <c r="I118">
        <v>22110413705</v>
      </c>
    </row>
    <row r="119" spans="9:9" x14ac:dyDescent="0.3">
      <c r="I119">
        <v>22110419803</v>
      </c>
    </row>
    <row r="120" spans="9:9" x14ac:dyDescent="0.3">
      <c r="I120">
        <v>22110436404</v>
      </c>
    </row>
    <row r="121" spans="9:9" x14ac:dyDescent="0.3">
      <c r="I121">
        <v>22110405117</v>
      </c>
    </row>
    <row r="122" spans="9:9" x14ac:dyDescent="0.3">
      <c r="I122">
        <v>22110423201</v>
      </c>
    </row>
    <row r="123" spans="9:9" x14ac:dyDescent="0.3">
      <c r="I123">
        <v>22110416605</v>
      </c>
    </row>
    <row r="124" spans="9:9" x14ac:dyDescent="0.3">
      <c r="I124">
        <v>22110414106</v>
      </c>
    </row>
    <row r="125" spans="9:9" x14ac:dyDescent="0.3">
      <c r="I125">
        <v>22110414102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BLI</vt:lpstr>
      <vt:lpstr>Raw</vt:lpstr>
      <vt:lpstr>SOP</vt:lpstr>
      <vt:lpstr>HT</vt:lpstr>
      <vt:lpstr>Raipur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Kumar</dc:creator>
  <cp:lastModifiedBy>neekuenduku160@gmail.com</cp:lastModifiedBy>
  <dcterms:created xsi:type="dcterms:W3CDTF">2024-12-31T08:56:12Z</dcterms:created>
  <dcterms:modified xsi:type="dcterms:W3CDTF">2025-01-05T16:54:20Z</dcterms:modified>
</cp:coreProperties>
</file>