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Essex\Dissertation\"/>
    </mc:Choice>
  </mc:AlternateContent>
  <xr:revisionPtr revIDLastSave="0" documentId="13_ncr:1_{6A8A5500-4E70-4D08-87DF-5AB2E671EF62}" xr6:coauthVersionLast="47" xr6:coauthVersionMax="47" xr10:uidLastSave="{00000000-0000-0000-0000-000000000000}"/>
  <bookViews>
    <workbookView xWindow="-108" yWindow="-108" windowWidth="23256" windowHeight="12576" xr2:uid="{555C06C7-0245-4C42-9ECD-ADF2BE9C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C12" i="1"/>
  <c r="B12" i="1"/>
  <c r="D10" i="1" s="1"/>
  <c r="D2" i="1" l="1"/>
  <c r="D9" i="1"/>
  <c r="D8" i="1"/>
  <c r="D7" i="1"/>
  <c r="D6" i="1"/>
  <c r="D5" i="1"/>
  <c r="D4" i="1"/>
  <c r="D11" i="1"/>
  <c r="D3" i="1"/>
  <c r="D12" i="1" l="1"/>
</calcChain>
</file>

<file path=xl/sharedStrings.xml><?xml version="1.0" encoding="utf-8"?>
<sst xmlns="http://schemas.openxmlformats.org/spreadsheetml/2006/main" count="17" uniqueCount="17">
  <si>
    <t>Incidents</t>
  </si>
  <si>
    <t>Stairs</t>
  </si>
  <si>
    <t>Beds</t>
  </si>
  <si>
    <t>Chairs</t>
  </si>
  <si>
    <t>Bathtubs</t>
  </si>
  <si>
    <t>Toilets</t>
  </si>
  <si>
    <t>Ladders</t>
  </si>
  <si>
    <t>Door/Window</t>
  </si>
  <si>
    <t>Exercise Equipment</t>
  </si>
  <si>
    <t>Furniture</t>
  </si>
  <si>
    <t>Floors</t>
  </si>
  <si>
    <t xml:space="preserve">Total </t>
  </si>
  <si>
    <t>Cause</t>
  </si>
  <si>
    <t>Annual Average</t>
  </si>
  <si>
    <t>Rate per 100k (65+)</t>
  </si>
  <si>
    <t>Percent of incidents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</si>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</sst>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347D24-A57D-4157-8A64-AEE6689BF95F}" name="Table4" displayName="Table4" ref="A1:F12" totalsRowShown="0">
  <autoFilter ref="A1:F12" xr:uid="{A7347D24-A57D-4157-8A64-AEE6689BF95F}"/>
  <tableColumns count="6">
    <tableColumn id="1" xr3:uid="{268D748B-9EFE-4A4B-8118-B15295DB81FA}" name="Cause"/>
    <tableColumn id="2" xr3:uid="{6341164D-3BF9-45E4-AC77-47B600D1FE19}" name="Incidents" dataDxfId="3" dataCellStyle="Comma"/>
    <tableColumn id="3" xr3:uid="{18D0DE2C-E879-46E9-B79E-376ECDEC9A91}" name="Annual Average" dataDxfId="2" dataCellStyle="Comma"/>
    <tableColumn id="6" xr3:uid="{155FE5F6-FDB4-4DE8-AF50-42233922BEBC}" name="Percent of incidents" dataDxfId="1" dataCellStyle="Comma"/>
    <tableColumn id="5" xr3:uid="{477C7425-22CD-459E-B8BA-40E5E7B9134F}" name="Rate per 100k (65+)"/>
    <tableColumn id="7" xr3:uid="{926438BF-28FF-4961-B7ED-00945C1F7E8B}" name="Probability" dataDxfId="0" dataCellStyle="Comma">
      <calculatedColumnFormula>Table4[[#This Row],[Rate per 100k (65+)]]/100000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ED44-2B87-4125-87E8-5F9056D6A246}">
  <dimension ref="A1:F12"/>
  <sheetViews>
    <sheetView tabSelected="1" workbookViewId="0">
      <selection activeCell="C18" sqref="C18"/>
    </sheetView>
  </sheetViews>
  <sheetFormatPr defaultRowHeight="14.4" x14ac:dyDescent="0.3"/>
  <cols>
    <col min="2" max="2" width="17.88671875" customWidth="1"/>
    <col min="3" max="3" width="14.5546875" customWidth="1"/>
    <col min="4" max="4" width="15.88671875" customWidth="1"/>
    <col min="5" max="5" width="20.109375" customWidth="1"/>
    <col min="6" max="6" width="18.109375" customWidth="1"/>
    <col min="7" max="7" width="13.5546875" customWidth="1"/>
  </cols>
  <sheetData>
    <row r="1" spans="1:6" x14ac:dyDescent="0.3">
      <c r="A1" s="1" t="s">
        <v>12</v>
      </c>
      <c r="B1" s="2" t="s">
        <v>0</v>
      </c>
      <c r="C1" s="2" t="s">
        <v>13</v>
      </c>
      <c r="D1" t="s">
        <v>15</v>
      </c>
      <c r="E1" s="1" t="s">
        <v>14</v>
      </c>
      <c r="F1" t="s">
        <v>16</v>
      </c>
    </row>
    <row r="2" spans="1:6" x14ac:dyDescent="0.3">
      <c r="A2" s="1" t="s">
        <v>10</v>
      </c>
      <c r="B2" s="2">
        <v>4504800</v>
      </c>
      <c r="C2" s="2">
        <v>901000</v>
      </c>
      <c r="D2" s="3">
        <f>100*(B2/$B$12)</f>
        <v>45.451151715718424</v>
      </c>
      <c r="E2" s="1">
        <v>1692.9</v>
      </c>
      <c r="F2" s="2">
        <f>Table4[[#This Row],[Rate per 100k (65+)]]/100000</f>
        <v>1.6929E-2</v>
      </c>
    </row>
    <row r="3" spans="1:6" x14ac:dyDescent="0.3">
      <c r="A3" t="s">
        <v>1</v>
      </c>
      <c r="B3" s="2">
        <v>1205000</v>
      </c>
      <c r="C3" s="2">
        <v>241000</v>
      </c>
      <c r="D3" s="3">
        <f>100*(B3/$B$12)</f>
        <v>12.157840041165134</v>
      </c>
      <c r="E3">
        <v>453.6</v>
      </c>
      <c r="F3" s="2">
        <f>Table4[[#This Row],[Rate per 100k (65+)]]/100000</f>
        <v>4.5360000000000001E-3</v>
      </c>
    </row>
    <row r="4" spans="1:6" x14ac:dyDescent="0.3">
      <c r="A4" t="s">
        <v>2</v>
      </c>
      <c r="B4" s="2">
        <v>1544400</v>
      </c>
      <c r="C4" s="2">
        <v>308900</v>
      </c>
      <c r="D4" s="3">
        <f>100*(B4/$B$12)</f>
        <v>15.582214240311565</v>
      </c>
      <c r="E4">
        <v>579.9</v>
      </c>
      <c r="F4" s="2">
        <f>Table4[[#This Row],[Rate per 100k (65+)]]/100000</f>
        <v>5.7989999999999995E-3</v>
      </c>
    </row>
    <row r="5" spans="1:6" x14ac:dyDescent="0.3">
      <c r="A5" t="s">
        <v>3</v>
      </c>
      <c r="B5" s="2">
        <v>700400</v>
      </c>
      <c r="C5" s="2">
        <v>140100</v>
      </c>
      <c r="D5" s="3">
        <f>100*(B5/$B$12)</f>
        <v>7.0666814645909213</v>
      </c>
      <c r="E5">
        <v>263.3</v>
      </c>
      <c r="F5" s="2">
        <f>Table4[[#This Row],[Rate per 100k (65+)]]/100000</f>
        <v>2.6329999999999999E-3</v>
      </c>
    </row>
    <row r="6" spans="1:6" x14ac:dyDescent="0.3">
      <c r="A6" t="s">
        <v>4</v>
      </c>
      <c r="B6" s="2">
        <v>485400</v>
      </c>
      <c r="C6" s="2">
        <v>97100</v>
      </c>
      <c r="D6" s="3">
        <f>100*(B6/$B$12)</f>
        <v>4.8974402954203784</v>
      </c>
      <c r="E6">
        <v>182.5</v>
      </c>
      <c r="F6" s="2">
        <f>Table4[[#This Row],[Rate per 100k (65+)]]/100000</f>
        <v>1.825E-3</v>
      </c>
    </row>
    <row r="7" spans="1:6" x14ac:dyDescent="0.3">
      <c r="A7" t="s">
        <v>5</v>
      </c>
      <c r="B7" s="2">
        <v>432200</v>
      </c>
      <c r="C7" s="2">
        <v>84600</v>
      </c>
      <c r="D7" s="3">
        <f>100*(B7/$B$12)</f>
        <v>4.3606792247232953</v>
      </c>
      <c r="E7">
        <v>162.19999999999999</v>
      </c>
      <c r="F7" s="2">
        <f>Table4[[#This Row],[Rate per 100k (65+)]]/100000</f>
        <v>1.622E-3</v>
      </c>
    </row>
    <row r="8" spans="1:6" x14ac:dyDescent="0.3">
      <c r="A8" t="s">
        <v>6</v>
      </c>
      <c r="B8" s="2">
        <v>182600</v>
      </c>
      <c r="C8" s="2">
        <v>36520</v>
      </c>
      <c r="D8" s="3">
        <f>100*(B8/$B$12)</f>
        <v>1.8423415697234471</v>
      </c>
      <c r="E8">
        <v>68.7</v>
      </c>
      <c r="F8" s="2">
        <f>Table4[[#This Row],[Rate per 100k (65+)]]/100000</f>
        <v>6.87E-4</v>
      </c>
    </row>
    <row r="9" spans="1:6" x14ac:dyDescent="0.3">
      <c r="A9" t="s">
        <v>7</v>
      </c>
      <c r="B9" s="2">
        <v>487200</v>
      </c>
      <c r="C9" s="2">
        <v>97500</v>
      </c>
      <c r="D9" s="3">
        <f>100*(B9/$B$12)</f>
        <v>4.9156013842785509</v>
      </c>
      <c r="E9">
        <v>183.2</v>
      </c>
      <c r="F9" s="2">
        <f>Table4[[#This Row],[Rate per 100k (65+)]]/100000</f>
        <v>1.8319999999999999E-3</v>
      </c>
    </row>
    <row r="10" spans="1:6" x14ac:dyDescent="0.3">
      <c r="A10" t="s">
        <v>8</v>
      </c>
      <c r="B10" s="2">
        <v>353300</v>
      </c>
      <c r="C10" s="2">
        <v>70700</v>
      </c>
      <c r="D10" s="3">
        <f>100*(B10/$B$12)</f>
        <v>3.5646181631067573</v>
      </c>
      <c r="E10">
        <v>132.80000000000001</v>
      </c>
      <c r="F10" s="2">
        <f>Table4[[#This Row],[Rate per 100k (65+)]]/100000</f>
        <v>1.3280000000000002E-3</v>
      </c>
    </row>
    <row r="11" spans="1:6" x14ac:dyDescent="0.3">
      <c r="A11" t="s">
        <v>9</v>
      </c>
      <c r="B11" s="2">
        <v>16000</v>
      </c>
      <c r="C11" s="2">
        <v>3200</v>
      </c>
      <c r="D11" s="3">
        <f>100*(B11/$B$12)</f>
        <v>0.16143190096152876</v>
      </c>
      <c r="E11">
        <v>6.1</v>
      </c>
      <c r="F11" s="2">
        <f>Table4[[#This Row],[Rate per 100k (65+)]]/100000</f>
        <v>6.0999999999999999E-5</v>
      </c>
    </row>
    <row r="12" spans="1:6" x14ac:dyDescent="0.3">
      <c r="A12" t="s">
        <v>11</v>
      </c>
      <c r="B12">
        <f>SUM(B2:B11)</f>
        <v>9911300</v>
      </c>
      <c r="C12">
        <f>SUM(C2:C11)</f>
        <v>1980620</v>
      </c>
      <c r="D12">
        <f>SUM(D2:D11)</f>
        <v>99.999999999999986</v>
      </c>
      <c r="F12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lucot</dc:creator>
  <cp:lastModifiedBy>lucot</cp:lastModifiedBy>
  <dcterms:created xsi:type="dcterms:W3CDTF">2022-09-27T16:35:23Z</dcterms:created>
  <dcterms:modified xsi:type="dcterms:W3CDTF">2022-09-28T05:51:38Z</dcterms:modified>
</cp:coreProperties>
</file>