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25F32F17-6A46-49CE-B1E8-7265CB672E31}" xr6:coauthVersionLast="47" xr6:coauthVersionMax="47" xr10:uidLastSave="{00000000-0000-0000-0000-000000000000}"/>
  <bookViews>
    <workbookView xWindow="-120" yWindow="-120" windowWidth="20730" windowHeight="11040" activeTab="2" xr2:uid="{00000000-000D-0000-FFFF-FFFF00000000}"/>
  </bookViews>
  <sheets>
    <sheet name="Respuestas de formulario" sheetId="1" r:id="rId1"/>
    <sheet name="Preprocess" sheetId="3" r:id="rId2"/>
    <sheet name="Alfa &amp; Mean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2" l="1"/>
  <c r="A15" i="2"/>
  <c r="A13" i="2"/>
  <c r="AK8" i="2"/>
  <c r="AJ8" i="2"/>
  <c r="AK7"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E8" i="2"/>
  <c r="AK6" i="2"/>
  <c r="E10" i="2" a="1"/>
  <c r="E10" i="2" s="1"/>
  <c r="AK3" i="2"/>
  <c r="AK4" i="2"/>
  <c r="AK5" i="2"/>
  <c r="AK2" i="2"/>
  <c r="D10" i="2" l="1"/>
  <c r="C25" i="2"/>
  <c r="C11" i="2"/>
  <c r="C27" i="2"/>
  <c r="C13" i="2"/>
  <c r="C15" i="2"/>
  <c r="C31" i="2"/>
  <c r="C33" i="2"/>
  <c r="C19" i="2"/>
  <c r="C35" i="2"/>
  <c r="C17" i="2"/>
  <c r="C21" i="2"/>
  <c r="C37" i="2"/>
  <c r="C29" i="2"/>
  <c r="D12" i="2"/>
  <c r="C23" i="2"/>
  <c r="C39" i="2"/>
  <c r="D32" i="2"/>
  <c r="D24" i="2"/>
  <c r="D16" i="2"/>
  <c r="D38" i="2"/>
  <c r="D30" i="2"/>
  <c r="D22" i="2"/>
  <c r="D14" i="2"/>
  <c r="AK9" i="2"/>
  <c r="AL9" i="2" s="1"/>
  <c r="AL8" i="2" s="1"/>
  <c r="D36" i="2"/>
  <c r="D28" i="2"/>
  <c r="D20" i="2"/>
  <c r="D34" i="2"/>
  <c r="D26" i="2"/>
  <c r="D18" i="2"/>
  <c r="H40" i="2"/>
  <c r="I40" i="2"/>
  <c r="G40" i="2"/>
  <c r="K41" i="2"/>
  <c r="F41" i="2"/>
  <c r="J41" i="2"/>
  <c r="F40" i="2"/>
  <c r="I41" i="2"/>
  <c r="K40" i="2"/>
  <c r="H41" i="2"/>
  <c r="J40" i="2"/>
  <c r="G41" i="2"/>
  <c r="D40" i="2" l="1"/>
  <c r="C40" i="2"/>
  <c r="A1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<sst xmlns="http://schemas.openxmlformats.org/spreadsheetml/2006/main" count="203" uniqueCount="101">
  <si>
    <t>Marca temporal</t>
  </si>
  <si>
    <t>Name and Last Name</t>
  </si>
  <si>
    <t>Institution/Affiliation</t>
  </si>
  <si>
    <t xml:space="preserve">Do you agree to have your responses included as part of the validation process for this research? </t>
  </si>
  <si>
    <t xml:space="preserve">  How coherent are the keywords in this topic?  </t>
  </si>
  <si>
    <t>Do you have a better title or description for this topic? Additional comments?</t>
  </si>
  <si>
    <t xml:space="preserve"> How coherent are the keywords in this topic?  </t>
  </si>
  <si>
    <t>Overall grade to the model results</t>
  </si>
  <si>
    <t xml:space="preserve">Do you think the overall set of topics covers the major themes in humanitarian operations literature from 1993–2023? </t>
  </si>
  <si>
    <t xml:space="preserve">Are there any important themes you think are missing?  </t>
  </si>
  <si>
    <t xml:space="preserve">  Any final comments or suggestions?  </t>
  </si>
  <si>
    <t>Universidad del Pacífico</t>
  </si>
  <si>
    <t>Yes, anonymously</t>
  </si>
  <si>
    <t>Mostly</t>
  </si>
  <si>
    <t xml:space="preserve">Universidad del Pacífico </t>
  </si>
  <si>
    <t>Yes, with attribution</t>
  </si>
  <si>
    <t xml:space="preserve">Universidad de Lima </t>
  </si>
  <si>
    <t>Add IT applied for operacional excellence</t>
  </si>
  <si>
    <t>Medical responde systems</t>
  </si>
  <si>
    <t>Pandemic AND spread disease analytical response</t>
  </si>
  <si>
    <t>Seams it's focused only in tsunamis</t>
  </si>
  <si>
    <t>Katrina as keyword focuse search on that main event</t>
  </si>
  <si>
    <t>It's Ok</t>
  </si>
  <si>
    <t>Not clear for me how this Is related to am humanitarian respond</t>
  </si>
  <si>
    <t>Keywords scope it's too wide</t>
  </si>
  <si>
    <t>Could be added warehouse capacity management</t>
  </si>
  <si>
    <t>It's a wide academic search</t>
  </si>
  <si>
    <t>Manu aspects of food involve cole supply chain</t>
  </si>
  <si>
    <t>Public policies</t>
  </si>
  <si>
    <t>Propose respond analisis frameworks</t>
  </si>
  <si>
    <t>Universidad Privada Boliviana</t>
  </si>
  <si>
    <t>Penn State University</t>
  </si>
  <si>
    <t>remove the word “relief”</t>
  </si>
  <si>
    <t>remove the word “Katrina”</t>
  </si>
  <si>
    <t>remove: cancer</t>
  </si>
  <si>
    <t>create complete sentences as keyword, such as “supply chain” . Remove word “based”</t>
  </si>
  <si>
    <t>To some extent</t>
  </si>
  <si>
    <t>You do not have clear separate clusters. Check the ESF Functions by FEMA to compare with the topics listed here.</t>
  </si>
  <si>
    <t>C1</t>
  </si>
  <si>
    <t>A1</t>
  </si>
  <si>
    <t>C2</t>
  </si>
  <si>
    <t>A2</t>
  </si>
  <si>
    <t>C3</t>
  </si>
  <si>
    <t>A3</t>
  </si>
  <si>
    <t>C4</t>
  </si>
  <si>
    <t>A4</t>
  </si>
  <si>
    <t>C5</t>
  </si>
  <si>
    <t>A5</t>
  </si>
  <si>
    <t>C6</t>
  </si>
  <si>
    <t>A6</t>
  </si>
  <si>
    <t>C7</t>
  </si>
  <si>
    <t>A7</t>
  </si>
  <si>
    <t>C8</t>
  </si>
  <si>
    <t>A8</t>
  </si>
  <si>
    <t>C9</t>
  </si>
  <si>
    <t>A9</t>
  </si>
  <si>
    <t>C10</t>
  </si>
  <si>
    <t>A10</t>
  </si>
  <si>
    <t>C11</t>
  </si>
  <si>
    <t>A11</t>
  </si>
  <si>
    <t>C12</t>
  </si>
  <si>
    <t>A12</t>
  </si>
  <si>
    <t>C13</t>
  </si>
  <si>
    <t>A13</t>
  </si>
  <si>
    <t>C14</t>
  </si>
  <si>
    <t>A14</t>
  </si>
  <si>
    <t>C15</t>
  </si>
  <si>
    <t>A15</t>
  </si>
  <si>
    <t>Overal Grade</t>
  </si>
  <si>
    <t>Coberture</t>
  </si>
  <si>
    <t>Agreement</t>
  </si>
  <si>
    <t>Alfa</t>
  </si>
  <si>
    <t>Promedio C</t>
  </si>
  <si>
    <t>Promedio A</t>
  </si>
  <si>
    <t>Federal University of Rio de Janeiro</t>
  </si>
  <si>
    <t>Once again I disagree with the associated keywords as some of them are generic: water, earthquake, japan, area, tsunami, affected, natural, impact. I suggest remove these.</t>
  </si>
  <si>
    <t>I disagree with the idea of having “research” only in one of the topics as all topic are related to research papers. Moreover, I do not understand the idea of combining crisis management either any other subject. Consequently, I do not understand the associated keywords and disagree with the associated papers.</t>
  </si>
  <si>
    <t>I do not understand the difference between this topic and Topic 3 related to Public health emergencies. I suggest combining both. Moreover, as mentioned in all topics, I disagree with the decision to associate generic keywords to this topic.</t>
  </si>
  <si>
    <t>As already mentioned in my comment on Topoc 3, I disagree with the idea of having specific disasters as topic titles. Moreover, I disagree with the idea of having generic keywords associated to this topic, such as state, response, local, article, etc.</t>
  </si>
  <si>
    <t>As already mentioned in other topics, I disagree with the decision to indicate some generic keywords associated to this topic. For example, country, military, cancer, africa, global intervention, etc.</t>
  </si>
  <si>
    <t>I have some concerns regarding some keywords: social, system, capacity, based, framework, network.</t>
  </si>
  <si>
    <t>I disagree with the associated keywords: factor, among, woman, survey, result, associated, self, participant, etc.</t>
  </si>
  <si>
    <t>I do not understand the difference between this topic and the proposed Topic 3 and Topic 6 as those two are also related to health issues. Consequently, I also have some concerns regarding the keywords, also because some of them are generic - as already indicated in all topics.</t>
  </si>
  <si>
    <t>I have some concerns regarding several keywords, such as model, humanitarian, decision, operation, problem, proposed, based, management.</t>
  </si>
  <si>
    <t>Once again I disagree with the associated keywords as some of them are very generic: impact, mitigation, event, natural, management, etc.</t>
  </si>
  <si>
    <t>I disagree with the idea of having specific disasters in the title of any topic. Therefore, it would be better to define another title, for example “Geological and climatological assessments”. Consequently, I disagree with almost all keywords associated to this topic as they are generic.</t>
  </si>
  <si>
    <t>I do not understand the idea of indicating supply in the title of this topic, as Topic 12 already discuss supply chain. Although the focus here is on economic aspects, it might be interesting to merge it with the Topic 12. Moreover, as already mentioned in all topics, some of the keywords are generic - blood, impact, sector, effect, etc.</t>
  </si>
  <si>
    <t>Forecast; stakeholder management; technological infrastructure for risk reduction, preparedness and response; and sustainability.</t>
  </si>
  <si>
    <t>I suggest reducing to the definition of 10 topics.</t>
  </si>
  <si>
    <t>Using literatura as keyword narrow search scope</t>
  </si>
  <si>
    <t>You should remove the word “response”. That is not related to systems nor technology</t>
  </si>
  <si>
    <t>should remove words: evacuation, response, safety, accident</t>
  </si>
  <si>
    <t>The keyword “response” does not seem 4 to represent this topic as it relates to any kind of response - for example “ disaster response”. Other keywords are in the same situation: medium, analysis, time, method, learning. I suggest remove these keywords from this topic.</t>
  </si>
  <si>
    <t>The keywords rate, score and group are generic and do not seem 4 to be associated to this topic.</t>
  </si>
  <si>
    <t>Again, some of the keywords are generic and do not seem 4 to have them associated to this topic. They are: power, system, public, case, response, control. Besides that, i have some concerns in specifying the covid in the name of this topic. Although covid-19 was the responsible for a huge pandemic in our time, we might experience other world health emergencies in the future; therefore, I suggest keeping only the second part as the topic title (i.e., Public health emergencies).</t>
  </si>
  <si>
    <t>This is 1 for humanitarian logistics literature</t>
  </si>
  <si>
    <t>Overall Grade</t>
  </si>
  <si>
    <t>Overall Performance</t>
  </si>
  <si>
    <t xml:space="preserve"> How appropiate is the assigned title?  </t>
  </si>
  <si>
    <t>Overall Coherence</t>
  </si>
  <si>
    <t>Overall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</si>
</sst>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8" formatCode="0.0000"/>
    <numFmt numFmtId="170" formatCode="[$-F400]h:mm:ss\ AM/PM"/>
  </numFmts>
  <fonts count="7" x14ac:knownFonts="1">
    <font>
      <sz val="10"/>
      <color rgb="FF000000"/>
      <name val="Arial"/>
      <scheme val="minor"/>
    </font>
    <font>
      <sz val="10"/>
      <color theme="1"/>
      <name val="Arial"/>
      <scheme val="minor"/>
    </font>
    <font>
      <b/>
      <sz val="10"/>
      <color rgb="FF000000"/>
      <name val="Arial"/>
      <family val="2"/>
      <scheme val="minor"/>
    </font>
    <font>
      <b/>
      <sz val="12"/>
      <color rgb="FF000000"/>
      <name val="Arial"/>
      <family val="2"/>
      <scheme val="minor"/>
    </font>
    <font>
      <sz val="10"/>
      <color rgb="FF000000"/>
      <name val="Arial"/>
      <family val="2"/>
      <scheme val="minor"/>
    </font>
    <font>
      <i/>
      <sz val="10"/>
      <color rgb="FF000000"/>
      <name val="Arial"/>
      <family val="2"/>
      <scheme val="minor"/>
    </font>
    <font>
      <sz val="10"/>
      <color rgb="FF434343"/>
      <name val="Roboto"/>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8F9FA"/>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medium">
        <color rgb="FF442F65"/>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442F65"/>
      </right>
      <top style="medium">
        <color rgb="FFCCCCCC"/>
      </top>
      <bottom style="medium">
        <color rgb="FFF8F9FA"/>
      </bottom>
      <diagonal/>
    </border>
    <border>
      <left style="medium">
        <color rgb="FF442F65"/>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442F65"/>
      </left>
      <right style="medium">
        <color rgb="FFFFFFFF"/>
      </right>
      <top style="medium">
        <color rgb="FFCCCCCC"/>
      </top>
      <bottom style="medium">
        <color rgb="FF442F65"/>
      </bottom>
      <diagonal/>
    </border>
    <border>
      <left style="medium">
        <color rgb="FFCCCCCC"/>
      </left>
      <right style="medium">
        <color rgb="FFFFFFFF"/>
      </right>
      <top style="medium">
        <color rgb="FFCCCCCC"/>
      </top>
      <bottom style="medium">
        <color rgb="FF442F65"/>
      </bottom>
      <diagonal/>
    </border>
    <border>
      <left style="medium">
        <color rgb="FFCCCCCC"/>
      </left>
      <right style="medium">
        <color rgb="FF442F65"/>
      </right>
      <top style="medium">
        <color rgb="FFCCCCCC"/>
      </top>
      <bottom style="medium">
        <color rgb="FF442F65"/>
      </bottom>
      <diagonal/>
    </border>
  </borders>
  <cellStyleXfs count="1">
    <xf numFmtId="0" fontId="0" fillId="0" borderId="0"/>
  </cellStyleXfs>
  <cellXfs count="2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0" fontId="0" fillId="0" borderId="0" xfId="0" applyNumberFormat="1"/>
    <xf numFmtId="168" fontId="3" fillId="2" borderId="0" xfId="0" applyNumberFormat="1" applyFont="1" applyFill="1"/>
    <xf numFmtId="0" fontId="4" fillId="0" borderId="0" xfId="0" applyFont="1"/>
    <xf numFmtId="0" fontId="5" fillId="0" borderId="0" xfId="0" applyFont="1" applyAlignment="1">
      <alignment horizontal="center"/>
    </xf>
    <xf numFmtId="0" fontId="3" fillId="2" borderId="0" xfId="0" applyFont="1" applyFill="1"/>
    <xf numFmtId="0" fontId="2" fillId="0" borderId="0" xfId="0" applyFont="1"/>
    <xf numFmtId="22" fontId="6" fillId="3" borderId="4" xfId="0" applyNumberFormat="1" applyFont="1" applyFill="1" applyBorder="1" applyAlignment="1">
      <alignment horizontal="right" vertical="center" wrapText="1"/>
    </xf>
    <xf numFmtId="0" fontId="6" fillId="3" borderId="5" xfId="0" applyFont="1" applyFill="1" applyBorder="1" applyAlignment="1">
      <alignment vertical="center" wrapText="1"/>
    </xf>
    <xf numFmtId="0" fontId="4" fillId="3" borderId="5" xfId="0" applyFont="1" applyFill="1" applyBorder="1" applyAlignment="1">
      <alignment vertical="center" wrapText="1"/>
    </xf>
    <xf numFmtId="0" fontId="6" fillId="3" borderId="5" xfId="0" applyFont="1" applyFill="1" applyBorder="1" applyAlignment="1">
      <alignment horizontal="right" vertical="center" wrapText="1"/>
    </xf>
    <xf numFmtId="0" fontId="4" fillId="3" borderId="6" xfId="0" applyFont="1" applyFill="1" applyBorder="1" applyAlignment="1">
      <alignment vertical="center" wrapText="1"/>
    </xf>
    <xf numFmtId="22" fontId="6" fillId="4" borderId="7" xfId="0" applyNumberFormat="1" applyFont="1" applyFill="1" applyBorder="1" applyAlignment="1">
      <alignment horizontal="right" vertical="center" wrapText="1"/>
    </xf>
    <xf numFmtId="0" fontId="6" fillId="4" borderId="8" xfId="0" applyFont="1" applyFill="1" applyBorder="1" applyAlignment="1">
      <alignment vertical="center" wrapText="1"/>
    </xf>
    <xf numFmtId="0" fontId="4" fillId="4" borderId="8" xfId="0" applyFont="1" applyFill="1" applyBorder="1" applyAlignment="1">
      <alignment vertical="center" wrapText="1"/>
    </xf>
    <xf numFmtId="0" fontId="6" fillId="4" borderId="8" xfId="0" applyFont="1" applyFill="1" applyBorder="1" applyAlignment="1">
      <alignment horizontal="right" vertical="center" wrapText="1"/>
    </xf>
    <xf numFmtId="0" fontId="4" fillId="4" borderId="6" xfId="0" applyFont="1" applyFill="1" applyBorder="1" applyAlignment="1">
      <alignment vertical="center" wrapText="1"/>
    </xf>
    <xf numFmtId="0" fontId="6" fillId="3" borderId="6" xfId="0" applyFont="1" applyFill="1" applyBorder="1" applyAlignment="1">
      <alignment vertical="center" wrapText="1"/>
    </xf>
    <xf numFmtId="22" fontId="6" fillId="3" borderId="9" xfId="0" applyNumberFormat="1" applyFont="1" applyFill="1" applyBorder="1" applyAlignment="1">
      <alignment horizontal="right" vertical="center" wrapText="1"/>
    </xf>
    <xf numFmtId="0" fontId="6" fillId="3" borderId="10" xfId="0" applyFont="1" applyFill="1" applyBorder="1" applyAlignment="1">
      <alignment vertical="center" wrapText="1"/>
    </xf>
    <xf numFmtId="0" fontId="6" fillId="3" borderId="10" xfId="0" applyFont="1" applyFill="1" applyBorder="1" applyAlignment="1">
      <alignment horizontal="right" vertical="center" wrapText="1"/>
    </xf>
    <xf numFmtId="0" fontId="6" fillId="3" borderId="11" xfId="0" applyFont="1" applyFill="1" applyBorder="1" applyAlignment="1">
      <alignment vertical="center" wrapText="1"/>
    </xf>
    <xf numFmtId="0" fontId="0" fillId="0" borderId="0" xfId="0" applyNumberFormat="1"/>
  </cellXfs>
  <cellStyles count="1">
    <cellStyle name="Normal" xfId="0" builtinId="0"/>
  </cellStyles>
  <dxfs count="6">
    <dxf>
      <font>
        <b/>
        <i val="0"/>
        <strike val="0"/>
        <condense val="0"/>
        <extend val="0"/>
        <outline val="0"/>
        <shadow val="0"/>
        <u val="none"/>
        <vertAlign val="baseline"/>
        <sz val="12"/>
        <color rgb="FF000000"/>
        <name val="Arial"/>
        <family val="2"/>
        <scheme val="minor"/>
      </font>
      <numFmt numFmtId="168" formatCode="0.0000"/>
      <fill>
        <patternFill patternType="solid">
          <fgColor indexed="64"/>
          <bgColor rgb="FFFFFF00"/>
        </patternFill>
      </fill>
    </dxf>
    <dxf>
      <numFmt numFmtId="0" formatCode="General"/>
    </dxf>
    <dxf>
      <numFmt numFmtId="170" formatCode="[$-F400]h:mm:ss\ AM/PM"/>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Y7" headerRowCount="0">
  <tableColumns count="51">
    <tableColumn id="1" xr3:uid="{00000000-0010-0000-0000-000001000000}" name="Column1"/>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s>
  <tableStyleInfo name="Respuestas de formulario 1-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E4B8A0-1585-43D7-90B4-5B6B5C49E9F2}" name="Form_Responses14" displayName="Form_Responses14" ref="A1:AI7" headerRowCount="0">
  <tableColumns count="35">
    <tableColumn id="4" xr3:uid="{18B3E310-BE20-4EA2-8855-71751B73791E}" name="Column4"/>
    <tableColumn id="5" xr3:uid="{9E7D78AB-34C9-428A-9AF7-8070D78018B4}" name="Column5"/>
    <tableColumn id="6" xr3:uid="{35664FD8-63F7-4667-993B-B61438612BFC}" name="Column6"/>
    <tableColumn id="8" xr3:uid="{7692E459-510E-46AE-AD68-591284B43ABE}" name="Column8"/>
    <tableColumn id="9" xr3:uid="{63509104-3952-4831-A5E8-C09F2E1256A7}" name="Column9"/>
    <tableColumn id="11" xr3:uid="{86229A87-C233-4EA1-845E-F169FC5AD513}" name="Column11"/>
    <tableColumn id="12" xr3:uid="{9CD265C3-FD14-45B3-93AA-9783323A130E}" name="Column12"/>
    <tableColumn id="14" xr3:uid="{7C343D6F-D1A7-4AE4-A2BD-F978D7010655}" name="Column14"/>
    <tableColumn id="15" xr3:uid="{D182C75E-6F59-4E7E-8CA7-746A92D6F4EF}" name="Column15"/>
    <tableColumn id="17" xr3:uid="{C693274B-8892-4DB1-A335-43FA565C304B}" name="Column17"/>
    <tableColumn id="18" xr3:uid="{AD46DC9E-8724-405F-8C0C-80EE23FC36EF}" name="Column18"/>
    <tableColumn id="20" xr3:uid="{B38117DA-E4F9-46B7-B09A-615D0A3FD53A}" name="Column20"/>
    <tableColumn id="21" xr3:uid="{0F221B23-9D91-4F33-BADA-0EE073283C20}" name="Column21"/>
    <tableColumn id="23" xr3:uid="{CF1BB401-CF6B-433B-80B8-83D6D76D1C9E}" name="Column23"/>
    <tableColumn id="24" xr3:uid="{4A3EC2DD-5C0C-4A99-A8A3-5A1565457670}" name="Column24"/>
    <tableColumn id="26" xr3:uid="{3688819B-21A8-4E7F-B30C-B06E46684A54}" name="Column26"/>
    <tableColumn id="27" xr3:uid="{8E3C00B0-C1DB-4AA3-A994-5B28AF41246D}" name="Column27"/>
    <tableColumn id="29" xr3:uid="{66FB2A55-AAB4-4F18-9BDD-2857F570A9BD}" name="Column29"/>
    <tableColumn id="30" xr3:uid="{B7B6D194-401C-4800-B062-1E28F0E55A22}" name="Column30"/>
    <tableColumn id="32" xr3:uid="{6A17407C-3213-438E-82B4-80A3EAD63DD5}" name="Column32"/>
    <tableColumn id="33" xr3:uid="{E674F921-B811-476C-AC9A-0877BD14122B}" name="Column33"/>
    <tableColumn id="35" xr3:uid="{33FE5BC6-3D2D-4088-A5A1-8C5C1764DCD3}" name="Column35"/>
    <tableColumn id="36" xr3:uid="{A44BFC39-88D4-4257-8AE1-93BAC6A97728}" name="Column36"/>
    <tableColumn id="38" xr3:uid="{A3FC56BC-7C6F-4CA5-997A-1A08A928837E}" name="Column38"/>
    <tableColumn id="39" xr3:uid="{FE2C7679-BB7E-4F36-9A7C-A1EBBB160FEC}" name="Column39"/>
    <tableColumn id="41" xr3:uid="{C9D67928-7466-4550-BF6A-1FC0B0CF73AE}" name="Column41"/>
    <tableColumn id="42" xr3:uid="{696B673D-E4D6-407D-84B3-2A4C2D11BB65}" name="Column42"/>
    <tableColumn id="44" xr3:uid="{86685460-29DE-430F-871A-AA2A177B09E5}" name="Column44"/>
    <tableColumn id="45" xr3:uid="{84DF9585-B77C-4B48-93E1-6711FF3741E7}" name="Column45"/>
    <tableColumn id="47" xr3:uid="{F2840A72-CBD4-4129-8EE7-EB0C607377FE}" name="Column47"/>
    <tableColumn id="48" xr3:uid="{9A9BC777-F262-45B2-A145-EE320AACDEDD}" name="Column48"/>
    <tableColumn id="50" xr3:uid="{F8CA07BA-CF66-403D-94FB-E15803BDE902}" name="Column50"/>
    <tableColumn id="51" xr3:uid="{805AE20F-8A8A-483C-BE73-DCC906EFC0EA}" name="Column51"/>
    <tableColumn id="52" xr3:uid="{000F5C71-BDEC-42D1-A896-3BADA8ADBCA2}" name="Column52"/>
    <tableColumn id="53" xr3:uid="{268997C2-F3DB-4166-98D4-106BD9E038D6}" name="Column53"/>
  </tableColumns>
  <tableStyleInfo name="Respuestas de formulario 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908182-E213-4FB6-867A-B50FA2E2D3A0}" name="Form_Responses13" displayName="Form_Responses13" ref="A1:AM8" headerRowCount="0" totalsRowCount="1">
  <tableColumns count="39">
    <tableColumn id="1" xr3:uid="{64542502-6B24-4B15-B9A6-B143FD14C895}" name="Column1" dataDxfId="2"/>
    <tableColumn id="2" xr3:uid="{CE633E01-9B28-4868-9ADD-8DF0D844587B}" name="Column2"/>
    <tableColumn id="3" xr3:uid="{AEB9107F-2BE9-4B96-9DB0-2A1A32410DFE}" name="Column3"/>
    <tableColumn id="4" xr3:uid="{EFFB4E87-CCD4-4EAD-8220-3936E0A79011}" name="Column4"/>
    <tableColumn id="5" xr3:uid="{A813D971-54F5-48B8-8D74-6DF04D366EC1}" name="Column5" totalsRowFunction="custom">
      <totalsRowFormula>+_xlfn.VAR.S(E2:E7)</totalsRowFormula>
    </tableColumn>
    <tableColumn id="6" xr3:uid="{8AC1997F-339D-42C6-8844-A55691D1F177}" name="Column6" totalsRowFunction="custom">
      <totalsRowFormula>+_xlfn.VAR.S(F2:F7)</totalsRowFormula>
    </tableColumn>
    <tableColumn id="8" xr3:uid="{63EF1796-8D8C-43B7-B3F8-C6884AC638F3}" name="Column8" totalsRowFunction="custom">
      <totalsRowFormula>+_xlfn.VAR.S(G2:G7)</totalsRowFormula>
    </tableColumn>
    <tableColumn id="9" xr3:uid="{9AD2EA4F-FA3F-4BAC-9BF2-4F7B84E5B763}" name="Column9" totalsRowFunction="custom">
      <totalsRowFormula>+_xlfn.VAR.S(H2:H7)</totalsRowFormula>
    </tableColumn>
    <tableColumn id="11" xr3:uid="{FA020C7B-EF65-400A-B52E-F2EEE930CD5F}" name="Column11" totalsRowFunction="custom">
      <totalsRowFormula>+_xlfn.VAR.S(I2:I7)</totalsRowFormula>
    </tableColumn>
    <tableColumn id="12" xr3:uid="{C1E6100A-C0BB-48AB-A2F6-A2A60E13B42D}" name="Column12" totalsRowFunction="custom">
      <totalsRowFormula>+_xlfn.VAR.S(J2:J7)</totalsRowFormula>
    </tableColumn>
    <tableColumn id="14" xr3:uid="{BE5B5315-E2D0-4BB1-AF3F-B785900DDE65}" name="Column14" totalsRowFunction="custom">
      <totalsRowFormula>+_xlfn.VAR.S(K2:K7)</totalsRowFormula>
    </tableColumn>
    <tableColumn id="15" xr3:uid="{B6855D6F-5360-4ADA-941B-31473E406884}" name="Column15" totalsRowFunction="custom">
      <totalsRowFormula>+_xlfn.VAR.S(L2:L7)</totalsRowFormula>
    </tableColumn>
    <tableColumn id="17" xr3:uid="{42DFF0AE-2007-411B-BDD3-22D275B1F4F4}" name="Column17" totalsRowFunction="custom">
      <totalsRowFormula>+_xlfn.VAR.S(M2:M7)</totalsRowFormula>
    </tableColumn>
    <tableColumn id="18" xr3:uid="{B5C4DFD9-7250-4A73-9C76-898FCE7C470F}" name="Column18" totalsRowFunction="custom">
      <totalsRowFormula>+_xlfn.VAR.S(N2:N7)</totalsRowFormula>
    </tableColumn>
    <tableColumn id="20" xr3:uid="{6D6BA986-60AE-4CD1-B82D-8075A7648763}" name="Column20" totalsRowFunction="custom">
      <totalsRowFormula>+_xlfn.VAR.S(O2:O7)</totalsRowFormula>
    </tableColumn>
    <tableColumn id="21" xr3:uid="{BB40D3CD-0837-4670-94AF-5D34FEB0ED42}" name="Column21" totalsRowFunction="custom">
      <totalsRowFormula>+_xlfn.VAR.S(P2:P7)</totalsRowFormula>
    </tableColumn>
    <tableColumn id="23" xr3:uid="{1B84BEEC-1BE0-4AE0-A4EE-C144A7F79847}" name="Column23" totalsRowFunction="custom">
      <totalsRowFormula>+_xlfn.VAR.S(Q2:Q7)</totalsRowFormula>
    </tableColumn>
    <tableColumn id="24" xr3:uid="{9E042B29-C30E-4EBA-96A5-E69AA25D693E}" name="Column24" totalsRowFunction="custom">
      <totalsRowFormula>+_xlfn.VAR.S(R2:R7)</totalsRowFormula>
    </tableColumn>
    <tableColumn id="26" xr3:uid="{C1A97121-9C5C-4892-8964-A6C50D09A7E9}" name="Column26" totalsRowFunction="custom">
      <totalsRowFormula>+_xlfn.VAR.S(S2:S7)</totalsRowFormula>
    </tableColumn>
    <tableColumn id="27" xr3:uid="{D5FD8995-8CDD-4F72-9736-74C8450F40AA}" name="Column27" totalsRowFunction="custom">
      <totalsRowFormula>+_xlfn.VAR.S(T2:T7)</totalsRowFormula>
    </tableColumn>
    <tableColumn id="29" xr3:uid="{8A8CA296-A14A-4861-A8D9-149552A32334}" name="Column29" totalsRowFunction="custom">
      <totalsRowFormula>+_xlfn.VAR.S(U2:U7)</totalsRowFormula>
    </tableColumn>
    <tableColumn id="30" xr3:uid="{DC7BECE8-3BEE-4963-9352-F843D878487D}" name="Column30" totalsRowFunction="custom">
      <totalsRowFormula>+_xlfn.VAR.S(V2:V7)</totalsRowFormula>
    </tableColumn>
    <tableColumn id="32" xr3:uid="{F9FA083F-8DB3-48C8-9408-3F55E20450EF}" name="Column32" totalsRowFunction="custom">
      <totalsRowFormula>+_xlfn.VAR.S(W2:W7)</totalsRowFormula>
    </tableColumn>
    <tableColumn id="33" xr3:uid="{92D78833-68D8-430C-8805-F0661B943553}" name="Column33" totalsRowFunction="custom">
      <totalsRowFormula>+_xlfn.VAR.S(X2:X7)</totalsRowFormula>
    </tableColumn>
    <tableColumn id="35" xr3:uid="{6D3B9B1D-374A-459F-AECF-A8266F42F41C}" name="Column35" totalsRowFunction="custom">
      <totalsRowFormula>+_xlfn.VAR.S(Y2:Y7)</totalsRowFormula>
    </tableColumn>
    <tableColumn id="36" xr3:uid="{C50DB487-B2F8-4975-A167-A722C3C8DDCA}" name="Column36" totalsRowFunction="custom">
      <totalsRowFormula>+_xlfn.VAR.S(Z2:Z7)</totalsRowFormula>
    </tableColumn>
    <tableColumn id="38" xr3:uid="{1F3E9D52-D0B4-40F0-9426-99D79602D39B}" name="Column38" totalsRowFunction="custom">
      <totalsRowFormula>+_xlfn.VAR.S(AA2:AA7)</totalsRowFormula>
    </tableColumn>
    <tableColumn id="39" xr3:uid="{9BE09F4E-3DD0-4D52-A383-C44C96E17411}" name="Column39" totalsRowFunction="custom">
      <totalsRowFormula>+_xlfn.VAR.S(AB2:AB7)</totalsRowFormula>
    </tableColumn>
    <tableColumn id="41" xr3:uid="{A4C4F7C2-9ED1-4EB5-91E6-6B8B62E14C8E}" name="Column41" totalsRowFunction="custom">
      <totalsRowFormula>+_xlfn.VAR.S(AC2:AC7)</totalsRowFormula>
    </tableColumn>
    <tableColumn id="42" xr3:uid="{D1A8A569-2E9F-414D-8A9F-63AE265E96B0}" name="Column42" totalsRowFunction="custom">
      <totalsRowFormula>+_xlfn.VAR.S(AD2:AD7)</totalsRowFormula>
    </tableColumn>
    <tableColumn id="44" xr3:uid="{FA31E173-8761-4F6E-8031-42C3F312DFF5}" name="Column44" totalsRowFunction="custom">
      <totalsRowFormula>+_xlfn.VAR.S(AE2:AE7)</totalsRowFormula>
    </tableColumn>
    <tableColumn id="45" xr3:uid="{50E2CB9E-5096-4612-AC0D-EAFC47DD9AF6}" name="Column45" totalsRowFunction="custom">
      <totalsRowFormula>+_xlfn.VAR.S(AF2:AF7)</totalsRowFormula>
    </tableColumn>
    <tableColumn id="47" xr3:uid="{681316FF-40A0-4756-87A3-B625ECE9208E}" name="Column47" totalsRowFunction="custom">
      <totalsRowFormula>+_xlfn.VAR.S(AG2:AG7)</totalsRowFormula>
    </tableColumn>
    <tableColumn id="48" xr3:uid="{43CF2C86-BFAF-4822-BD96-B9027B788F85}" name="Column48" totalsRowFunction="custom">
      <totalsRowFormula>+_xlfn.VAR.S(AH2:AH7)</totalsRowFormula>
    </tableColumn>
    <tableColumn id="50" xr3:uid="{5CEB6207-7ED7-4096-85EB-4CAAA37C2436}" name="Column50" totalsRowFunction="custom">
      <totalsRowFormula>+_xlfn.VAR.S(AI2:AI7)</totalsRowFormula>
    </tableColumn>
    <tableColumn id="51" xr3:uid="{42705D71-A4DE-4064-A260-ABEEBE5954C1}" name="Column51" totalsRowFunction="custom">
      <totalsRowFormula>+_xlfn.VAR.S(AJ2:AJ7)</totalsRowFormula>
    </tableColumn>
    <tableColumn id="55" xr3:uid="{9E58F714-D153-4C68-8162-7A26876B83DE}" name="Columna1" totalsRowFunction="custom" dataDxfId="1">
      <calculatedColumnFormula>+SUM(Form_Responses13[[#This Row],[Column5]:[Column51]])</calculatedColumnFormula>
      <totalsRowFormula>+SUM(Form_Responses13[[#Totals],[Column5]:[Column51]])</totalsRowFormula>
    </tableColumn>
    <tableColumn id="56" xr3:uid="{1978B3DA-20DA-495E-AD60-1D2D4C9C1EEB}" name="Columna2" totalsRowFunction="custom" totalsRowDxfId="0">
      <totalsRowFormula>+(AK10/(AK10-1))*AL9</totalsRowFormula>
    </tableColumn>
    <tableColumn id="57" xr3:uid="{EEEE8A89-A38F-49EA-9748-3AE4564ED7EC}" name="Columna3"/>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7"/>
  <sheetViews>
    <sheetView topLeftCell="O1" workbookViewId="0">
      <pane ySplit="1" topLeftCell="A2" activePane="bottomLeft" state="frozen"/>
      <selection pane="bottomLeft" activeCell="O1" sqref="O1"/>
    </sheetView>
  </sheetViews>
  <sheetFormatPr baseColWidth="10" defaultColWidth="12.5703125" defaultRowHeight="15.75" customHeight="1" x14ac:dyDescent="0.2"/>
  <cols>
    <col min="1" max="1" width="18.85546875" customWidth="1"/>
    <col min="2" max="3" width="37.5703125" customWidth="1"/>
    <col min="4" max="4" width="33.7109375" customWidth="1"/>
    <col min="5" max="6" width="37.5703125" customWidth="1"/>
    <col min="7" max="7" width="33.7109375" customWidth="1"/>
    <col min="8" max="9" width="37.5703125" customWidth="1"/>
    <col min="10" max="10" width="34.28515625" customWidth="1"/>
    <col min="11" max="12" width="37.5703125" customWidth="1"/>
    <col min="13" max="13" width="33.7109375" customWidth="1"/>
    <col min="14" max="15" width="37.5703125" customWidth="1"/>
    <col min="16" max="16" width="33.7109375" customWidth="1"/>
    <col min="17" max="18" width="37.5703125" customWidth="1"/>
    <col min="19" max="19" width="33.7109375" customWidth="1"/>
    <col min="20" max="21" width="37.5703125" customWidth="1"/>
    <col min="22" max="22" width="33.7109375" customWidth="1"/>
    <col min="23" max="24" width="37.5703125" customWidth="1"/>
    <col min="25" max="25" width="33.7109375" customWidth="1"/>
    <col min="26" max="27" width="37.5703125" customWidth="1"/>
    <col min="28" max="28" width="33.7109375" customWidth="1"/>
    <col min="29" max="30" width="37.5703125" customWidth="1"/>
    <col min="31" max="31" width="33.7109375" customWidth="1"/>
    <col min="32" max="33" width="37.5703125" customWidth="1"/>
    <col min="34" max="34" width="33.7109375" customWidth="1"/>
    <col min="35" max="36" width="37.5703125" customWidth="1"/>
    <col min="37" max="37" width="33.7109375" customWidth="1"/>
    <col min="38" max="39" width="37.5703125" customWidth="1"/>
    <col min="40" max="40" width="33.7109375" customWidth="1"/>
    <col min="41" max="42" width="37.5703125" customWidth="1"/>
    <col min="43" max="43" width="33.7109375" customWidth="1"/>
    <col min="44" max="45" width="37.5703125" customWidth="1"/>
    <col min="46" max="46" width="33.7109375" customWidth="1"/>
    <col min="47" max="47" width="37.5703125" customWidth="1"/>
    <col min="48" max="48" width="29.5703125" customWidth="1"/>
    <col min="49" max="50" width="37.5703125" customWidth="1"/>
    <col min="51" max="51" width="33.42578125" customWidth="1"/>
    <col min="52" max="57" width="18.85546875" customWidth="1"/>
  </cols>
  <sheetData>
    <row r="1" spans="1:51" ht="13.5" thickBot="1" x14ac:dyDescent="0.25">
      <c r="A1" s="1" t="s">
        <v>0</v>
      </c>
      <c r="B1" s="2" t="s">
        <v>3</v>
      </c>
      <c r="C1" s="2" t="s">
        <v>4</v>
      </c>
      <c r="D1" s="2" t="s">
        <v>98</v>
      </c>
      <c r="E1" s="2" t="s">
        <v>5</v>
      </c>
      <c r="F1" s="2" t="s">
        <v>4</v>
      </c>
      <c r="G1" s="2" t="s">
        <v>98</v>
      </c>
      <c r="H1" s="2" t="s">
        <v>5</v>
      </c>
      <c r="I1" s="2" t="s">
        <v>4</v>
      </c>
      <c r="J1" s="2" t="s">
        <v>98</v>
      </c>
      <c r="K1" s="2" t="s">
        <v>5</v>
      </c>
      <c r="L1" s="2" t="s">
        <v>6</v>
      </c>
      <c r="M1" s="2" t="s">
        <v>98</v>
      </c>
      <c r="N1" s="2" t="s">
        <v>5</v>
      </c>
      <c r="O1" s="2" t="s">
        <v>6</v>
      </c>
      <c r="P1" s="2" t="s">
        <v>98</v>
      </c>
      <c r="Q1" s="2" t="s">
        <v>5</v>
      </c>
      <c r="R1" s="2" t="s">
        <v>6</v>
      </c>
      <c r="S1" s="2" t="s">
        <v>98</v>
      </c>
      <c r="T1" s="2" t="s">
        <v>5</v>
      </c>
      <c r="U1" s="2" t="s">
        <v>6</v>
      </c>
      <c r="V1" s="2" t="s">
        <v>98</v>
      </c>
      <c r="W1" s="2" t="s">
        <v>5</v>
      </c>
      <c r="X1" s="2" t="s">
        <v>6</v>
      </c>
      <c r="Y1" s="2" t="s">
        <v>98</v>
      </c>
      <c r="Z1" s="2" t="s">
        <v>5</v>
      </c>
      <c r="AA1" s="2" t="s">
        <v>6</v>
      </c>
      <c r="AB1" s="2" t="s">
        <v>98</v>
      </c>
      <c r="AC1" s="2" t="s">
        <v>5</v>
      </c>
      <c r="AD1" s="2" t="s">
        <v>6</v>
      </c>
      <c r="AE1" s="2" t="s">
        <v>98</v>
      </c>
      <c r="AF1" s="2" t="s">
        <v>5</v>
      </c>
      <c r="AG1" s="2" t="s">
        <v>6</v>
      </c>
      <c r="AH1" s="2" t="s">
        <v>98</v>
      </c>
      <c r="AI1" s="2" t="s">
        <v>5</v>
      </c>
      <c r="AJ1" s="2" t="s">
        <v>6</v>
      </c>
      <c r="AK1" s="2" t="s">
        <v>98</v>
      </c>
      <c r="AL1" s="2" t="s">
        <v>5</v>
      </c>
      <c r="AM1" s="2" t="s">
        <v>6</v>
      </c>
      <c r="AN1" s="2" t="s">
        <v>98</v>
      </c>
      <c r="AO1" s="2" t="s">
        <v>5</v>
      </c>
      <c r="AP1" s="2" t="s">
        <v>6</v>
      </c>
      <c r="AQ1" s="2" t="s">
        <v>98</v>
      </c>
      <c r="AR1" s="2" t="s">
        <v>5</v>
      </c>
      <c r="AS1" s="2" t="s">
        <v>6</v>
      </c>
      <c r="AT1" s="2" t="s">
        <v>98</v>
      </c>
      <c r="AU1" s="2" t="s">
        <v>5</v>
      </c>
      <c r="AV1" s="2" t="s">
        <v>7</v>
      </c>
      <c r="AW1" s="2" t="s">
        <v>8</v>
      </c>
      <c r="AX1" s="2" t="s">
        <v>9</v>
      </c>
      <c r="AY1" s="3" t="s">
        <v>10</v>
      </c>
    </row>
    <row r="2" spans="1:51" ht="13.5" thickBot="1" x14ac:dyDescent="0.25">
      <c r="A2" s="10">
        <v>45826.358738425923</v>
      </c>
      <c r="B2" s="11" t="s">
        <v>12</v>
      </c>
      <c r="C2" s="11">
        <v>3</v>
      </c>
      <c r="D2" s="11">
        <v>3</v>
      </c>
      <c r="E2" s="12"/>
      <c r="F2" s="11">
        <v>4</v>
      </c>
      <c r="G2" s="11">
        <v>3</v>
      </c>
      <c r="H2" s="12"/>
      <c r="I2" s="11">
        <v>5</v>
      </c>
      <c r="J2" s="11">
        <v>4</v>
      </c>
      <c r="K2" s="12"/>
      <c r="L2" s="11">
        <v>5</v>
      </c>
      <c r="M2" s="11">
        <v>4</v>
      </c>
      <c r="N2" s="12"/>
      <c r="O2" s="11">
        <v>5</v>
      </c>
      <c r="P2" s="11">
        <v>4</v>
      </c>
      <c r="Q2" s="12"/>
      <c r="R2" s="11">
        <v>3</v>
      </c>
      <c r="S2" s="11">
        <v>4</v>
      </c>
      <c r="T2" s="12"/>
      <c r="U2" s="11">
        <v>2</v>
      </c>
      <c r="V2" s="11">
        <v>3</v>
      </c>
      <c r="W2" s="12"/>
      <c r="X2" s="11">
        <v>3</v>
      </c>
      <c r="Y2" s="11">
        <v>4</v>
      </c>
      <c r="Z2" s="12"/>
      <c r="AA2" s="11">
        <v>3</v>
      </c>
      <c r="AB2" s="11">
        <v>4</v>
      </c>
      <c r="AC2" s="12"/>
      <c r="AD2" s="11">
        <v>3</v>
      </c>
      <c r="AE2" s="11">
        <v>4</v>
      </c>
      <c r="AF2" s="12"/>
      <c r="AG2" s="11">
        <v>5</v>
      </c>
      <c r="AH2" s="11">
        <v>4</v>
      </c>
      <c r="AI2" s="12"/>
      <c r="AJ2" s="11">
        <v>3</v>
      </c>
      <c r="AK2" s="11">
        <v>4</v>
      </c>
      <c r="AL2" s="12"/>
      <c r="AM2" s="11">
        <v>3</v>
      </c>
      <c r="AN2" s="11">
        <v>5</v>
      </c>
      <c r="AO2" s="12"/>
      <c r="AP2" s="11">
        <v>5</v>
      </c>
      <c r="AQ2" s="11">
        <v>5</v>
      </c>
      <c r="AR2" s="12"/>
      <c r="AS2" s="11">
        <v>3</v>
      </c>
      <c r="AT2" s="11">
        <v>4</v>
      </c>
      <c r="AU2" s="12"/>
      <c r="AV2" s="13">
        <v>5</v>
      </c>
      <c r="AW2" s="11" t="s">
        <v>13</v>
      </c>
      <c r="AX2" s="12"/>
      <c r="AY2" s="14"/>
    </row>
    <row r="3" spans="1:51" ht="13.5" thickBot="1" x14ac:dyDescent="0.25">
      <c r="A3" s="15">
        <v>45826.373113425929</v>
      </c>
      <c r="B3" s="11" t="s">
        <v>12</v>
      </c>
      <c r="C3" s="16">
        <v>4</v>
      </c>
      <c r="D3" s="16">
        <v>3</v>
      </c>
      <c r="E3" s="17"/>
      <c r="F3" s="16">
        <v>3</v>
      </c>
      <c r="G3" s="16">
        <v>4</v>
      </c>
      <c r="H3" s="17"/>
      <c r="I3" s="16">
        <v>5</v>
      </c>
      <c r="J3" s="16">
        <v>5</v>
      </c>
      <c r="K3" s="17"/>
      <c r="L3" s="16">
        <v>4</v>
      </c>
      <c r="M3" s="16">
        <v>3</v>
      </c>
      <c r="N3" s="17"/>
      <c r="O3" s="16">
        <v>3</v>
      </c>
      <c r="P3" s="16">
        <v>3</v>
      </c>
      <c r="Q3" s="17"/>
      <c r="R3" s="16">
        <v>4</v>
      </c>
      <c r="S3" s="16">
        <v>4</v>
      </c>
      <c r="T3" s="17"/>
      <c r="U3" s="16">
        <v>4</v>
      </c>
      <c r="V3" s="16">
        <v>4</v>
      </c>
      <c r="W3" s="17"/>
      <c r="X3" s="16">
        <v>4</v>
      </c>
      <c r="Y3" s="16">
        <v>4</v>
      </c>
      <c r="Z3" s="17"/>
      <c r="AA3" s="16">
        <v>5</v>
      </c>
      <c r="AB3" s="16">
        <v>5</v>
      </c>
      <c r="AC3" s="17"/>
      <c r="AD3" s="16">
        <v>3</v>
      </c>
      <c r="AE3" s="16">
        <v>2</v>
      </c>
      <c r="AF3" s="17"/>
      <c r="AG3" s="16">
        <v>3</v>
      </c>
      <c r="AH3" s="16">
        <v>2</v>
      </c>
      <c r="AI3" s="17"/>
      <c r="AJ3" s="16">
        <v>3</v>
      </c>
      <c r="AK3" s="16">
        <v>2</v>
      </c>
      <c r="AL3" s="17"/>
      <c r="AM3" s="16">
        <v>2</v>
      </c>
      <c r="AN3" s="16">
        <v>2</v>
      </c>
      <c r="AO3" s="17"/>
      <c r="AP3" s="16">
        <v>4</v>
      </c>
      <c r="AQ3" s="16">
        <v>3</v>
      </c>
      <c r="AR3" s="17"/>
      <c r="AS3" s="16">
        <v>3</v>
      </c>
      <c r="AT3" s="16">
        <v>3</v>
      </c>
      <c r="AU3" s="17"/>
      <c r="AV3" s="18">
        <v>4</v>
      </c>
      <c r="AW3" s="16" t="s">
        <v>13</v>
      </c>
      <c r="AX3" s="17"/>
      <c r="AY3" s="19"/>
    </row>
    <row r="4" spans="1:51" ht="26.25" thickBot="1" x14ac:dyDescent="0.25">
      <c r="A4" s="10">
        <v>45826.385138888887</v>
      </c>
      <c r="B4" s="11" t="s">
        <v>12</v>
      </c>
      <c r="C4" s="11">
        <v>4</v>
      </c>
      <c r="D4" s="11">
        <v>4</v>
      </c>
      <c r="E4" s="11" t="s">
        <v>17</v>
      </c>
      <c r="F4" s="11">
        <v>5</v>
      </c>
      <c r="G4" s="11">
        <v>4</v>
      </c>
      <c r="H4" s="11" t="s">
        <v>18</v>
      </c>
      <c r="I4" s="11">
        <v>4</v>
      </c>
      <c r="J4" s="11">
        <v>3</v>
      </c>
      <c r="K4" s="11" t="s">
        <v>19</v>
      </c>
      <c r="L4" s="11">
        <v>4</v>
      </c>
      <c r="M4" s="11">
        <v>4</v>
      </c>
      <c r="N4" s="11" t="s">
        <v>20</v>
      </c>
      <c r="O4" s="11">
        <v>4</v>
      </c>
      <c r="P4" s="11">
        <v>4</v>
      </c>
      <c r="Q4" s="11" t="s">
        <v>89</v>
      </c>
      <c r="R4" s="11">
        <v>4</v>
      </c>
      <c r="S4" s="11">
        <v>4</v>
      </c>
      <c r="T4" s="12"/>
      <c r="U4" s="11">
        <v>4</v>
      </c>
      <c r="V4" s="11">
        <v>4</v>
      </c>
      <c r="W4" s="11" t="s">
        <v>21</v>
      </c>
      <c r="X4" s="11">
        <v>5</v>
      </c>
      <c r="Y4" s="11">
        <v>5</v>
      </c>
      <c r="Z4" s="11" t="s">
        <v>22</v>
      </c>
      <c r="AA4" s="11">
        <v>4</v>
      </c>
      <c r="AB4" s="11">
        <v>4</v>
      </c>
      <c r="AC4" s="11" t="s">
        <v>23</v>
      </c>
      <c r="AD4" s="11">
        <v>3</v>
      </c>
      <c r="AE4" s="11">
        <v>3</v>
      </c>
      <c r="AF4" s="11" t="s">
        <v>24</v>
      </c>
      <c r="AG4" s="11">
        <v>4</v>
      </c>
      <c r="AH4" s="11">
        <v>4</v>
      </c>
      <c r="AI4" s="11" t="s">
        <v>22</v>
      </c>
      <c r="AJ4" s="11">
        <v>5</v>
      </c>
      <c r="AK4" s="11">
        <v>4</v>
      </c>
      <c r="AL4" s="11" t="s">
        <v>25</v>
      </c>
      <c r="AM4" s="11">
        <v>3</v>
      </c>
      <c r="AN4" s="11">
        <v>3</v>
      </c>
      <c r="AO4" s="11" t="s">
        <v>26</v>
      </c>
      <c r="AP4" s="11">
        <v>4</v>
      </c>
      <c r="AQ4" s="11">
        <v>4</v>
      </c>
      <c r="AR4" s="12"/>
      <c r="AS4" s="11">
        <v>4</v>
      </c>
      <c r="AT4" s="11">
        <v>3</v>
      </c>
      <c r="AU4" s="11" t="s">
        <v>27</v>
      </c>
      <c r="AV4" s="13">
        <v>4</v>
      </c>
      <c r="AW4" s="11" t="s">
        <v>13</v>
      </c>
      <c r="AX4" s="11" t="s">
        <v>28</v>
      </c>
      <c r="AY4" s="20" t="s">
        <v>29</v>
      </c>
    </row>
    <row r="5" spans="1:51" ht="13.5" thickBot="1" x14ac:dyDescent="0.25">
      <c r="A5" s="15">
        <v>45826.398275462961</v>
      </c>
      <c r="B5" s="11" t="s">
        <v>12</v>
      </c>
      <c r="C5" s="16">
        <v>4</v>
      </c>
      <c r="D5" s="16">
        <v>4</v>
      </c>
      <c r="E5" s="17"/>
      <c r="F5" s="16">
        <v>3</v>
      </c>
      <c r="G5" s="16">
        <v>5</v>
      </c>
      <c r="H5" s="17"/>
      <c r="I5" s="16">
        <v>5</v>
      </c>
      <c r="J5" s="16">
        <v>5</v>
      </c>
      <c r="K5" s="17"/>
      <c r="L5" s="16">
        <v>4</v>
      </c>
      <c r="M5" s="16">
        <v>5</v>
      </c>
      <c r="N5" s="17"/>
      <c r="O5" s="16">
        <v>4</v>
      </c>
      <c r="P5" s="16">
        <v>5</v>
      </c>
      <c r="Q5" s="17"/>
      <c r="R5" s="16">
        <v>5</v>
      </c>
      <c r="S5" s="16">
        <v>5</v>
      </c>
      <c r="T5" s="17"/>
      <c r="U5" s="16">
        <v>2</v>
      </c>
      <c r="V5" s="16">
        <v>5</v>
      </c>
      <c r="W5" s="17"/>
      <c r="X5" s="16">
        <v>2</v>
      </c>
      <c r="Y5" s="16">
        <v>5</v>
      </c>
      <c r="Z5" s="17"/>
      <c r="AA5" s="16">
        <v>4</v>
      </c>
      <c r="AB5" s="16">
        <v>5</v>
      </c>
      <c r="AC5" s="17"/>
      <c r="AD5" s="16">
        <v>2</v>
      </c>
      <c r="AE5" s="16">
        <v>5</v>
      </c>
      <c r="AF5" s="17"/>
      <c r="AG5" s="16">
        <v>3</v>
      </c>
      <c r="AH5" s="16">
        <v>3</v>
      </c>
      <c r="AI5" s="17"/>
      <c r="AJ5" s="16">
        <v>3</v>
      </c>
      <c r="AK5" s="16">
        <v>4</v>
      </c>
      <c r="AL5" s="17"/>
      <c r="AM5" s="16">
        <v>4</v>
      </c>
      <c r="AN5" s="16">
        <v>5</v>
      </c>
      <c r="AO5" s="17"/>
      <c r="AP5" s="16">
        <v>3</v>
      </c>
      <c r="AQ5" s="16">
        <v>4</v>
      </c>
      <c r="AR5" s="17"/>
      <c r="AS5" s="16">
        <v>4</v>
      </c>
      <c r="AT5" s="16">
        <v>5</v>
      </c>
      <c r="AU5" s="17"/>
      <c r="AV5" s="18">
        <v>3</v>
      </c>
      <c r="AW5" s="16" t="s">
        <v>13</v>
      </c>
      <c r="AX5" s="17"/>
      <c r="AY5" s="19"/>
    </row>
    <row r="6" spans="1:51" ht="15.75" customHeight="1" thickBot="1" x14ac:dyDescent="0.25">
      <c r="A6" s="15">
        <v>45826.658356481479</v>
      </c>
      <c r="B6" s="16" t="s">
        <v>12</v>
      </c>
      <c r="C6" s="16">
        <v>3</v>
      </c>
      <c r="D6" s="16">
        <v>2</v>
      </c>
      <c r="E6" s="16" t="s">
        <v>90</v>
      </c>
      <c r="F6" s="16">
        <v>2</v>
      </c>
      <c r="G6" s="16">
        <v>2</v>
      </c>
      <c r="H6" s="16" t="s">
        <v>32</v>
      </c>
      <c r="I6" s="16">
        <v>2</v>
      </c>
      <c r="J6" s="16">
        <v>2</v>
      </c>
      <c r="K6" s="16" t="s">
        <v>91</v>
      </c>
      <c r="L6" s="16">
        <v>3</v>
      </c>
      <c r="M6" s="16">
        <v>3</v>
      </c>
      <c r="N6" s="17"/>
      <c r="O6" s="16">
        <v>2</v>
      </c>
      <c r="P6" s="16">
        <v>3</v>
      </c>
      <c r="Q6" s="17"/>
      <c r="R6" s="16">
        <v>4</v>
      </c>
      <c r="S6" s="16">
        <v>4</v>
      </c>
      <c r="T6" s="17"/>
      <c r="U6" s="16">
        <v>2</v>
      </c>
      <c r="V6" s="16">
        <v>2</v>
      </c>
      <c r="W6" s="16" t="s">
        <v>33</v>
      </c>
      <c r="X6" s="16">
        <v>2</v>
      </c>
      <c r="Y6" s="16">
        <v>2</v>
      </c>
      <c r="Z6" s="16" t="s">
        <v>34</v>
      </c>
      <c r="AA6" s="16">
        <v>3</v>
      </c>
      <c r="AB6" s="16">
        <v>4</v>
      </c>
      <c r="AC6" s="17"/>
      <c r="AD6" s="16">
        <v>1</v>
      </c>
      <c r="AE6" s="16">
        <v>1</v>
      </c>
      <c r="AF6" s="17"/>
      <c r="AG6" s="16">
        <v>3</v>
      </c>
      <c r="AH6" s="16">
        <v>3</v>
      </c>
      <c r="AI6" s="17"/>
      <c r="AJ6" s="16">
        <v>2</v>
      </c>
      <c r="AK6" s="16">
        <v>2</v>
      </c>
      <c r="AL6" s="16" t="s">
        <v>35</v>
      </c>
      <c r="AM6" s="16">
        <v>1</v>
      </c>
      <c r="AN6" s="16">
        <v>1</v>
      </c>
      <c r="AO6" s="16" t="s">
        <v>95</v>
      </c>
      <c r="AP6" s="16">
        <v>3</v>
      </c>
      <c r="AQ6" s="16">
        <v>3</v>
      </c>
      <c r="AR6" s="17"/>
      <c r="AS6" s="16">
        <v>3</v>
      </c>
      <c r="AT6" s="16">
        <v>2</v>
      </c>
      <c r="AU6" s="17"/>
      <c r="AV6" s="18">
        <v>2</v>
      </c>
      <c r="AW6" s="16" t="s">
        <v>36</v>
      </c>
      <c r="AX6" s="16" t="s">
        <v>37</v>
      </c>
      <c r="AY6" s="19"/>
    </row>
    <row r="7" spans="1:51" ht="15.75" customHeight="1" thickBot="1" x14ac:dyDescent="0.25">
      <c r="A7" s="21">
        <v>45826.828229166669</v>
      </c>
      <c r="B7" s="22" t="s">
        <v>12</v>
      </c>
      <c r="C7" s="22">
        <v>2</v>
      </c>
      <c r="D7" s="22">
        <v>5</v>
      </c>
      <c r="E7" s="22" t="s">
        <v>92</v>
      </c>
      <c r="F7" s="22">
        <v>2</v>
      </c>
      <c r="G7" s="22">
        <v>5</v>
      </c>
      <c r="H7" s="22" t="s">
        <v>93</v>
      </c>
      <c r="I7" s="22">
        <v>2</v>
      </c>
      <c r="J7" s="22">
        <v>3</v>
      </c>
      <c r="K7" s="22" t="s">
        <v>94</v>
      </c>
      <c r="L7" s="22">
        <v>1</v>
      </c>
      <c r="M7" s="22">
        <v>5</v>
      </c>
      <c r="N7" s="22" t="s">
        <v>75</v>
      </c>
      <c r="O7" s="22">
        <v>1</v>
      </c>
      <c r="P7" s="22">
        <v>1</v>
      </c>
      <c r="Q7" s="22" t="s">
        <v>76</v>
      </c>
      <c r="R7" s="22">
        <v>2</v>
      </c>
      <c r="S7" s="22">
        <v>1</v>
      </c>
      <c r="T7" s="22" t="s">
        <v>77</v>
      </c>
      <c r="U7" s="22">
        <v>2</v>
      </c>
      <c r="V7" s="22">
        <v>1</v>
      </c>
      <c r="W7" s="22" t="s">
        <v>78</v>
      </c>
      <c r="X7" s="22">
        <v>2</v>
      </c>
      <c r="Y7" s="22">
        <v>4</v>
      </c>
      <c r="Z7" s="22" t="s">
        <v>79</v>
      </c>
      <c r="AA7" s="22">
        <v>2</v>
      </c>
      <c r="AB7" s="22">
        <v>4</v>
      </c>
      <c r="AC7" s="22" t="s">
        <v>80</v>
      </c>
      <c r="AD7" s="22">
        <v>2</v>
      </c>
      <c r="AE7" s="22">
        <v>4</v>
      </c>
      <c r="AF7" s="22" t="s">
        <v>81</v>
      </c>
      <c r="AG7" s="22">
        <v>2</v>
      </c>
      <c r="AH7" s="22">
        <v>1</v>
      </c>
      <c r="AI7" s="22" t="s">
        <v>82</v>
      </c>
      <c r="AJ7" s="22">
        <v>2</v>
      </c>
      <c r="AK7" s="22">
        <v>4</v>
      </c>
      <c r="AL7" s="22" t="s">
        <v>83</v>
      </c>
      <c r="AM7" s="22">
        <v>2</v>
      </c>
      <c r="AN7" s="22">
        <v>4</v>
      </c>
      <c r="AO7" s="22" t="s">
        <v>84</v>
      </c>
      <c r="AP7" s="22">
        <v>1</v>
      </c>
      <c r="AQ7" s="22">
        <v>1</v>
      </c>
      <c r="AR7" s="22" t="s">
        <v>85</v>
      </c>
      <c r="AS7" s="22">
        <v>3</v>
      </c>
      <c r="AT7" s="22">
        <v>1</v>
      </c>
      <c r="AU7" s="22" t="s">
        <v>86</v>
      </c>
      <c r="AV7" s="23">
        <v>2</v>
      </c>
      <c r="AW7" s="22" t="s">
        <v>36</v>
      </c>
      <c r="AX7" s="22" t="s">
        <v>87</v>
      </c>
      <c r="AY7" s="24" t="s">
        <v>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9444-C3FC-453C-BC25-25151201E21C}">
  <dimension ref="A1:AI7"/>
  <sheetViews>
    <sheetView topLeftCell="A3" workbookViewId="0">
      <selection activeCell="A6" sqref="A6:XFD6"/>
    </sheetView>
  </sheetViews>
  <sheetFormatPr baseColWidth="10" defaultRowHeight="12.75" x14ac:dyDescent="0.2"/>
  <sheetData>
    <row r="1" spans="1:35" ht="13.5" thickBot="1" x14ac:dyDescent="0.25">
      <c r="A1" s="2" t="s">
        <v>3</v>
      </c>
      <c r="B1" t="s">
        <v>38</v>
      </c>
      <c r="C1" t="s">
        <v>39</v>
      </c>
      <c r="D1" t="s">
        <v>40</v>
      </c>
      <c r="E1" t="s">
        <v>41</v>
      </c>
      <c r="F1" t="s">
        <v>42</v>
      </c>
      <c r="G1" t="s">
        <v>43</v>
      </c>
      <c r="H1" t="s">
        <v>44</v>
      </c>
      <c r="I1" t="s">
        <v>45</v>
      </c>
      <c r="J1" t="s">
        <v>46</v>
      </c>
      <c r="K1" t="s">
        <v>47</v>
      </c>
      <c r="L1" t="s">
        <v>48</v>
      </c>
      <c r="M1" t="s">
        <v>49</v>
      </c>
      <c r="N1" t="s">
        <v>50</v>
      </c>
      <c r="O1" t="s">
        <v>51</v>
      </c>
      <c r="P1" t="s">
        <v>52</v>
      </c>
      <c r="Q1" t="s">
        <v>53</v>
      </c>
      <c r="R1" t="s">
        <v>54</v>
      </c>
      <c r="S1" t="s">
        <v>55</v>
      </c>
      <c r="T1" t="s">
        <v>56</v>
      </c>
      <c r="U1" t="s">
        <v>57</v>
      </c>
      <c r="V1" t="s">
        <v>58</v>
      </c>
      <c r="W1" t="s">
        <v>59</v>
      </c>
      <c r="X1" t="s">
        <v>60</v>
      </c>
      <c r="Y1" t="s">
        <v>61</v>
      </c>
      <c r="Z1" t="s">
        <v>62</v>
      </c>
      <c r="AA1" t="s">
        <v>63</v>
      </c>
      <c r="AB1" t="s">
        <v>64</v>
      </c>
      <c r="AC1" t="s">
        <v>65</v>
      </c>
      <c r="AD1" t="s">
        <v>66</v>
      </c>
      <c r="AE1" t="s">
        <v>67</v>
      </c>
      <c r="AF1" t="s">
        <v>68</v>
      </c>
      <c r="AG1" t="s">
        <v>69</v>
      </c>
      <c r="AH1" s="2" t="s">
        <v>9</v>
      </c>
      <c r="AI1" s="3" t="s">
        <v>10</v>
      </c>
    </row>
    <row r="2" spans="1:35" ht="39" thickBot="1" x14ac:dyDescent="0.25">
      <c r="A2" s="11" t="s">
        <v>12</v>
      </c>
      <c r="B2" s="11">
        <v>3</v>
      </c>
      <c r="C2" s="11">
        <v>3</v>
      </c>
      <c r="D2" s="11">
        <v>4</v>
      </c>
      <c r="E2" s="11">
        <v>3</v>
      </c>
      <c r="F2" s="11">
        <v>5</v>
      </c>
      <c r="G2" s="11">
        <v>4</v>
      </c>
      <c r="H2" s="11">
        <v>5</v>
      </c>
      <c r="I2" s="11">
        <v>4</v>
      </c>
      <c r="J2" s="11">
        <v>5</v>
      </c>
      <c r="K2" s="11">
        <v>4</v>
      </c>
      <c r="L2" s="11">
        <v>3</v>
      </c>
      <c r="M2" s="11">
        <v>4</v>
      </c>
      <c r="N2" s="11">
        <v>2</v>
      </c>
      <c r="O2" s="11">
        <v>3</v>
      </c>
      <c r="P2" s="11">
        <v>3</v>
      </c>
      <c r="Q2" s="11">
        <v>4</v>
      </c>
      <c r="R2" s="11">
        <v>3</v>
      </c>
      <c r="S2" s="11">
        <v>4</v>
      </c>
      <c r="T2" s="11">
        <v>3</v>
      </c>
      <c r="U2" s="11">
        <v>4</v>
      </c>
      <c r="V2" s="11">
        <v>5</v>
      </c>
      <c r="W2" s="11">
        <v>4</v>
      </c>
      <c r="X2" s="11">
        <v>3</v>
      </c>
      <c r="Y2" s="11">
        <v>4</v>
      </c>
      <c r="Z2" s="11">
        <v>3</v>
      </c>
      <c r="AA2" s="11">
        <v>5</v>
      </c>
      <c r="AB2" s="11">
        <v>5</v>
      </c>
      <c r="AC2" s="11">
        <v>5</v>
      </c>
      <c r="AD2" s="11">
        <v>3</v>
      </c>
      <c r="AE2" s="11">
        <v>4</v>
      </c>
      <c r="AF2" s="13">
        <v>5</v>
      </c>
      <c r="AG2" s="11">
        <v>4</v>
      </c>
      <c r="AH2" s="12"/>
      <c r="AI2" s="14"/>
    </row>
    <row r="3" spans="1:35" ht="26.25" thickBot="1" x14ac:dyDescent="0.25">
      <c r="A3" s="16" t="s">
        <v>15</v>
      </c>
      <c r="B3" s="16">
        <v>4</v>
      </c>
      <c r="C3" s="16">
        <v>3</v>
      </c>
      <c r="D3" s="16">
        <v>3</v>
      </c>
      <c r="E3" s="16">
        <v>4</v>
      </c>
      <c r="F3" s="16">
        <v>5</v>
      </c>
      <c r="G3" s="16">
        <v>5</v>
      </c>
      <c r="H3" s="16">
        <v>4</v>
      </c>
      <c r="I3" s="16">
        <v>3</v>
      </c>
      <c r="J3" s="16">
        <v>3</v>
      </c>
      <c r="K3" s="16">
        <v>3</v>
      </c>
      <c r="L3" s="16">
        <v>4</v>
      </c>
      <c r="M3" s="16">
        <v>4</v>
      </c>
      <c r="N3" s="16">
        <v>4</v>
      </c>
      <c r="O3" s="16">
        <v>4</v>
      </c>
      <c r="P3" s="16">
        <v>4</v>
      </c>
      <c r="Q3" s="16">
        <v>4</v>
      </c>
      <c r="R3" s="16">
        <v>5</v>
      </c>
      <c r="S3" s="16">
        <v>5</v>
      </c>
      <c r="T3" s="16">
        <v>3</v>
      </c>
      <c r="U3" s="16">
        <v>2</v>
      </c>
      <c r="V3" s="16">
        <v>3</v>
      </c>
      <c r="W3" s="16">
        <v>2</v>
      </c>
      <c r="X3" s="16">
        <v>3</v>
      </c>
      <c r="Y3" s="16">
        <v>2</v>
      </c>
      <c r="Z3" s="16">
        <v>2</v>
      </c>
      <c r="AA3" s="16">
        <v>2</v>
      </c>
      <c r="AB3" s="16">
        <v>4</v>
      </c>
      <c r="AC3" s="16">
        <v>3</v>
      </c>
      <c r="AD3" s="16">
        <v>3</v>
      </c>
      <c r="AE3" s="16">
        <v>3</v>
      </c>
      <c r="AF3" s="18">
        <v>4</v>
      </c>
      <c r="AG3" s="16">
        <v>4</v>
      </c>
      <c r="AH3" s="17"/>
      <c r="AI3" s="19"/>
    </row>
    <row r="4" spans="1:35" ht="51.75" thickBot="1" x14ac:dyDescent="0.25">
      <c r="A4" s="11" t="s">
        <v>15</v>
      </c>
      <c r="B4" s="11">
        <v>4</v>
      </c>
      <c r="C4" s="11">
        <v>4</v>
      </c>
      <c r="D4" s="11">
        <v>5</v>
      </c>
      <c r="E4" s="11">
        <v>4</v>
      </c>
      <c r="F4" s="11">
        <v>4</v>
      </c>
      <c r="G4" s="11">
        <v>3</v>
      </c>
      <c r="H4" s="11">
        <v>4</v>
      </c>
      <c r="I4" s="11">
        <v>4</v>
      </c>
      <c r="J4" s="11">
        <v>4</v>
      </c>
      <c r="K4" s="11">
        <v>4</v>
      </c>
      <c r="L4" s="11">
        <v>4</v>
      </c>
      <c r="M4" s="11">
        <v>4</v>
      </c>
      <c r="N4" s="11">
        <v>4</v>
      </c>
      <c r="O4" s="11">
        <v>4</v>
      </c>
      <c r="P4" s="11">
        <v>5</v>
      </c>
      <c r="Q4" s="11">
        <v>5</v>
      </c>
      <c r="R4" s="11">
        <v>4</v>
      </c>
      <c r="S4" s="11">
        <v>4</v>
      </c>
      <c r="T4" s="11">
        <v>3</v>
      </c>
      <c r="U4" s="11">
        <v>3</v>
      </c>
      <c r="V4" s="11">
        <v>4</v>
      </c>
      <c r="W4" s="11">
        <v>4</v>
      </c>
      <c r="X4" s="11">
        <v>5</v>
      </c>
      <c r="Y4" s="11">
        <v>4</v>
      </c>
      <c r="Z4" s="11">
        <v>3</v>
      </c>
      <c r="AA4" s="11">
        <v>3</v>
      </c>
      <c r="AB4" s="11">
        <v>4</v>
      </c>
      <c r="AC4" s="11">
        <v>4</v>
      </c>
      <c r="AD4" s="11">
        <v>4</v>
      </c>
      <c r="AE4" s="11">
        <v>3</v>
      </c>
      <c r="AF4" s="13">
        <v>4</v>
      </c>
      <c r="AG4" s="11">
        <v>4</v>
      </c>
      <c r="AH4" s="11" t="s">
        <v>28</v>
      </c>
      <c r="AI4" s="20" t="s">
        <v>29</v>
      </c>
    </row>
    <row r="5" spans="1:35" ht="26.25" thickBot="1" x14ac:dyDescent="0.25">
      <c r="A5" s="16" t="s">
        <v>15</v>
      </c>
      <c r="B5" s="16">
        <v>4</v>
      </c>
      <c r="C5" s="16">
        <v>4</v>
      </c>
      <c r="D5" s="16">
        <v>3</v>
      </c>
      <c r="E5" s="16">
        <v>5</v>
      </c>
      <c r="F5" s="16">
        <v>5</v>
      </c>
      <c r="G5" s="16">
        <v>5</v>
      </c>
      <c r="H5" s="16">
        <v>4</v>
      </c>
      <c r="I5" s="16">
        <v>5</v>
      </c>
      <c r="J5" s="16">
        <v>4</v>
      </c>
      <c r="K5" s="16">
        <v>5</v>
      </c>
      <c r="L5" s="16">
        <v>5</v>
      </c>
      <c r="M5" s="16">
        <v>5</v>
      </c>
      <c r="N5" s="16">
        <v>2</v>
      </c>
      <c r="O5" s="16">
        <v>5</v>
      </c>
      <c r="P5" s="16">
        <v>2</v>
      </c>
      <c r="Q5" s="16">
        <v>5</v>
      </c>
      <c r="R5" s="16">
        <v>4</v>
      </c>
      <c r="S5" s="16">
        <v>5</v>
      </c>
      <c r="T5" s="16">
        <v>2</v>
      </c>
      <c r="U5" s="16">
        <v>5</v>
      </c>
      <c r="V5" s="16">
        <v>3</v>
      </c>
      <c r="W5" s="16">
        <v>3</v>
      </c>
      <c r="X5" s="16">
        <v>3</v>
      </c>
      <c r="Y5" s="16">
        <v>4</v>
      </c>
      <c r="Z5" s="16">
        <v>4</v>
      </c>
      <c r="AA5" s="16">
        <v>5</v>
      </c>
      <c r="AB5" s="16">
        <v>3</v>
      </c>
      <c r="AC5" s="16">
        <v>4</v>
      </c>
      <c r="AD5" s="16">
        <v>4</v>
      </c>
      <c r="AE5" s="16">
        <v>5</v>
      </c>
      <c r="AF5" s="18">
        <v>3</v>
      </c>
      <c r="AG5" s="16">
        <v>4</v>
      </c>
      <c r="AH5" s="17"/>
      <c r="AI5" s="19"/>
    </row>
    <row r="6" spans="1:35" ht="153.75" thickBot="1" x14ac:dyDescent="0.25">
      <c r="A6" s="16" t="s">
        <v>12</v>
      </c>
      <c r="B6" s="16">
        <v>3</v>
      </c>
      <c r="C6" s="16">
        <v>2</v>
      </c>
      <c r="D6" s="16">
        <v>2</v>
      </c>
      <c r="E6" s="16">
        <v>2</v>
      </c>
      <c r="F6" s="16">
        <v>2</v>
      </c>
      <c r="G6" s="16">
        <v>2</v>
      </c>
      <c r="H6" s="16">
        <v>3</v>
      </c>
      <c r="I6" s="16">
        <v>3</v>
      </c>
      <c r="J6" s="16">
        <v>2</v>
      </c>
      <c r="K6" s="16">
        <v>3</v>
      </c>
      <c r="L6" s="16">
        <v>4</v>
      </c>
      <c r="M6" s="16">
        <v>4</v>
      </c>
      <c r="N6" s="16">
        <v>2</v>
      </c>
      <c r="O6" s="16">
        <v>2</v>
      </c>
      <c r="P6" s="16">
        <v>2</v>
      </c>
      <c r="Q6" s="16">
        <v>2</v>
      </c>
      <c r="R6" s="16">
        <v>3</v>
      </c>
      <c r="S6" s="16">
        <v>4</v>
      </c>
      <c r="T6" s="16">
        <v>1</v>
      </c>
      <c r="U6" s="16">
        <v>1</v>
      </c>
      <c r="V6" s="16">
        <v>3</v>
      </c>
      <c r="W6" s="16">
        <v>3</v>
      </c>
      <c r="X6" s="16">
        <v>2</v>
      </c>
      <c r="Y6" s="16">
        <v>2</v>
      </c>
      <c r="Z6" s="16">
        <v>1</v>
      </c>
      <c r="AA6" s="16">
        <v>1</v>
      </c>
      <c r="AB6" s="16">
        <v>3</v>
      </c>
      <c r="AC6" s="16">
        <v>3</v>
      </c>
      <c r="AD6" s="16">
        <v>3</v>
      </c>
      <c r="AE6" s="16">
        <v>2</v>
      </c>
      <c r="AF6" s="18">
        <v>2</v>
      </c>
      <c r="AG6" s="16">
        <v>2</v>
      </c>
      <c r="AH6" s="16" t="s">
        <v>37</v>
      </c>
      <c r="AI6" s="19"/>
    </row>
    <row r="7" spans="1:35" ht="192" thickBot="1" x14ac:dyDescent="0.25">
      <c r="A7" s="22" t="s">
        <v>15</v>
      </c>
      <c r="B7" s="22">
        <v>2</v>
      </c>
      <c r="C7" s="22">
        <v>5</v>
      </c>
      <c r="D7" s="22">
        <v>2</v>
      </c>
      <c r="E7" s="22">
        <v>5</v>
      </c>
      <c r="F7" s="22">
        <v>2</v>
      </c>
      <c r="G7" s="22">
        <v>3</v>
      </c>
      <c r="H7" s="22">
        <v>1</v>
      </c>
      <c r="I7" s="22">
        <v>5</v>
      </c>
      <c r="J7" s="22">
        <v>1</v>
      </c>
      <c r="K7" s="22">
        <v>1</v>
      </c>
      <c r="L7" s="22">
        <v>2</v>
      </c>
      <c r="M7" s="22">
        <v>1</v>
      </c>
      <c r="N7" s="22">
        <v>2</v>
      </c>
      <c r="O7" s="22">
        <v>1</v>
      </c>
      <c r="P7" s="22">
        <v>2</v>
      </c>
      <c r="Q7" s="22">
        <v>4</v>
      </c>
      <c r="R7" s="22">
        <v>2</v>
      </c>
      <c r="S7" s="22">
        <v>4</v>
      </c>
      <c r="T7" s="22">
        <v>2</v>
      </c>
      <c r="U7" s="22">
        <v>4</v>
      </c>
      <c r="V7" s="22">
        <v>2</v>
      </c>
      <c r="W7" s="22">
        <v>1</v>
      </c>
      <c r="X7" s="22">
        <v>2</v>
      </c>
      <c r="Y7" s="22">
        <v>4</v>
      </c>
      <c r="Z7" s="22">
        <v>2</v>
      </c>
      <c r="AA7" s="22">
        <v>4</v>
      </c>
      <c r="AB7" s="22">
        <v>1</v>
      </c>
      <c r="AC7" s="22">
        <v>1</v>
      </c>
      <c r="AD7" s="22">
        <v>3</v>
      </c>
      <c r="AE7" s="22">
        <v>1</v>
      </c>
      <c r="AF7" s="23">
        <v>2</v>
      </c>
      <c r="AG7" s="22">
        <v>2</v>
      </c>
      <c r="AH7" s="22" t="s">
        <v>87</v>
      </c>
      <c r="AI7" s="24" t="s">
        <v>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1CC4E-4A9C-4A19-B217-FFADE897C9E5}">
  <sheetPr>
    <outlinePr summaryBelow="0" summaryRight="0"/>
  </sheetPr>
  <dimension ref="A1:AL41"/>
  <sheetViews>
    <sheetView tabSelected="1" workbookViewId="0">
      <pane ySplit="1" topLeftCell="A8" activePane="bottomLeft" state="frozen"/>
      <selection pane="bottomLeft" activeCell="A16" sqref="A16"/>
    </sheetView>
  </sheetViews>
  <sheetFormatPr baseColWidth="10" defaultColWidth="12.5703125" defaultRowHeight="15.75" customHeight="1" x14ac:dyDescent="0.2"/>
  <cols>
    <col min="1" max="1" width="18.85546875" customWidth="1"/>
    <col min="2" max="2" width="21.140625" customWidth="1"/>
    <col min="3" max="3" width="20.42578125" customWidth="1"/>
    <col min="4" max="4" width="17.5703125" bestFit="1" customWidth="1"/>
    <col min="5" max="5" width="37.5703125" customWidth="1"/>
    <col min="6" max="6" width="33.7109375" customWidth="1"/>
    <col min="7" max="7" width="37.5703125" customWidth="1"/>
    <col min="8" max="8" width="33.7109375" customWidth="1"/>
    <col min="9" max="9" width="37.5703125" customWidth="1"/>
    <col min="10" max="10" width="34.28515625" customWidth="1"/>
    <col min="11" max="11" width="37.5703125" customWidth="1"/>
    <col min="12" max="12" width="33.7109375" customWidth="1"/>
    <col min="13" max="13" width="37.5703125" customWidth="1"/>
    <col min="14" max="14" width="33.7109375" customWidth="1"/>
    <col min="15" max="15" width="37.5703125" customWidth="1"/>
    <col min="16" max="16" width="33.7109375" customWidth="1"/>
    <col min="17" max="17" width="37.5703125" customWidth="1"/>
    <col min="18" max="18" width="33.7109375" customWidth="1"/>
    <col min="19" max="19" width="37.5703125" customWidth="1"/>
    <col min="20" max="20" width="33.7109375" customWidth="1"/>
    <col min="21" max="21" width="37.5703125" customWidth="1"/>
    <col min="22" max="22" width="33.7109375" customWidth="1"/>
    <col min="23" max="23" width="37.5703125" customWidth="1"/>
    <col min="24" max="24" width="33.7109375" customWidth="1"/>
    <col min="25" max="25" width="37.5703125" customWidth="1"/>
    <col min="26" max="26" width="33.7109375" customWidth="1"/>
    <col min="27" max="27" width="37.5703125" customWidth="1"/>
    <col min="28" max="28" width="33.7109375" customWidth="1"/>
    <col min="29" max="29" width="37.5703125" customWidth="1"/>
    <col min="30" max="30" width="33.7109375" customWidth="1"/>
    <col min="31" max="31" width="37.5703125" customWidth="1"/>
    <col min="32" max="32" width="33.7109375" customWidth="1"/>
    <col min="33" max="33" width="37.5703125" customWidth="1"/>
    <col min="34" max="34" width="33.7109375" customWidth="1"/>
    <col min="35" max="35" width="29.5703125" customWidth="1"/>
    <col min="36" max="36" width="37.5703125" customWidth="1"/>
    <col min="37" max="42" width="18.85546875" customWidth="1"/>
  </cols>
  <sheetData>
    <row r="1" spans="1:38" ht="12.75" x14ac:dyDescent="0.2">
      <c r="A1" t="s">
        <v>0</v>
      </c>
      <c r="B1" t="s">
        <v>1</v>
      </c>
      <c r="C1" t="s">
        <v>2</v>
      </c>
      <c r="D1" t="s">
        <v>70</v>
      </c>
      <c r="E1" t="s">
        <v>38</v>
      </c>
      <c r="F1" t="s">
        <v>39</v>
      </c>
      <c r="G1" t="s">
        <v>40</v>
      </c>
      <c r="H1" t="s">
        <v>41</v>
      </c>
      <c r="I1" t="s">
        <v>42</v>
      </c>
      <c r="J1" t="s">
        <v>43</v>
      </c>
      <c r="K1" t="s">
        <v>44</v>
      </c>
      <c r="L1" t="s">
        <v>45</v>
      </c>
      <c r="M1" t="s">
        <v>46</v>
      </c>
      <c r="N1" t="s">
        <v>47</v>
      </c>
      <c r="O1" t="s">
        <v>48</v>
      </c>
      <c r="P1" t="s">
        <v>49</v>
      </c>
      <c r="Q1" t="s">
        <v>50</v>
      </c>
      <c r="R1" t="s">
        <v>51</v>
      </c>
      <c r="S1" t="s">
        <v>52</v>
      </c>
      <c r="T1" t="s">
        <v>53</v>
      </c>
      <c r="U1" t="s">
        <v>54</v>
      </c>
      <c r="V1" t="s">
        <v>55</v>
      </c>
      <c r="W1" t="s">
        <v>56</v>
      </c>
      <c r="X1" t="s">
        <v>57</v>
      </c>
      <c r="Y1" t="s">
        <v>58</v>
      </c>
      <c r="Z1" t="s">
        <v>59</v>
      </c>
      <c r="AA1" t="s">
        <v>60</v>
      </c>
      <c r="AB1" t="s">
        <v>61</v>
      </c>
      <c r="AC1" t="s">
        <v>62</v>
      </c>
      <c r="AD1" t="s">
        <v>63</v>
      </c>
      <c r="AE1" t="s">
        <v>64</v>
      </c>
      <c r="AF1" t="s">
        <v>65</v>
      </c>
      <c r="AG1" t="s">
        <v>66</v>
      </c>
      <c r="AH1" t="s">
        <v>67</v>
      </c>
      <c r="AI1" s="6" t="s">
        <v>96</v>
      </c>
      <c r="AJ1" t="s">
        <v>69</v>
      </c>
    </row>
    <row r="2" spans="1:38" x14ac:dyDescent="0.2">
      <c r="A2" s="4">
        <v>45826.358733449073</v>
      </c>
      <c r="C2" t="s">
        <v>11</v>
      </c>
      <c r="D2" t="s">
        <v>12</v>
      </c>
      <c r="E2">
        <v>3</v>
      </c>
      <c r="F2">
        <v>3</v>
      </c>
      <c r="G2">
        <v>4</v>
      </c>
      <c r="H2">
        <v>3</v>
      </c>
      <c r="I2">
        <v>5</v>
      </c>
      <c r="J2">
        <v>4</v>
      </c>
      <c r="K2">
        <v>5</v>
      </c>
      <c r="L2">
        <v>4</v>
      </c>
      <c r="M2">
        <v>5</v>
      </c>
      <c r="N2">
        <v>4</v>
      </c>
      <c r="O2">
        <v>3</v>
      </c>
      <c r="P2">
        <v>4</v>
      </c>
      <c r="Q2">
        <v>2</v>
      </c>
      <c r="R2">
        <v>3</v>
      </c>
      <c r="S2">
        <v>3</v>
      </c>
      <c r="T2">
        <v>4</v>
      </c>
      <c r="U2">
        <v>3</v>
      </c>
      <c r="V2">
        <v>4</v>
      </c>
      <c r="W2">
        <v>3</v>
      </c>
      <c r="X2">
        <v>4</v>
      </c>
      <c r="Y2">
        <v>5</v>
      </c>
      <c r="Z2">
        <v>4</v>
      </c>
      <c r="AA2">
        <v>3</v>
      </c>
      <c r="AB2">
        <v>4</v>
      </c>
      <c r="AC2">
        <v>3</v>
      </c>
      <c r="AD2">
        <v>5</v>
      </c>
      <c r="AE2">
        <v>5</v>
      </c>
      <c r="AF2">
        <v>5</v>
      </c>
      <c r="AG2">
        <v>3</v>
      </c>
      <c r="AH2">
        <v>4</v>
      </c>
      <c r="AI2">
        <v>5</v>
      </c>
      <c r="AJ2">
        <v>4</v>
      </c>
      <c r="AK2">
        <f>+SUM(Form_Responses13[[#This Row],[Column5]:[Column51]])</f>
        <v>123</v>
      </c>
    </row>
    <row r="3" spans="1:38" x14ac:dyDescent="0.2">
      <c r="A3" s="4">
        <v>45826.373118854171</v>
      </c>
      <c r="C3" t="s">
        <v>14</v>
      </c>
      <c r="D3" t="s">
        <v>12</v>
      </c>
      <c r="E3">
        <v>4</v>
      </c>
      <c r="F3">
        <v>3</v>
      </c>
      <c r="G3">
        <v>3</v>
      </c>
      <c r="H3">
        <v>4</v>
      </c>
      <c r="I3">
        <v>5</v>
      </c>
      <c r="J3">
        <v>5</v>
      </c>
      <c r="K3">
        <v>4</v>
      </c>
      <c r="L3">
        <v>3</v>
      </c>
      <c r="M3">
        <v>3</v>
      </c>
      <c r="N3">
        <v>3</v>
      </c>
      <c r="O3">
        <v>4</v>
      </c>
      <c r="P3">
        <v>4</v>
      </c>
      <c r="Q3">
        <v>4</v>
      </c>
      <c r="R3">
        <v>4</v>
      </c>
      <c r="S3">
        <v>4</v>
      </c>
      <c r="T3">
        <v>4</v>
      </c>
      <c r="U3">
        <v>5</v>
      </c>
      <c r="V3">
        <v>5</v>
      </c>
      <c r="W3">
        <v>3</v>
      </c>
      <c r="X3">
        <v>2</v>
      </c>
      <c r="Y3">
        <v>3</v>
      </c>
      <c r="Z3">
        <v>2</v>
      </c>
      <c r="AA3">
        <v>3</v>
      </c>
      <c r="AB3">
        <v>2</v>
      </c>
      <c r="AC3">
        <v>2</v>
      </c>
      <c r="AD3">
        <v>2</v>
      </c>
      <c r="AE3">
        <v>4</v>
      </c>
      <c r="AF3">
        <v>3</v>
      </c>
      <c r="AG3">
        <v>3</v>
      </c>
      <c r="AH3">
        <v>3</v>
      </c>
      <c r="AI3">
        <v>4</v>
      </c>
      <c r="AJ3">
        <v>4</v>
      </c>
      <c r="AK3">
        <f>+SUM(Form_Responses13[[#This Row],[Column5]:[Column51]])</f>
        <v>111</v>
      </c>
    </row>
    <row r="4" spans="1:38" x14ac:dyDescent="0.2">
      <c r="A4" s="4">
        <v>45826.385138958329</v>
      </c>
      <c r="C4" t="s">
        <v>16</v>
      </c>
      <c r="D4" t="s">
        <v>12</v>
      </c>
      <c r="E4">
        <v>4</v>
      </c>
      <c r="F4">
        <v>4</v>
      </c>
      <c r="G4">
        <v>5</v>
      </c>
      <c r="H4">
        <v>4</v>
      </c>
      <c r="I4">
        <v>4</v>
      </c>
      <c r="J4">
        <v>3</v>
      </c>
      <c r="K4">
        <v>4</v>
      </c>
      <c r="L4">
        <v>4</v>
      </c>
      <c r="M4">
        <v>4</v>
      </c>
      <c r="N4">
        <v>4</v>
      </c>
      <c r="O4">
        <v>4</v>
      </c>
      <c r="P4">
        <v>4</v>
      </c>
      <c r="Q4">
        <v>4</v>
      </c>
      <c r="R4">
        <v>4</v>
      </c>
      <c r="S4">
        <v>5</v>
      </c>
      <c r="T4">
        <v>5</v>
      </c>
      <c r="U4">
        <v>4</v>
      </c>
      <c r="V4">
        <v>4</v>
      </c>
      <c r="W4">
        <v>3</v>
      </c>
      <c r="X4">
        <v>3</v>
      </c>
      <c r="Y4">
        <v>4</v>
      </c>
      <c r="Z4">
        <v>4</v>
      </c>
      <c r="AA4">
        <v>5</v>
      </c>
      <c r="AB4">
        <v>4</v>
      </c>
      <c r="AC4">
        <v>3</v>
      </c>
      <c r="AD4">
        <v>3</v>
      </c>
      <c r="AE4">
        <v>4</v>
      </c>
      <c r="AF4">
        <v>4</v>
      </c>
      <c r="AG4">
        <v>4</v>
      </c>
      <c r="AH4">
        <v>3</v>
      </c>
      <c r="AI4">
        <v>4</v>
      </c>
      <c r="AJ4">
        <v>4</v>
      </c>
      <c r="AK4">
        <f>+SUM(Form_Responses13[[#This Row],[Column5]:[Column51]])</f>
        <v>126</v>
      </c>
    </row>
    <row r="5" spans="1:38" x14ac:dyDescent="0.2">
      <c r="A5" s="4">
        <v>45826.398269837962</v>
      </c>
      <c r="C5" t="s">
        <v>30</v>
      </c>
      <c r="D5" t="s">
        <v>12</v>
      </c>
      <c r="E5">
        <v>4</v>
      </c>
      <c r="F5">
        <v>4</v>
      </c>
      <c r="G5">
        <v>3</v>
      </c>
      <c r="H5">
        <v>5</v>
      </c>
      <c r="I5">
        <v>5</v>
      </c>
      <c r="J5">
        <v>5</v>
      </c>
      <c r="K5">
        <v>4</v>
      </c>
      <c r="L5">
        <v>5</v>
      </c>
      <c r="M5">
        <v>4</v>
      </c>
      <c r="N5">
        <v>5</v>
      </c>
      <c r="O5">
        <v>5</v>
      </c>
      <c r="P5">
        <v>5</v>
      </c>
      <c r="Q5">
        <v>2</v>
      </c>
      <c r="R5">
        <v>5</v>
      </c>
      <c r="S5">
        <v>2</v>
      </c>
      <c r="T5">
        <v>5</v>
      </c>
      <c r="U5">
        <v>4</v>
      </c>
      <c r="V5">
        <v>5</v>
      </c>
      <c r="W5">
        <v>2</v>
      </c>
      <c r="X5">
        <v>5</v>
      </c>
      <c r="Y5">
        <v>3</v>
      </c>
      <c r="Z5">
        <v>3</v>
      </c>
      <c r="AA5">
        <v>3</v>
      </c>
      <c r="AB5">
        <v>4</v>
      </c>
      <c r="AC5">
        <v>4</v>
      </c>
      <c r="AD5">
        <v>5</v>
      </c>
      <c r="AE5">
        <v>3</v>
      </c>
      <c r="AF5">
        <v>4</v>
      </c>
      <c r="AG5">
        <v>4</v>
      </c>
      <c r="AH5">
        <v>5</v>
      </c>
      <c r="AI5">
        <v>3</v>
      </c>
      <c r="AJ5">
        <v>4</v>
      </c>
      <c r="AK5">
        <f>+SUM(Form_Responses13[[#This Row],[Column5]:[Column51]])</f>
        <v>129</v>
      </c>
    </row>
    <row r="6" spans="1:38" x14ac:dyDescent="0.2">
      <c r="A6" s="4">
        <v>45826.658357812499</v>
      </c>
      <c r="C6" t="s">
        <v>31</v>
      </c>
      <c r="D6" t="s">
        <v>12</v>
      </c>
      <c r="E6">
        <v>3</v>
      </c>
      <c r="F6">
        <v>2</v>
      </c>
      <c r="G6">
        <v>2</v>
      </c>
      <c r="H6">
        <v>2</v>
      </c>
      <c r="I6">
        <v>2</v>
      </c>
      <c r="J6">
        <v>2</v>
      </c>
      <c r="K6">
        <v>3</v>
      </c>
      <c r="L6">
        <v>3</v>
      </c>
      <c r="M6">
        <v>2</v>
      </c>
      <c r="N6">
        <v>3</v>
      </c>
      <c r="O6">
        <v>4</v>
      </c>
      <c r="P6">
        <v>4</v>
      </c>
      <c r="Q6">
        <v>2</v>
      </c>
      <c r="R6">
        <v>2</v>
      </c>
      <c r="S6">
        <v>2</v>
      </c>
      <c r="T6">
        <v>2</v>
      </c>
      <c r="U6">
        <v>3</v>
      </c>
      <c r="V6">
        <v>4</v>
      </c>
      <c r="W6">
        <v>1</v>
      </c>
      <c r="X6">
        <v>1</v>
      </c>
      <c r="Y6">
        <v>3</v>
      </c>
      <c r="Z6">
        <v>3</v>
      </c>
      <c r="AA6">
        <v>2</v>
      </c>
      <c r="AB6">
        <v>2</v>
      </c>
      <c r="AC6">
        <v>1</v>
      </c>
      <c r="AD6">
        <v>1</v>
      </c>
      <c r="AE6">
        <v>3</v>
      </c>
      <c r="AF6">
        <v>3</v>
      </c>
      <c r="AG6">
        <v>3</v>
      </c>
      <c r="AH6">
        <v>2</v>
      </c>
      <c r="AI6">
        <v>2</v>
      </c>
      <c r="AJ6">
        <v>2</v>
      </c>
      <c r="AK6" s="25">
        <f>+SUM(Form_Responses13[[#This Row],[Column5]:[Column51]])</f>
        <v>76</v>
      </c>
    </row>
    <row r="7" spans="1:38" x14ac:dyDescent="0.2">
      <c r="A7" s="4">
        <v>45826.828229166669</v>
      </c>
      <c r="C7" t="s">
        <v>74</v>
      </c>
      <c r="D7" t="s">
        <v>12</v>
      </c>
      <c r="E7">
        <v>2</v>
      </c>
      <c r="F7">
        <v>5</v>
      </c>
      <c r="G7">
        <v>2</v>
      </c>
      <c r="H7">
        <v>5</v>
      </c>
      <c r="I7">
        <v>2</v>
      </c>
      <c r="J7">
        <v>3</v>
      </c>
      <c r="K7">
        <v>1</v>
      </c>
      <c r="L7">
        <v>5</v>
      </c>
      <c r="M7">
        <v>1</v>
      </c>
      <c r="N7">
        <v>1</v>
      </c>
      <c r="O7">
        <v>2</v>
      </c>
      <c r="P7">
        <v>1</v>
      </c>
      <c r="Q7">
        <v>2</v>
      </c>
      <c r="R7">
        <v>1</v>
      </c>
      <c r="S7">
        <v>2</v>
      </c>
      <c r="T7">
        <v>4</v>
      </c>
      <c r="U7">
        <v>2</v>
      </c>
      <c r="V7">
        <v>4</v>
      </c>
      <c r="W7">
        <v>2</v>
      </c>
      <c r="X7">
        <v>4</v>
      </c>
      <c r="Y7">
        <v>2</v>
      </c>
      <c r="Z7">
        <v>1</v>
      </c>
      <c r="AA7">
        <v>2</v>
      </c>
      <c r="AB7">
        <v>4</v>
      </c>
      <c r="AC7">
        <v>2</v>
      </c>
      <c r="AD7">
        <v>4</v>
      </c>
      <c r="AE7">
        <v>1</v>
      </c>
      <c r="AF7">
        <v>1</v>
      </c>
      <c r="AG7">
        <v>3</v>
      </c>
      <c r="AH7">
        <v>1</v>
      </c>
      <c r="AI7">
        <v>2</v>
      </c>
      <c r="AJ7">
        <v>2</v>
      </c>
      <c r="AK7">
        <f>+SUM(Form_Responses13[[#This Row],[Column5]:[Column51]])</f>
        <v>76</v>
      </c>
    </row>
    <row r="8" spans="1:38" ht="15.75" customHeight="1" x14ac:dyDescent="0.25">
      <c r="E8">
        <f>+_xlfn.VAR.S(E2:E7)</f>
        <v>0.66666666666666574</v>
      </c>
      <c r="F8">
        <f>+_xlfn.VAR.S(F2:F7)</f>
        <v>1.1000000000000001</v>
      </c>
      <c r="G8">
        <f>+_xlfn.VAR.S(G2:G7)</f>
        <v>1.3666666666666671</v>
      </c>
      <c r="H8">
        <f>+_xlfn.VAR.S(H2:H7)</f>
        <v>1.3666666666666658</v>
      </c>
      <c r="I8">
        <f>+_xlfn.VAR.S(I2:I7)</f>
        <v>2.1666666666666656</v>
      </c>
      <c r="J8">
        <f>+_xlfn.VAR.S(J2:J7)</f>
        <v>1.4666666666666657</v>
      </c>
      <c r="K8">
        <f>+_xlfn.VAR.S(K2:K7)</f>
        <v>1.9</v>
      </c>
      <c r="L8">
        <f>+_xlfn.VAR.S(L2:L7)</f>
        <v>0.8</v>
      </c>
      <c r="M8">
        <f>+_xlfn.VAR.S(M2:M7)</f>
        <v>2.166666666666667</v>
      </c>
      <c r="N8">
        <f>+_xlfn.VAR.S(N2:N7)</f>
        <v>1.8666666666666658</v>
      </c>
      <c r="O8">
        <f>+_xlfn.VAR.S(O2:O7)</f>
        <v>1.0666666666666658</v>
      </c>
      <c r="P8">
        <f>+_xlfn.VAR.S(P2:P7)</f>
        <v>1.8666666666666658</v>
      </c>
      <c r="Q8">
        <f>+_xlfn.VAR.S(Q2:Q7)</f>
        <v>1.0666666666666671</v>
      </c>
      <c r="R8">
        <f>+_xlfn.VAR.S(R2:R7)</f>
        <v>2.166666666666667</v>
      </c>
      <c r="S8">
        <f>+_xlfn.VAR.S(S2:S7)</f>
        <v>1.6</v>
      </c>
      <c r="T8">
        <f>+_xlfn.VAR.S(T2:T7)</f>
        <v>1.2</v>
      </c>
      <c r="U8">
        <f>+_xlfn.VAR.S(U2:U7)</f>
        <v>1.1000000000000001</v>
      </c>
      <c r="V8">
        <f>+_xlfn.VAR.S(V2:V7)</f>
        <v>0.26666666666666572</v>
      </c>
      <c r="W8">
        <f>+_xlfn.VAR.S(W2:W7)</f>
        <v>0.66666666666666718</v>
      </c>
      <c r="X8">
        <f>+_xlfn.VAR.S(X2:X7)</f>
        <v>2.166666666666667</v>
      </c>
      <c r="Y8">
        <f>+_xlfn.VAR.S(Y2:Y7)</f>
        <v>1.0666666666666658</v>
      </c>
      <c r="Z8">
        <f>+_xlfn.VAR.S(Z2:Z7)</f>
        <v>1.3666666666666671</v>
      </c>
      <c r="AA8">
        <f>+_xlfn.VAR.S(AA2:AA7)</f>
        <v>1.2</v>
      </c>
      <c r="AB8">
        <f>+_xlfn.VAR.S(AB2:AB7)</f>
        <v>1.0666666666666658</v>
      </c>
      <c r="AC8">
        <f>+_xlfn.VAR.S(AC2:AC7)</f>
        <v>1.1000000000000001</v>
      </c>
      <c r="AD8">
        <f>+_xlfn.VAR.S(AD2:AD7)</f>
        <v>2.6666666666666656</v>
      </c>
      <c r="AE8">
        <f>+_xlfn.VAR.S(AE2:AE7)</f>
        <v>1.8666666666666658</v>
      </c>
      <c r="AF8">
        <f>+_xlfn.VAR.S(AF2:AF7)</f>
        <v>1.8666666666666658</v>
      </c>
      <c r="AG8">
        <f>+_xlfn.VAR.S(AG2:AG7)</f>
        <v>0.26666666666666572</v>
      </c>
      <c r="AH8">
        <f>+_xlfn.VAR.S(AH2:AH7)</f>
        <v>2</v>
      </c>
      <c r="AI8">
        <f>+_xlfn.VAR.S(AI2:AI7)</f>
        <v>1.4666666666666657</v>
      </c>
      <c r="AJ8">
        <f>+_xlfn.VAR.S(AJ2:AJ7)</f>
        <v>1.0666666666666658</v>
      </c>
      <c r="AK8">
        <f>+SUM(Form_Responses13[[#Totals],[Column5]:[Column51]])</f>
        <v>45.033333333333324</v>
      </c>
      <c r="AL8" s="5">
        <f>+(AK10/(AK10-1))*AL9</f>
        <v>0.95577143888341409</v>
      </c>
    </row>
    <row r="9" spans="1:38" ht="15.75" customHeight="1" x14ac:dyDescent="0.25">
      <c r="A9" s="8" t="s">
        <v>71</v>
      </c>
      <c r="C9" s="7" t="s">
        <v>73</v>
      </c>
      <c r="D9" s="7" t="s">
        <v>72</v>
      </c>
      <c r="AK9">
        <f>+_xlfn.VAR.S(AK2:AK7)</f>
        <v>607.76666666666574</v>
      </c>
      <c r="AL9">
        <f>1-(Form_Responses13[[#Totals],[Columna1]]/AK9)</f>
        <v>0.92590358141830742</v>
      </c>
    </row>
    <row r="10" spans="1:38" ht="15.75" customHeight="1" x14ac:dyDescent="0.25">
      <c r="A10" s="8">
        <f>+Form_Responses13[[#Totals],[Columna2]]</f>
        <v>0.95577143888341409</v>
      </c>
      <c r="D10">
        <f>+AVERAGE(F10:L10)</f>
        <v>3.3333333333333335</v>
      </c>
      <c r="E10" t="str" cm="1">
        <f t="array" ref="E10:K39">+TRANSPOSE(Form_Responses13[[Column5]:[Column48]])</f>
        <v>C1</v>
      </c>
      <c r="F10">
        <v>3</v>
      </c>
      <c r="G10">
        <v>4</v>
      </c>
      <c r="H10">
        <v>4</v>
      </c>
      <c r="I10">
        <v>4</v>
      </c>
      <c r="J10">
        <v>3</v>
      </c>
      <c r="K10">
        <v>2</v>
      </c>
      <c r="AK10">
        <v>32</v>
      </c>
    </row>
    <row r="11" spans="1:38" ht="15.75" customHeight="1" x14ac:dyDescent="0.2">
      <c r="C11">
        <f t="shared" ref="C11:C37" si="0">+AVERAGE(F11:L11)</f>
        <v>3.5</v>
      </c>
      <c r="E11" t="str">
        <v>A1</v>
      </c>
      <c r="F11">
        <v>3</v>
      </c>
      <c r="G11">
        <v>3</v>
      </c>
      <c r="H11">
        <v>4</v>
      </c>
      <c r="I11">
        <v>4</v>
      </c>
      <c r="J11">
        <v>2</v>
      </c>
      <c r="K11">
        <v>5</v>
      </c>
    </row>
    <row r="12" spans="1:38" ht="15.75" customHeight="1" x14ac:dyDescent="0.2">
      <c r="A12" s="9" t="s">
        <v>97</v>
      </c>
      <c r="D12">
        <f t="shared" ref="D12:D38" si="1">+AVERAGE(F12:L12)</f>
        <v>3.1666666666666665</v>
      </c>
      <c r="E12" t="str">
        <v>C2</v>
      </c>
      <c r="F12">
        <v>4</v>
      </c>
      <c r="G12">
        <v>3</v>
      </c>
      <c r="H12">
        <v>5</v>
      </c>
      <c r="I12">
        <v>3</v>
      </c>
      <c r="J12">
        <v>2</v>
      </c>
      <c r="K12">
        <v>2</v>
      </c>
    </row>
    <row r="13" spans="1:38" ht="15.75" customHeight="1" x14ac:dyDescent="0.2">
      <c r="A13">
        <f>+AVERAGE(AI2:AI7,AJ2:AJ7)</f>
        <v>3.3333333333333335</v>
      </c>
      <c r="C13">
        <f t="shared" si="0"/>
        <v>3.8333333333333335</v>
      </c>
      <c r="E13" t="str">
        <v>A2</v>
      </c>
      <c r="F13">
        <v>3</v>
      </c>
      <c r="G13">
        <v>4</v>
      </c>
      <c r="H13">
        <v>4</v>
      </c>
      <c r="I13">
        <v>5</v>
      </c>
      <c r="J13">
        <v>2</v>
      </c>
      <c r="K13">
        <v>5</v>
      </c>
    </row>
    <row r="14" spans="1:38" ht="15.75" customHeight="1" x14ac:dyDescent="0.2">
      <c r="A14" s="9" t="s">
        <v>99</v>
      </c>
      <c r="D14">
        <f t="shared" si="1"/>
        <v>3.8333333333333335</v>
      </c>
      <c r="E14" t="str">
        <v>C3</v>
      </c>
      <c r="F14">
        <v>5</v>
      </c>
      <c r="G14">
        <v>5</v>
      </c>
      <c r="H14">
        <v>4</v>
      </c>
      <c r="I14">
        <v>5</v>
      </c>
      <c r="J14">
        <v>2</v>
      </c>
      <c r="K14">
        <v>2</v>
      </c>
    </row>
    <row r="15" spans="1:38" ht="15.75" customHeight="1" x14ac:dyDescent="0.2">
      <c r="A15">
        <f>+D40</f>
        <v>3.1777777777777785</v>
      </c>
      <c r="C15">
        <f t="shared" si="0"/>
        <v>3.6666666666666665</v>
      </c>
      <c r="E15" t="str">
        <v>A3</v>
      </c>
      <c r="F15">
        <v>4</v>
      </c>
      <c r="G15">
        <v>5</v>
      </c>
      <c r="H15">
        <v>3</v>
      </c>
      <c r="I15">
        <v>5</v>
      </c>
      <c r="J15">
        <v>2</v>
      </c>
      <c r="K15">
        <v>3</v>
      </c>
    </row>
    <row r="16" spans="1:38" ht="15.75" customHeight="1" x14ac:dyDescent="0.2">
      <c r="A16" s="9" t="s">
        <v>100</v>
      </c>
      <c r="D16">
        <f t="shared" si="1"/>
        <v>3.5</v>
      </c>
      <c r="E16" t="str">
        <v>C4</v>
      </c>
      <c r="F16">
        <v>5</v>
      </c>
      <c r="G16">
        <v>4</v>
      </c>
      <c r="H16">
        <v>4</v>
      </c>
      <c r="I16">
        <v>4</v>
      </c>
      <c r="J16">
        <v>3</v>
      </c>
      <c r="K16">
        <v>1</v>
      </c>
    </row>
    <row r="17" spans="1:11" ht="15.75" customHeight="1" x14ac:dyDescent="0.2">
      <c r="A17">
        <f>+C40</f>
        <v>3.5000000000000004</v>
      </c>
      <c r="C17">
        <f t="shared" si="0"/>
        <v>4</v>
      </c>
      <c r="E17" t="str">
        <v>A4</v>
      </c>
      <c r="F17">
        <v>4</v>
      </c>
      <c r="G17">
        <v>3</v>
      </c>
      <c r="H17">
        <v>4</v>
      </c>
      <c r="I17">
        <v>5</v>
      </c>
      <c r="J17">
        <v>3</v>
      </c>
      <c r="K17">
        <v>5</v>
      </c>
    </row>
    <row r="18" spans="1:11" ht="15.75" customHeight="1" x14ac:dyDescent="0.2">
      <c r="D18">
        <f t="shared" si="1"/>
        <v>3.1666666666666665</v>
      </c>
      <c r="E18" t="str">
        <v>C5</v>
      </c>
      <c r="F18">
        <v>5</v>
      </c>
      <c r="G18">
        <v>3</v>
      </c>
      <c r="H18">
        <v>4</v>
      </c>
      <c r="I18">
        <v>4</v>
      </c>
      <c r="J18">
        <v>2</v>
      </c>
      <c r="K18">
        <v>1</v>
      </c>
    </row>
    <row r="19" spans="1:11" ht="15.75" customHeight="1" x14ac:dyDescent="0.2">
      <c r="C19">
        <f t="shared" si="0"/>
        <v>3.3333333333333335</v>
      </c>
      <c r="E19" t="str">
        <v>A5</v>
      </c>
      <c r="F19">
        <v>4</v>
      </c>
      <c r="G19">
        <v>3</v>
      </c>
      <c r="H19">
        <v>4</v>
      </c>
      <c r="I19">
        <v>5</v>
      </c>
      <c r="J19">
        <v>3</v>
      </c>
      <c r="K19">
        <v>1</v>
      </c>
    </row>
    <row r="20" spans="1:11" ht="15.75" customHeight="1" x14ac:dyDescent="0.2">
      <c r="D20">
        <f t="shared" si="1"/>
        <v>3.6666666666666665</v>
      </c>
      <c r="E20" t="str">
        <v>C6</v>
      </c>
      <c r="F20">
        <v>3</v>
      </c>
      <c r="G20">
        <v>4</v>
      </c>
      <c r="H20">
        <v>4</v>
      </c>
      <c r="I20">
        <v>5</v>
      </c>
      <c r="J20">
        <v>4</v>
      </c>
      <c r="K20">
        <v>2</v>
      </c>
    </row>
    <row r="21" spans="1:11" ht="15.75" customHeight="1" x14ac:dyDescent="0.2">
      <c r="C21">
        <f t="shared" si="0"/>
        <v>3.6666666666666665</v>
      </c>
      <c r="E21" t="str">
        <v>A6</v>
      </c>
      <c r="F21">
        <v>4</v>
      </c>
      <c r="G21">
        <v>4</v>
      </c>
      <c r="H21">
        <v>4</v>
      </c>
      <c r="I21">
        <v>5</v>
      </c>
      <c r="J21">
        <v>4</v>
      </c>
      <c r="K21">
        <v>1</v>
      </c>
    </row>
    <row r="22" spans="1:11" ht="15.75" customHeight="1" x14ac:dyDescent="0.2">
      <c r="D22">
        <f t="shared" si="1"/>
        <v>2.6666666666666665</v>
      </c>
      <c r="E22" t="str">
        <v>C7</v>
      </c>
      <c r="F22">
        <v>2</v>
      </c>
      <c r="G22">
        <v>4</v>
      </c>
      <c r="H22">
        <v>4</v>
      </c>
      <c r="I22">
        <v>2</v>
      </c>
      <c r="J22">
        <v>2</v>
      </c>
      <c r="K22">
        <v>2</v>
      </c>
    </row>
    <row r="23" spans="1:11" ht="15.75" customHeight="1" x14ac:dyDescent="0.2">
      <c r="C23">
        <f t="shared" si="0"/>
        <v>3.1666666666666665</v>
      </c>
      <c r="E23" t="str">
        <v>A7</v>
      </c>
      <c r="F23">
        <v>3</v>
      </c>
      <c r="G23">
        <v>4</v>
      </c>
      <c r="H23">
        <v>4</v>
      </c>
      <c r="I23">
        <v>5</v>
      </c>
      <c r="J23">
        <v>2</v>
      </c>
      <c r="K23">
        <v>1</v>
      </c>
    </row>
    <row r="24" spans="1:11" ht="15.75" customHeight="1" x14ac:dyDescent="0.2">
      <c r="D24">
        <f t="shared" si="1"/>
        <v>3</v>
      </c>
      <c r="E24" t="str">
        <v>C8</v>
      </c>
      <c r="F24">
        <v>3</v>
      </c>
      <c r="G24">
        <v>4</v>
      </c>
      <c r="H24">
        <v>5</v>
      </c>
      <c r="I24">
        <v>2</v>
      </c>
      <c r="J24">
        <v>2</v>
      </c>
      <c r="K24">
        <v>2</v>
      </c>
    </row>
    <row r="25" spans="1:11" ht="15.75" customHeight="1" x14ac:dyDescent="0.2">
      <c r="C25">
        <f t="shared" si="0"/>
        <v>4</v>
      </c>
      <c r="E25" t="str">
        <v>A8</v>
      </c>
      <c r="F25">
        <v>4</v>
      </c>
      <c r="G25">
        <v>4</v>
      </c>
      <c r="H25">
        <v>5</v>
      </c>
      <c r="I25">
        <v>5</v>
      </c>
      <c r="J25">
        <v>2</v>
      </c>
      <c r="K25">
        <v>4</v>
      </c>
    </row>
    <row r="26" spans="1:11" ht="15.75" customHeight="1" x14ac:dyDescent="0.2">
      <c r="D26">
        <f t="shared" si="1"/>
        <v>3.5</v>
      </c>
      <c r="E26" t="str">
        <v>C9</v>
      </c>
      <c r="F26">
        <v>3</v>
      </c>
      <c r="G26">
        <v>5</v>
      </c>
      <c r="H26">
        <v>4</v>
      </c>
      <c r="I26">
        <v>4</v>
      </c>
      <c r="J26">
        <v>3</v>
      </c>
      <c r="K26">
        <v>2</v>
      </c>
    </row>
    <row r="27" spans="1:11" ht="15.75" customHeight="1" x14ac:dyDescent="0.2">
      <c r="C27">
        <f t="shared" si="0"/>
        <v>4.333333333333333</v>
      </c>
      <c r="E27" t="str">
        <v>A9</v>
      </c>
      <c r="F27">
        <v>4</v>
      </c>
      <c r="G27">
        <v>5</v>
      </c>
      <c r="H27">
        <v>4</v>
      </c>
      <c r="I27">
        <v>5</v>
      </c>
      <c r="J27">
        <v>4</v>
      </c>
      <c r="K27">
        <v>4</v>
      </c>
    </row>
    <row r="28" spans="1:11" ht="15.75" customHeight="1" x14ac:dyDescent="0.2">
      <c r="D28">
        <f t="shared" si="1"/>
        <v>2.3333333333333335</v>
      </c>
      <c r="E28" t="str">
        <v>C10</v>
      </c>
      <c r="F28">
        <v>3</v>
      </c>
      <c r="G28">
        <v>3</v>
      </c>
      <c r="H28">
        <v>3</v>
      </c>
      <c r="I28">
        <v>2</v>
      </c>
      <c r="J28">
        <v>1</v>
      </c>
      <c r="K28">
        <v>2</v>
      </c>
    </row>
    <row r="29" spans="1:11" ht="15.75" customHeight="1" x14ac:dyDescent="0.2">
      <c r="C29">
        <f t="shared" si="0"/>
        <v>3.1666666666666665</v>
      </c>
      <c r="E29" t="str">
        <v>A10</v>
      </c>
      <c r="F29">
        <v>4</v>
      </c>
      <c r="G29">
        <v>2</v>
      </c>
      <c r="H29">
        <v>3</v>
      </c>
      <c r="I29">
        <v>5</v>
      </c>
      <c r="J29">
        <v>1</v>
      </c>
      <c r="K29">
        <v>4</v>
      </c>
    </row>
    <row r="30" spans="1:11" ht="15.75" customHeight="1" x14ac:dyDescent="0.2">
      <c r="D30">
        <f t="shared" si="1"/>
        <v>3.3333333333333335</v>
      </c>
      <c r="E30" t="str">
        <v>C11</v>
      </c>
      <c r="F30">
        <v>5</v>
      </c>
      <c r="G30">
        <v>3</v>
      </c>
      <c r="H30">
        <v>4</v>
      </c>
      <c r="I30">
        <v>3</v>
      </c>
      <c r="J30">
        <v>3</v>
      </c>
      <c r="K30">
        <v>2</v>
      </c>
    </row>
    <row r="31" spans="1:11" ht="15.75" customHeight="1" x14ac:dyDescent="0.2">
      <c r="C31">
        <f t="shared" si="0"/>
        <v>2.8333333333333335</v>
      </c>
      <c r="E31" t="str">
        <v>A11</v>
      </c>
      <c r="F31">
        <v>4</v>
      </c>
      <c r="G31">
        <v>2</v>
      </c>
      <c r="H31">
        <v>4</v>
      </c>
      <c r="I31">
        <v>3</v>
      </c>
      <c r="J31">
        <v>3</v>
      </c>
      <c r="K31">
        <v>1</v>
      </c>
    </row>
    <row r="32" spans="1:11" ht="15.75" customHeight="1" x14ac:dyDescent="0.2">
      <c r="D32">
        <f t="shared" si="1"/>
        <v>3</v>
      </c>
      <c r="E32" t="str">
        <v>C12</v>
      </c>
      <c r="F32">
        <v>3</v>
      </c>
      <c r="G32">
        <v>3</v>
      </c>
      <c r="H32">
        <v>5</v>
      </c>
      <c r="I32">
        <v>3</v>
      </c>
      <c r="J32">
        <v>2</v>
      </c>
      <c r="K32">
        <v>2</v>
      </c>
    </row>
    <row r="33" spans="3:11" ht="15.75" customHeight="1" x14ac:dyDescent="0.2">
      <c r="C33">
        <f t="shared" si="0"/>
        <v>3.3333333333333335</v>
      </c>
      <c r="E33" t="str">
        <v>A12</v>
      </c>
      <c r="F33">
        <v>4</v>
      </c>
      <c r="G33">
        <v>2</v>
      </c>
      <c r="H33">
        <v>4</v>
      </c>
      <c r="I33">
        <v>4</v>
      </c>
      <c r="J33">
        <v>2</v>
      </c>
      <c r="K33">
        <v>4</v>
      </c>
    </row>
    <row r="34" spans="3:11" ht="15.75" customHeight="1" x14ac:dyDescent="0.2">
      <c r="D34">
        <f t="shared" si="1"/>
        <v>2.5</v>
      </c>
      <c r="E34" t="str">
        <v>C13</v>
      </c>
      <c r="F34">
        <v>3</v>
      </c>
      <c r="G34">
        <v>2</v>
      </c>
      <c r="H34">
        <v>3</v>
      </c>
      <c r="I34">
        <v>4</v>
      </c>
      <c r="J34">
        <v>1</v>
      </c>
      <c r="K34">
        <v>2</v>
      </c>
    </row>
    <row r="35" spans="3:11" ht="15.75" customHeight="1" x14ac:dyDescent="0.2">
      <c r="C35">
        <f t="shared" si="0"/>
        <v>3.3333333333333335</v>
      </c>
      <c r="E35" t="str">
        <v>A13</v>
      </c>
      <c r="F35">
        <v>5</v>
      </c>
      <c r="G35">
        <v>2</v>
      </c>
      <c r="H35">
        <v>3</v>
      </c>
      <c r="I35">
        <v>5</v>
      </c>
      <c r="J35">
        <v>1</v>
      </c>
      <c r="K35">
        <v>4</v>
      </c>
    </row>
    <row r="36" spans="3:11" ht="15.75" customHeight="1" x14ac:dyDescent="0.2">
      <c r="D36">
        <f t="shared" si="1"/>
        <v>3.3333333333333335</v>
      </c>
      <c r="E36" t="str">
        <v>C14</v>
      </c>
      <c r="F36">
        <v>5</v>
      </c>
      <c r="G36">
        <v>4</v>
      </c>
      <c r="H36">
        <v>4</v>
      </c>
      <c r="I36">
        <v>3</v>
      </c>
      <c r="J36">
        <v>3</v>
      </c>
      <c r="K36">
        <v>1</v>
      </c>
    </row>
    <row r="37" spans="3:11" ht="15.75" customHeight="1" x14ac:dyDescent="0.2">
      <c r="C37">
        <f t="shared" si="0"/>
        <v>3.3333333333333335</v>
      </c>
      <c r="E37" t="str">
        <v>A14</v>
      </c>
      <c r="F37">
        <v>5</v>
      </c>
      <c r="G37">
        <v>3</v>
      </c>
      <c r="H37">
        <v>4</v>
      </c>
      <c r="I37">
        <v>4</v>
      </c>
      <c r="J37">
        <v>3</v>
      </c>
      <c r="K37">
        <v>1</v>
      </c>
    </row>
    <row r="38" spans="3:11" ht="15.75" customHeight="1" x14ac:dyDescent="0.2">
      <c r="D38">
        <f t="shared" si="1"/>
        <v>3.3333333333333335</v>
      </c>
      <c r="E38" t="str">
        <v>C15</v>
      </c>
      <c r="F38">
        <v>3</v>
      </c>
      <c r="G38">
        <v>3</v>
      </c>
      <c r="H38">
        <v>4</v>
      </c>
      <c r="I38">
        <v>4</v>
      </c>
      <c r="J38">
        <v>3</v>
      </c>
      <c r="K38">
        <v>3</v>
      </c>
    </row>
    <row r="39" spans="3:11" ht="15.75" customHeight="1" x14ac:dyDescent="0.2">
      <c r="C39">
        <f>+AVERAGE(F39:K39)</f>
        <v>3</v>
      </c>
      <c r="E39" t="str">
        <v>A15</v>
      </c>
      <c r="F39">
        <v>4</v>
      </c>
      <c r="G39">
        <v>3</v>
      </c>
      <c r="H39">
        <v>3</v>
      </c>
      <c r="I39">
        <v>5</v>
      </c>
      <c r="J39">
        <v>2</v>
      </c>
      <c r="K39">
        <v>1</v>
      </c>
    </row>
    <row r="40" spans="3:11" ht="15.75" customHeight="1" x14ac:dyDescent="0.2">
      <c r="C40" s="9">
        <f>+AVERAGE(C10:C39)</f>
        <v>3.5000000000000004</v>
      </c>
      <c r="D40" s="9">
        <f>+AVERAGE(D10:D39)</f>
        <v>3.1777777777777785</v>
      </c>
      <c r="F40">
        <f>+AVERAGE(F11,F13,F15,F17,F19,F21,F23,F25,F27,F29,F31,F33,F35,F37,F39)</f>
        <v>3.9333333333333331</v>
      </c>
      <c r="G40">
        <f>+AVERAGE(G11,G13,G15,G17,G19,G21,G23,G25,G27,G29,G31,G33,G35,G37,G39)</f>
        <v>3.2666666666666666</v>
      </c>
      <c r="H40">
        <f>+AVERAGE(H11,H13,H15,H17,H19,H21,H23,H25,H27,H29,H31,H33,H35,H37,H39)</f>
        <v>3.8</v>
      </c>
      <c r="I40">
        <f>+AVERAGE(I11,I13,I15,I17,I19,I21,I23,I25,I27,I29,I31,I33,I35,I37,I39)</f>
        <v>4.666666666666667</v>
      </c>
      <c r="J40">
        <f>+AVERAGE(J11,J13,J15,J17,J19,J21,J23,J25,J27,J29,J31,J33,J35,J37,J39)</f>
        <v>2.4</v>
      </c>
      <c r="K40">
        <f>+AVERAGE(K11,K13,K15,K17,K19,K21,K23,K25,K27,K29,K31,K33,K35,K37,K39)</f>
        <v>2.9333333333333331</v>
      </c>
    </row>
    <row r="41" spans="3:11" ht="15.75" customHeight="1" x14ac:dyDescent="0.2">
      <c r="F41">
        <f>+AVERAGE(F10,F12,F14,F16,F18,F20,F22,F24,F26,F28,F30,F32,F34,F36,F38)</f>
        <v>3.6666666666666665</v>
      </c>
      <c r="G41">
        <f>+AVERAGE(G10,G12,G14,G16,G18,G20,G22,G24,G26,G28,G30,G32,G34,G36,G38)</f>
        <v>3.6</v>
      </c>
      <c r="H41">
        <f>+AVERAGE(H10,H12,H14,H16,H18,H20,H22,H24,H26,H28,H30,H32,H34,H36,H38)</f>
        <v>4.0666666666666664</v>
      </c>
      <c r="I41">
        <f>+AVERAGE(I10,I12,I14,I16,I18,I20,I22,I24,I26,I28,I30,I32,I34,I36,I38)</f>
        <v>3.4666666666666668</v>
      </c>
      <c r="J41">
        <f>+AVERAGE(J10,J12,J14,J16,J18,J20,J22,J24,J26,J28,J30,J32,J34,J36,J38)</f>
        <v>2.4</v>
      </c>
      <c r="K41">
        <f>+AVERAGE(K10,K12,K14,K16,K18,K20,K22,K24,K26,K28,K30,K32,K34,K36,K38)</f>
        <v>1.8666666666666667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vt:lpstr>
      <vt:lpstr>Preprocess</vt:lpstr>
      <vt:lpstr>Alfa &amp; Means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Gabriel Machuca García</cp:lastModifiedBy>
  <dcterms:modified xsi:type="dcterms:W3CDTF">2025-06-19T23:32:40Z</dcterms:modified>
</cp:coreProperties>
</file>