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Address</t>
        </is>
      </c>
      <c r="C1" s="1" t="inlineStr">
        <is>
          <t>Area</t>
        </is>
      </c>
      <c r="D1" s="1" t="inlineStr">
        <is>
          <t>Price</t>
        </is>
      </c>
      <c r="E1" s="1" t="inlineStr">
        <is>
          <t>Price_per_sqm</t>
        </is>
      </c>
      <c r="F1" s="1" t="inlineStr">
        <is>
          <t>Size</t>
        </is>
      </c>
      <c r="G1" s="1" t="inlineStr">
        <is>
          <t>Rooms</t>
        </is>
      </c>
      <c r="H1" s="1" t="inlineStr">
        <is>
          <t>Fee</t>
        </is>
      </c>
      <c r="I1" s="1" t="inlineStr">
        <is>
          <t>Tags</t>
        </is>
      </c>
      <c r="J1" s="1" t="inlineStr">
        <is>
          <t>Location</t>
        </is>
      </c>
      <c r="K1" s="1" t="inlineStr">
        <is>
          <t>Kommun</t>
        </is>
      </c>
    </row>
    <row r="2">
      <c r="A2" s="1" t="n">
        <v>0</v>
      </c>
      <c r="B2">
        <f>HYPERLINK("https://hemnet.se/bostad/lagenhet-2rum-abrahamsberg-akeslund-stockholms-kommun-stopvagen-62-21303592" ;"Stopvägen 62")</f>
        <v/>
      </c>
      <c r="C2" t="inlineStr">
        <is>
          <t>Abrahamsberg / Åkeslund, Stockholms Kommun</t>
        </is>
      </c>
      <c r="D2" t="n">
        <v>3195000</v>
      </c>
      <c r="E2" t="n">
        <v>62647</v>
      </c>
      <c r="F2" t="n">
        <v>51</v>
      </c>
      <c r="G2" t="n">
        <v>2</v>
      </c>
      <c r="H2" t="n">
        <v>3436</v>
      </c>
      <c r="I2" t="inlineStr">
        <is>
          <t>PremiumBalkong</t>
        </is>
      </c>
      <c r="J2">
        <f>HYPERLINK("https://www.google.com/maps/place/Stopvägen+62,Abrahamsberg+/+Åkeslund,+Stockholms+Kommun," ;"Abrahamsberg / Åkeslund")</f>
        <v/>
      </c>
      <c r="K2" t="inlineStr">
        <is>
          <t xml:space="preserve">Stockholms </t>
        </is>
      </c>
    </row>
    <row r="3">
      <c r="A3" s="1" t="n">
        <v>1</v>
      </c>
      <c r="B3">
        <f>HYPERLINK("https://hemnet.se/bostad/lagenhet-3rum-bromma-riksby-stockholms-kommun-spangavagen-42-21341425" ;"Spångavägen 42")</f>
        <v/>
      </c>
      <c r="C3" t="inlineStr">
        <is>
          <t>Bromma - Riksby, Stockholms Kommun</t>
        </is>
      </c>
      <c r="D3" t="n">
        <v>2495000</v>
      </c>
      <c r="E3" t="n">
        <v>44554</v>
      </c>
      <c r="F3" t="n">
        <v>56</v>
      </c>
      <c r="G3" t="n">
        <v>3</v>
      </c>
      <c r="H3" t="n">
        <v>5258</v>
      </c>
      <c r="I3" t="inlineStr">
        <is>
          <t>PlusBalkong</t>
        </is>
      </c>
      <c r="J3">
        <f>HYPERLINK("https://www.google.com/maps/place/Spångavägen+42,Bromma+-+Riksby,+Stockholms+Kommun," ;"Bromma - Riksby")</f>
        <v/>
      </c>
      <c r="K3" t="inlineStr">
        <is>
          <t xml:space="preserve">Stockholms </t>
        </is>
      </c>
    </row>
    <row r="4">
      <c r="A4" s="1" t="n">
        <v>2</v>
      </c>
      <c r="B4">
        <f>HYPERLINK("https://hemnet.se/bostad/lagenhet-3rum-bromma-riksby-stockholms-kommun-vadmalsvagen-19-21343867" ;"Vadmalsvägen 19")</f>
        <v/>
      </c>
      <c r="C4" t="inlineStr">
        <is>
          <t>Bromma - Riksby, Stockholms Kommun</t>
        </is>
      </c>
      <c r="D4" t="n">
        <v>2495000</v>
      </c>
      <c r="E4" t="n">
        <v>38092</v>
      </c>
      <c r="F4" t="n">
        <v>65.5</v>
      </c>
      <c r="G4" t="n">
        <v>3</v>
      </c>
      <c r="H4" t="n">
        <v>4037</v>
      </c>
      <c r="I4" t="inlineStr">
        <is>
          <t>Uteplats</t>
        </is>
      </c>
      <c r="J4">
        <f>HYPERLINK("https://www.google.com/maps/place/Vadmalsvägen+19,Bromma+-+Riksby,+Stockholms+Kommun," ;"Bromma - Riksby")</f>
        <v/>
      </c>
      <c r="K4" t="inlineStr">
        <is>
          <t xml:space="preserve">Stockholms </t>
        </is>
      </c>
    </row>
    <row r="5">
      <c r="A5" s="1" t="n">
        <v>3</v>
      </c>
      <c r="B5">
        <f>HYPERLINK("https://hemnet.se/bostad/lagenhet-2rum-huvudsta-solna-kommun-huvudstagatan-16-21319510" ;"Huvudstagatan 16")</f>
        <v/>
      </c>
      <c r="C5" t="inlineStr">
        <is>
          <t>Huvudsta, Solna Kommun</t>
        </is>
      </c>
      <c r="D5" t="n">
        <v>2995000</v>
      </c>
      <c r="E5" t="n">
        <v>45379</v>
      </c>
      <c r="F5" t="n">
        <v>66</v>
      </c>
      <c r="G5" t="n">
        <v>2</v>
      </c>
      <c r="H5" t="n">
        <v>3201</v>
      </c>
      <c r="I5" t="inlineStr">
        <is>
          <t>PremiumBalkong</t>
        </is>
      </c>
      <c r="J5">
        <f>HYPERLINK("https://www.google.com/maps/place/Huvudstagatan+16,Huvudsta,+Solna+Kommun," ;"Huvudsta")</f>
        <v/>
      </c>
      <c r="K5" t="inlineStr">
        <is>
          <t xml:space="preserve">Solna </t>
        </is>
      </c>
    </row>
    <row r="6">
      <c r="A6" s="1" t="n">
        <v>4</v>
      </c>
      <c r="B6">
        <f>HYPERLINK("https://hemnet.se/bostad/lagenhet-3rum-vastra-skogen-huvudsta-solna-kommun-infanterigatan-7,-8-tr-21343460" ;"Infanterigatan 7, 8 Tr")</f>
        <v/>
      </c>
      <c r="C6" t="inlineStr">
        <is>
          <t>Västra Skogen / Huvudsta, Solna Kommun</t>
        </is>
      </c>
      <c r="D6" t="n">
        <v>3100000</v>
      </c>
      <c r="E6" t="n">
        <v>46617</v>
      </c>
      <c r="F6" t="n">
        <v>66.5</v>
      </c>
      <c r="G6" t="n">
        <v>3</v>
      </c>
      <c r="H6" t="n">
        <v>4401</v>
      </c>
      <c r="I6" t="inlineStr">
        <is>
          <t>BalkongHiss</t>
        </is>
      </c>
      <c r="J6">
        <f>HYPERLINK("https://www.google.com/maps/place/Infanterigatan+7,+8+Tr,Västra+Skogen+/+Huvudsta,+Solna+Kommun," ;"Västra Skogen / Huvudsta")</f>
        <v/>
      </c>
      <c r="K6" t="inlineStr">
        <is>
          <t xml:space="preserve">Solna </t>
        </is>
      </c>
    </row>
    <row r="7">
      <c r="A7" s="1" t="n">
        <v>5</v>
      </c>
      <c r="B7">
        <f>HYPERLINK("https://hemnet.se/bostad/lagenhet-3rum-vastra-skogen-solna-kommun-bangatan-15,-van-4-av-5-21320208" ;"Bangatan 15, Vån 4 Av 5")</f>
        <v/>
      </c>
      <c r="C7" t="inlineStr">
        <is>
          <t>Västra Skogen, Solna Kommun</t>
        </is>
      </c>
      <c r="D7" t="n">
        <v>3995000</v>
      </c>
      <c r="E7" t="n">
        <v>50570</v>
      </c>
      <c r="F7" t="n">
        <v>79</v>
      </c>
      <c r="G7" t="n">
        <v>3</v>
      </c>
      <c r="H7" t="n">
        <v>5222</v>
      </c>
      <c r="I7" t="inlineStr">
        <is>
          <t>PremiumBalkongHiss</t>
        </is>
      </c>
      <c r="J7">
        <f>HYPERLINK("https://www.google.com/maps/place/Bangatan+15,+Vån+4+Av+5,Västra+Skogen,+Solna+Kommun," ;"Västra Skogen")</f>
        <v/>
      </c>
      <c r="K7" t="inlineStr">
        <is>
          <t xml:space="preserve">Solna </t>
        </is>
      </c>
    </row>
    <row r="8">
      <c r="A8" s="1" t="n">
        <v>6</v>
      </c>
      <c r="B8">
        <f>HYPERLINK("https://hemnet.se/bostad/lagenhet-3rum-traneberg-stockholms-kommun-nipfjallsvagen-10-21341680" ;"Nipfjällsvägen 10")</f>
        <v/>
      </c>
      <c r="C8" t="inlineStr">
        <is>
          <t>Traneberg, Stockholms Kommun</t>
        </is>
      </c>
      <c r="D8" t="n">
        <v>3995000</v>
      </c>
      <c r="E8" t="n">
        <v>64435</v>
      </c>
      <c r="F8" t="n">
        <v>62</v>
      </c>
      <c r="G8" t="n">
        <v>3</v>
      </c>
      <c r="H8" t="n">
        <v>3257</v>
      </c>
      <c r="I8" t="inlineStr">
        <is>
          <t>PlusBalkongHiss</t>
        </is>
      </c>
      <c r="J8">
        <f>HYPERLINK("https://www.google.com/maps/place/Nipfjällsvägen+10,Traneberg,+Stockholms+Kommun," ;"Traneberg")</f>
        <v/>
      </c>
      <c r="K8" t="inlineStr">
        <is>
          <t xml:space="preserve">Stockholms </t>
        </is>
      </c>
    </row>
    <row r="9">
      <c r="A9" s="1" t="n">
        <v>7</v>
      </c>
      <c r="B9">
        <f>HYPERLINK("https://hemnet.se/bostad/lagenhet-2rum-vastra-skogen-solna-kommun-johan-enbergs-vag-28,-5tr-21293470" ;"Johan Enbergs Väg 28, 5Tr")</f>
        <v/>
      </c>
      <c r="C9" t="inlineStr">
        <is>
          <t>Västra Skogen, Solna Kommun</t>
        </is>
      </c>
      <c r="D9" t="n">
        <v>3495000</v>
      </c>
      <c r="E9" t="n">
        <v>52164</v>
      </c>
      <c r="F9" t="n">
        <v>67</v>
      </c>
      <c r="G9" t="n">
        <v>2</v>
      </c>
      <c r="H9" t="n">
        <v>3985</v>
      </c>
      <c r="I9" t="inlineStr">
        <is>
          <t>PremiumBalkongHiss</t>
        </is>
      </c>
      <c r="J9">
        <f>HYPERLINK("https://www.google.com/maps/place/Johan+Enbergs+Väg+28,+5Tr,Västra+Skogen,+Solna+Kommun," ;"Västra Skogen")</f>
        <v/>
      </c>
      <c r="K9" t="inlineStr">
        <is>
          <t xml:space="preserve">Solna </t>
        </is>
      </c>
    </row>
    <row r="10">
      <c r="A10" s="1" t="n">
        <v>8</v>
      </c>
      <c r="B10">
        <f>HYPERLINK("https://hemnet.se/bostad/lagenhet-3rum-vastra-skogen-solna-kommun-armegatan-7-21338410" ;"Armégatan 7")</f>
        <v/>
      </c>
      <c r="C10" t="inlineStr">
        <is>
          <t>Västra Skogen, Solna Kommun</t>
        </is>
      </c>
      <c r="D10" t="n">
        <v>3995000</v>
      </c>
      <c r="E10" t="n">
        <v>60530</v>
      </c>
      <c r="F10" t="n">
        <v>66</v>
      </c>
      <c r="G10" t="n">
        <v>3</v>
      </c>
      <c r="H10" t="n">
        <v>4339</v>
      </c>
      <c r="I10" t="inlineStr">
        <is>
          <t>PremiumBalkongHiss</t>
        </is>
      </c>
      <c r="J10">
        <f>HYPERLINK("https://www.google.com/maps/place/Armégatan+7,Västra+Skogen,+Solna+Kommun," ;"Västra Skogen")</f>
        <v/>
      </c>
      <c r="K10" t="inlineStr">
        <is>
          <t xml:space="preserve">Solna </t>
        </is>
      </c>
    </row>
    <row r="11">
      <c r="A11" s="1" t="n">
        <v>9</v>
      </c>
      <c r="B11">
        <f>HYPERLINK("https://hemnet.se/bostad/lagenhet-3rum-traneberg-stockholms-kommun-tranebergsvagen-120-21340097" ;"Tranebergsvägen 120")</f>
        <v/>
      </c>
      <c r="C11" t="inlineStr">
        <is>
          <t>Traneberg, Stockholms Kommun</t>
        </is>
      </c>
      <c r="D11" t="n">
        <v>3995000</v>
      </c>
      <c r="E11" t="n">
        <v>61462</v>
      </c>
      <c r="F11" t="n">
        <v>65</v>
      </c>
      <c r="G11" t="n">
        <v>3</v>
      </c>
      <c r="H11" t="n">
        <v>4307</v>
      </c>
      <c r="I11" t="inlineStr">
        <is>
          <t>PremiumUteplats</t>
        </is>
      </c>
      <c r="J11">
        <f>HYPERLINK("https://www.google.com/maps/place/Tranebergsvägen+120,Traneberg,+Stockholms+Kommun," ;"Traneberg")</f>
        <v/>
      </c>
      <c r="K11" t="inlineStr">
        <is>
          <t xml:space="preserve">Stockholms </t>
        </is>
      </c>
    </row>
    <row r="12">
      <c r="A12" s="1" t="n">
        <v>10</v>
      </c>
      <c r="B12">
        <f>HYPERLINK("https://hemnet.se/bostad/lagenhet-2rum-huvudsta-solna-kommun-bygatan-13,-van-3-21341016" ;"Bygatan 13, Vån 3")</f>
        <v/>
      </c>
      <c r="C12" t="inlineStr">
        <is>
          <t>Huvudsta, Solna Kommun</t>
        </is>
      </c>
      <c r="D12" t="n">
        <v>2895000</v>
      </c>
      <c r="E12" t="n">
        <v>49068</v>
      </c>
      <c r="F12" t="n">
        <v>59</v>
      </c>
      <c r="G12" t="n">
        <v>2</v>
      </c>
      <c r="H12" t="n">
        <v>3773</v>
      </c>
      <c r="I12" t="inlineStr">
        <is>
          <t>PremiumBalkongHiss</t>
        </is>
      </c>
      <c r="J12">
        <f>HYPERLINK("https://www.google.com/maps/place/Bygatan+13,+Vån+3,Huvudsta,+Solna+Kommun," ;"Huvudsta")</f>
        <v/>
      </c>
      <c r="K12" t="inlineStr">
        <is>
          <t xml:space="preserve">Solna </t>
        </is>
      </c>
    </row>
    <row r="13">
      <c r="A13" s="1" t="n">
        <v>11</v>
      </c>
      <c r="B13">
        <f>HYPERLINK("https://hemnet.se/bostad/lagenhet-3rum-huvudsta-solna-kommun-jungfrudansen-33-21341123" ;"Jungfrudansen 33")</f>
        <v/>
      </c>
      <c r="C13" t="inlineStr">
        <is>
          <t>Huvudsta, Solna Kommun</t>
        </is>
      </c>
      <c r="D13" t="n">
        <v>3295000</v>
      </c>
      <c r="E13" t="n">
        <v>47754</v>
      </c>
      <c r="F13" t="n">
        <v>69</v>
      </c>
      <c r="G13" t="n">
        <v>3</v>
      </c>
      <c r="H13" t="n">
        <v>5147</v>
      </c>
      <c r="I13" t="inlineStr">
        <is>
          <t>PremiumHiss</t>
        </is>
      </c>
      <c r="J13">
        <f>HYPERLINK("https://www.google.com/maps/place/Jungfrudansen+33,Huvudsta,+Solna+Kommun," ;"Huvudsta")</f>
        <v/>
      </c>
      <c r="K13" t="inlineStr">
        <is>
          <t xml:space="preserve">Solna </t>
        </is>
      </c>
    </row>
    <row r="14">
      <c r="A14" s="1" t="n">
        <v>12</v>
      </c>
      <c r="B14">
        <f>HYPERLINK("https://hemnet.se/bostad/lagenhet-2rum-riksby-stockholms-kommun-stramaljvagen-36-21340860" ;"Stramaljvägen 36")</f>
        <v/>
      </c>
      <c r="C14" t="inlineStr">
        <is>
          <t>Riksby, Stockholms Kommun</t>
        </is>
      </c>
      <c r="D14" t="n">
        <v>2695000</v>
      </c>
      <c r="E14" t="n">
        <v>52843</v>
      </c>
      <c r="F14" t="n">
        <v>51</v>
      </c>
      <c r="G14" t="n">
        <v>2</v>
      </c>
      <c r="H14" t="n">
        <v>3367</v>
      </c>
      <c r="I14" t="inlineStr">
        <is>
          <t>PlusBalkong</t>
        </is>
      </c>
      <c r="J14">
        <f>HYPERLINK("https://www.google.com/maps/place/Stramaljvägen+36,Riksby,+Stockholms+Kommun," ;"Riksby")</f>
        <v/>
      </c>
      <c r="K14" t="inlineStr">
        <is>
          <t xml:space="preserve">Stockholms </t>
        </is>
      </c>
    </row>
    <row r="15">
      <c r="A15" s="1" t="n">
        <v>13</v>
      </c>
      <c r="B15">
        <f>HYPERLINK("https://hemnet.se/bostad/lagenhet-2rum-bromma-traneberg-stockholms-kommun-tranebergsvagen-95-21341410" ;"Tranebergsvägen 95")</f>
        <v/>
      </c>
      <c r="C15" t="inlineStr">
        <is>
          <t>Bromma - Traneberg, Stockholms Kommun</t>
        </is>
      </c>
      <c r="D15" t="n">
        <v>3195000</v>
      </c>
      <c r="E15" t="n">
        <v>59720</v>
      </c>
      <c r="F15" t="n">
        <v>53.5</v>
      </c>
      <c r="G15" t="n">
        <v>2</v>
      </c>
      <c r="H15" t="n">
        <v>3631</v>
      </c>
      <c r="I15" t="inlineStr">
        <is>
          <t>PlusBalkong</t>
        </is>
      </c>
      <c r="J15">
        <f>HYPERLINK("https://www.google.com/maps/place/Tranebergsvägen+95,Bromma+-+Traneberg,+Stockholms+Kommun," ;"Bromma - Traneberg")</f>
        <v/>
      </c>
      <c r="K15" t="inlineStr">
        <is>
          <t xml:space="preserve">Stockholms </t>
        </is>
      </c>
    </row>
    <row r="16">
      <c r="A16" s="1" t="n">
        <v>14</v>
      </c>
      <c r="B16">
        <f>HYPERLINK("https://hemnet.se/bostad/lagenhet-3rum-kungsholmen-marieberg-stockholms-kommun-gjorwellsgatan-17,-5-tr-21341411" ;"Gjörwellsgatan 17, 5 Tr")</f>
        <v/>
      </c>
      <c r="C16" t="inlineStr">
        <is>
          <t>Kungsholmen Marieberg, Stockholms Kommun</t>
        </is>
      </c>
      <c r="D16" t="n">
        <v>3995000</v>
      </c>
      <c r="E16" t="n">
        <v>76827</v>
      </c>
      <c r="F16" t="n">
        <v>52</v>
      </c>
      <c r="G16" t="n">
        <v>3</v>
      </c>
      <c r="H16" t="n">
        <v>2231</v>
      </c>
      <c r="I16" t="inlineStr">
        <is>
          <t>BalkongHiss</t>
        </is>
      </c>
      <c r="J16">
        <f>HYPERLINK("https://www.google.com/maps/place/Gjörwellsgatan+17,+5+Tr,Kungsholmen+Marieberg,+Stockholms+Kommun," ;"Kungsholmen Marieberg")</f>
        <v/>
      </c>
      <c r="K16" t="inlineStr">
        <is>
          <t xml:space="preserve">Stockholms </t>
        </is>
      </c>
    </row>
    <row r="17">
      <c r="A17" s="1" t="n">
        <v>15</v>
      </c>
      <c r="B17">
        <f>HYPERLINK("https://hemnet.se/bostad/lagenhet-3rum-huvudsta-solna-kommun-goran-perssons-vag-25-21341238" ;"Göran Perssons Väg 25")</f>
        <v/>
      </c>
      <c r="C17" t="inlineStr">
        <is>
          <t>Huvudsta, Solna Kommun</t>
        </is>
      </c>
      <c r="D17" t="n">
        <v>3895000</v>
      </c>
      <c r="E17" t="n">
        <v>48688</v>
      </c>
      <c r="F17" t="n">
        <v>80</v>
      </c>
      <c r="G17" t="n">
        <v>3</v>
      </c>
      <c r="H17" t="n">
        <v>4754</v>
      </c>
      <c r="I17" t="inlineStr">
        <is>
          <t>BalkongHiss</t>
        </is>
      </c>
      <c r="J17">
        <f>HYPERLINK("https://www.google.com/maps/place/Göran+Perssons+Väg+25,Huvudsta,+Solna+Kommun," ;"Huvudsta")</f>
        <v/>
      </c>
      <c r="K17" t="inlineStr">
        <is>
          <t xml:space="preserve">Solna </t>
        </is>
      </c>
    </row>
    <row r="18">
      <c r="A18" s="1" t="n">
        <v>16</v>
      </c>
      <c r="B18">
        <f>HYPERLINK("https://hemnet.se/bostad/lagenhet-2rum-bromma-riksby-stockholms-kommun-spangavagen-46-21340943" ;"Spångavägen 46")</f>
        <v/>
      </c>
      <c r="C18" t="inlineStr">
        <is>
          <t>Bromma - Riksby, Stockholms Kommun</t>
        </is>
      </c>
      <c r="D18" t="n">
        <v>2350000</v>
      </c>
      <c r="E18" t="n">
        <v>41964</v>
      </c>
      <c r="F18" t="n">
        <v>56</v>
      </c>
      <c r="G18" t="n">
        <v>2</v>
      </c>
      <c r="H18" t="n">
        <v>5258</v>
      </c>
      <c r="I18" t="inlineStr">
        <is>
          <t>Balkong</t>
        </is>
      </c>
      <c r="J18">
        <f>HYPERLINK("https://www.google.com/maps/place/Spångavägen+46,Bromma+-+Riksby,+Stockholms+Kommun," ;"Bromma - Riksby")</f>
        <v/>
      </c>
      <c r="K18" t="inlineStr">
        <is>
          <t xml:space="preserve">Stockholms </t>
        </is>
      </c>
    </row>
    <row r="19">
      <c r="A19" s="1" t="n">
        <v>17</v>
      </c>
      <c r="B19">
        <f>HYPERLINK("https://hemnet.se/bostad/lagenhet-3rum-vastra-skogen-solna-kommun-armegatan-11b,-van-6-21339318" ;"Armégatan 11B, Vån 6")</f>
        <v/>
      </c>
      <c r="C19" t="inlineStr">
        <is>
          <t>Västra Skogen, Solna Kommun</t>
        </is>
      </c>
      <c r="D19" t="n">
        <v>3995000</v>
      </c>
      <c r="E19" t="n">
        <v>51218</v>
      </c>
      <c r="F19" t="n">
        <v>78</v>
      </c>
      <c r="G19" t="n">
        <v>3</v>
      </c>
      <c r="H19" t="n">
        <v>5112</v>
      </c>
      <c r="I19" t="inlineStr">
        <is>
          <t>BalkongHiss</t>
        </is>
      </c>
      <c r="J19">
        <f>HYPERLINK("https://www.google.com/maps/place/Armégatan+11B,+Vån+6,Västra+Skogen,+Solna+Kommun," ;"Västra Skogen")</f>
        <v/>
      </c>
      <c r="K19" t="inlineStr">
        <is>
          <t xml:space="preserve">Solna </t>
        </is>
      </c>
    </row>
    <row r="20">
      <c r="A20" s="1" t="n">
        <v>18</v>
      </c>
      <c r="B20">
        <f>HYPERLINK("https://hemnet.se/bostad/lagenhet-2rum-bromma-traneberg-stockholms-kommun-tranebergsvagen-10-21340339" ;"Tranebergsvägen 10")</f>
        <v/>
      </c>
      <c r="C20" t="inlineStr">
        <is>
          <t>Bromma - Traneberg, Stockholms Kommun</t>
        </is>
      </c>
      <c r="D20" t="n">
        <v>3695000</v>
      </c>
      <c r="E20" t="n">
        <v>64825</v>
      </c>
      <c r="F20" t="n">
        <v>57</v>
      </c>
      <c r="G20" t="n">
        <v>2</v>
      </c>
      <c r="H20" t="n">
        <v>3347</v>
      </c>
      <c r="I20" t="inlineStr">
        <is>
          <t>Balkong</t>
        </is>
      </c>
      <c r="J20">
        <f>HYPERLINK("https://www.google.com/maps/place/Tranebergsvägen+10,Bromma+-+Traneberg,+Stockholms+Kommun," ;"Bromma - Traneberg")</f>
        <v/>
      </c>
      <c r="K20" t="inlineStr">
        <is>
          <t xml:space="preserve">Stockholms </t>
        </is>
      </c>
    </row>
    <row r="21">
      <c r="A21" s="1" t="n">
        <v>19</v>
      </c>
      <c r="B21">
        <f>HYPERLINK("https://hemnet.se/bostad/lagenhet-3rum-gamla-huvudsta-solna-kommun-huvudstagatan-28,-van-4-20332655" ;"Huvudstagatan 28, Vån 4")</f>
        <v/>
      </c>
      <c r="C21" t="inlineStr">
        <is>
          <t>Gamla Huvudsta, Solna Kommun</t>
        </is>
      </c>
      <c r="D21" t="n">
        <v>4295000</v>
      </c>
      <c r="E21" t="n">
        <v>58836</v>
      </c>
      <c r="F21" t="n">
        <v>73</v>
      </c>
      <c r="G21" t="n">
        <v>3</v>
      </c>
      <c r="H21" t="n">
        <v>4463</v>
      </c>
      <c r="I21" t="inlineStr">
        <is>
          <t>BalkongHiss</t>
        </is>
      </c>
      <c r="J21">
        <f>HYPERLINK("https://www.google.com/maps/place/Huvudstagatan+28,+Vån+4,Gamla+Huvudsta,+Solna+Kommun," ;"Gamla Huvudsta")</f>
        <v/>
      </c>
      <c r="K21" t="inlineStr">
        <is>
          <t xml:space="preserve">Solna </t>
        </is>
      </c>
    </row>
    <row r="22">
      <c r="A22" s="1" t="n">
        <v>20</v>
      </c>
      <c r="B22">
        <f>HYPERLINK("https://hemnet.se/bostad/lagenhet-3rum-bromma-minneberg-stockholms-kommun-svartviksslingan-90,-van-3-av-3-21334846" ;"Svartviksslingan 90, Vån 3 Av 3!")</f>
        <v/>
      </c>
      <c r="C22" t="inlineStr">
        <is>
          <t>Bromma - Minneberg, Stockholms Kommun</t>
        </is>
      </c>
      <c r="D22" t="n">
        <v>3995000</v>
      </c>
      <c r="E22" t="n">
        <v>67143</v>
      </c>
      <c r="F22" t="n">
        <v>59.5</v>
      </c>
      <c r="G22" t="n">
        <v>3</v>
      </c>
      <c r="H22" t="n">
        <v>3725</v>
      </c>
      <c r="I22" t="inlineStr">
        <is>
          <t>BalkongHiss</t>
        </is>
      </c>
      <c r="J22">
        <f>HYPERLINK("https://www.google.com/maps/place/Svartviksslingan+90,+Vån+3+Av+3!,Bromma+-+Minneberg,+Stockholms+Kommun," ;"Bromma - Minneberg")</f>
        <v/>
      </c>
      <c r="K22" t="inlineStr">
        <is>
          <t xml:space="preserve">Stockholms </t>
        </is>
      </c>
    </row>
    <row r="23">
      <c r="A23" s="1" t="n">
        <v>21</v>
      </c>
      <c r="B23">
        <f>HYPERLINK("https://hemnet.se/bostad/lagenhet-3rum-huvudsta-solna-kommun-slaggbacken-6-21337944" ;"Släggbacken 6")</f>
        <v/>
      </c>
      <c r="C23" t="inlineStr">
        <is>
          <t>Huvudsta, Solna Kommun</t>
        </is>
      </c>
      <c r="D23" t="n">
        <v>3695000</v>
      </c>
      <c r="E23" t="n">
        <v>52786</v>
      </c>
      <c r="F23" t="n">
        <v>70</v>
      </c>
      <c r="G23" t="n">
        <v>3</v>
      </c>
      <c r="H23" t="n">
        <v>4221</v>
      </c>
      <c r="I23" t="inlineStr">
        <is>
          <t>BalkongHiss</t>
        </is>
      </c>
      <c r="J23">
        <f>HYPERLINK("https://www.google.com/maps/place/Släggbacken+6,Huvudsta,+Solna+Kommun," ;"Huvudsta")</f>
        <v/>
      </c>
      <c r="K23" t="inlineStr">
        <is>
          <t xml:space="preserve">Solna </t>
        </is>
      </c>
    </row>
    <row r="24">
      <c r="A24" s="1" t="n">
        <v>22</v>
      </c>
      <c r="B24">
        <f>HYPERLINK("https://hemnet.se/bostad/lagenhet-3rum-vastra-skogen-solna-kommun-infanterigatan-11,-van-2-21331857" ;"Infanterigatan 11, Vån 2")</f>
        <v/>
      </c>
      <c r="C24" t="inlineStr">
        <is>
          <t>Västra Skogen, Solna Kommun</t>
        </is>
      </c>
      <c r="D24" t="n">
        <v>2650000</v>
      </c>
      <c r="E24" t="n">
        <v>39850</v>
      </c>
      <c r="F24" t="n">
        <v>66.5</v>
      </c>
      <c r="G24" t="n">
        <v>3</v>
      </c>
      <c r="H24" t="n">
        <v>4294</v>
      </c>
      <c r="I24" t="inlineStr">
        <is>
          <t>Hiss</t>
        </is>
      </c>
      <c r="J24">
        <f>HYPERLINK("https://www.google.com/maps/place/Infanterigatan+11,+Vån+2,Västra+Skogen,+Solna+Kommun," ;"Västra Skogen")</f>
        <v/>
      </c>
      <c r="K24" t="inlineStr">
        <is>
          <t xml:space="preserve">Solna </t>
        </is>
      </c>
    </row>
    <row r="25">
      <c r="A25" s="1" t="n">
        <v>23</v>
      </c>
      <c r="B25">
        <f>HYPERLINK("https://hemnet.se/bostad/lagenhet-3rum-vastra-skogen-solna-kommun-armegatan-28,-van-2-21331855" ;"Armégatan 28, Vån 2")</f>
        <v/>
      </c>
      <c r="C25" t="inlineStr">
        <is>
          <t>Västra Skogen, Solna Kommun</t>
        </is>
      </c>
      <c r="D25" t="n">
        <v>2800000</v>
      </c>
      <c r="E25" t="n">
        <v>36601</v>
      </c>
      <c r="F25" t="n">
        <v>76.5</v>
      </c>
      <c r="G25" t="n">
        <v>3</v>
      </c>
      <c r="H25" t="n">
        <v>4344</v>
      </c>
      <c r="I25" t="inlineStr">
        <is>
          <t>Balkong</t>
        </is>
      </c>
      <c r="J25">
        <f>HYPERLINK("https://www.google.com/maps/place/Armégatan+28,+Vån+2,Västra+Skogen,+Solna+Kommun," ;"Västra Skogen")</f>
        <v/>
      </c>
      <c r="K25" t="inlineStr">
        <is>
          <t xml:space="preserve">Solna </t>
        </is>
      </c>
    </row>
    <row r="26">
      <c r="A26" s="1" t="n">
        <v>24</v>
      </c>
      <c r="B26">
        <f>HYPERLINK("https://hemnet.se/bostad/lagenhet-2rum-traneberg-stockholms-kommun-tranebergsvagen-41-61-kvm-21337989" ;"Tranebergsvägen 41 -  61 Kvm")</f>
        <v/>
      </c>
      <c r="C26" t="inlineStr">
        <is>
          <t>Traneberg, Stockholms Kommun</t>
        </is>
      </c>
      <c r="D26" t="n">
        <v>3995000</v>
      </c>
      <c r="E26" t="n">
        <v>65492</v>
      </c>
      <c r="F26" t="n">
        <v>61</v>
      </c>
      <c r="G26" t="n">
        <v>2</v>
      </c>
      <c r="H26" t="n">
        <v>4054</v>
      </c>
      <c r="I26" t="inlineStr">
        <is>
          <t>PlusBalkong</t>
        </is>
      </c>
      <c r="J26">
        <f>HYPERLINK("https://www.google.com/maps/place/Tranebergsvägen+41+-++61+Kvm,Traneberg,+Stockholms+Kommun," ;"Traneberg")</f>
        <v/>
      </c>
      <c r="K26" t="inlineStr">
        <is>
          <t xml:space="preserve">Stockholms </t>
        </is>
      </c>
    </row>
    <row r="27">
      <c r="A27" s="1" t="n">
        <v>25</v>
      </c>
      <c r="B27">
        <f>HYPERLINK("https://hemnet.se/bostad/lagenhet-2rum-bromma-abrahamsberg-stockholms-kommun-akeshovsvagen-36-21331343" ;"Åkeshovsvägen 36")</f>
        <v/>
      </c>
      <c r="C27" t="inlineStr">
        <is>
          <t>Bromma / Abrahamsberg, Stockholms Kommun</t>
        </is>
      </c>
      <c r="D27" t="n">
        <v>2995000</v>
      </c>
      <c r="E27" t="n">
        <v>46797</v>
      </c>
      <c r="F27" t="n">
        <v>64</v>
      </c>
      <c r="G27" t="n">
        <v>2</v>
      </c>
      <c r="H27" t="n">
        <v>3883</v>
      </c>
      <c r="I27" t="inlineStr">
        <is>
          <t>PremiumBalkong</t>
        </is>
      </c>
      <c r="J27">
        <f>HYPERLINK("https://www.google.com/maps/place/Åkeshovsvägen+36,Bromma+/+Abrahamsberg,+Stockholms+Kommun," ;"Bromma / Abrahamsberg")</f>
        <v/>
      </c>
      <c r="K27" t="inlineStr">
        <is>
          <t xml:space="preserve">Stockholms </t>
        </is>
      </c>
    </row>
    <row r="28">
      <c r="A28" s="1" t="n">
        <v>26</v>
      </c>
      <c r="B28">
        <f>HYPERLINK("https://hemnet.se/bostad/lagenhet-2rum-vastra-skogen-huvudsta-solna-kommun-infanterigatan-17-21327092" ;"Infanterigatan 17")</f>
        <v/>
      </c>
      <c r="C28" t="inlineStr">
        <is>
          <t>Västra Skogen / Huvudsta, Solna Kommun</t>
        </is>
      </c>
      <c r="D28" t="n">
        <v>2695000</v>
      </c>
      <c r="E28" t="n">
        <v>47699</v>
      </c>
      <c r="F28" t="n">
        <v>56.5</v>
      </c>
      <c r="G28" t="n">
        <v>2</v>
      </c>
      <c r="H28" t="n">
        <v>3389</v>
      </c>
      <c r="I28" t="inlineStr">
        <is>
          <t>PremiumBalkongHiss</t>
        </is>
      </c>
      <c r="J28">
        <f>HYPERLINK("https://www.google.com/maps/place/Infanterigatan+17,Västra+Skogen+/+Huvudsta,+Solna+Kommun," ;"Västra Skogen / Huvudsta")</f>
        <v/>
      </c>
      <c r="K28" t="inlineStr">
        <is>
          <t xml:space="preserve">Solna </t>
        </is>
      </c>
    </row>
    <row r="29">
      <c r="A29" s="1" t="n">
        <v>27</v>
      </c>
      <c r="B29">
        <f>HYPERLINK("https://hemnet.se/bostad/lagenhet-3rum-vastra-skogen-solna-kommun-infanterigatan-23,-8-tr-21294190" ;"Infanterigatan 23, 8 Tr")</f>
        <v/>
      </c>
      <c r="C29" t="inlineStr">
        <is>
          <t>Västra Skogen, Solna Kommun</t>
        </is>
      </c>
      <c r="D29" t="n">
        <v>3995000</v>
      </c>
      <c r="E29" t="n">
        <v>50570</v>
      </c>
      <c r="F29" t="n">
        <v>79</v>
      </c>
      <c r="G29" t="n">
        <v>3</v>
      </c>
      <c r="H29" t="n">
        <v>4680</v>
      </c>
      <c r="I29" t="inlineStr">
        <is>
          <t>PremiumBalkongHiss</t>
        </is>
      </c>
      <c r="J29">
        <f>HYPERLINK("https://www.google.com/maps/place/Infanterigatan+23,+8+Tr,Västra+Skogen,+Solna+Kommun," ;"Västra Skogen")</f>
        <v/>
      </c>
      <c r="K29" t="inlineStr">
        <is>
          <t xml:space="preserve">Solna </t>
        </is>
      </c>
    </row>
    <row r="30">
      <c r="A30" s="1" t="n">
        <v>28</v>
      </c>
      <c r="B30">
        <f>HYPERLINK("https://hemnet.se/bostad/lagenhet-2rum-vastra-skogen-solna-solna-kommun-wiboms-vag-13-21280384" ;"Wiboms Väg 13")</f>
        <v/>
      </c>
      <c r="C30" t="inlineStr">
        <is>
          <t>Västra Skogen / Solna, Solna Kommun</t>
        </is>
      </c>
      <c r="D30" t="n">
        <v>3395000</v>
      </c>
      <c r="E30" t="n">
        <v>53465</v>
      </c>
      <c r="F30" t="n">
        <v>63.5</v>
      </c>
      <c r="G30" t="n">
        <v>2</v>
      </c>
      <c r="H30" t="n">
        <v>4660</v>
      </c>
      <c r="I30" t="inlineStr">
        <is>
          <t>PlusBalkongHiss</t>
        </is>
      </c>
      <c r="J30">
        <f>HYPERLINK("https://www.google.com/maps/place/Wiboms+Väg+13,Västra+Skogen+/+Solna,+Solna+Kommun," ;"Västra Skogen / Solna")</f>
        <v/>
      </c>
      <c r="K30" t="inlineStr">
        <is>
          <t xml:space="preserve">Solna </t>
        </is>
      </c>
    </row>
    <row r="31">
      <c r="A31" s="1" t="n">
        <v>29</v>
      </c>
      <c r="B31">
        <f>HYPERLINK("https://hemnet.se/bostad/lagenhet-2rum-kungsholmen-fredhall-stockholms-kommun-vitalisvagen-12-21334475" ;"Vitalisvägen 12")</f>
        <v/>
      </c>
      <c r="C31" t="inlineStr">
        <is>
          <t>Kungsholmen/Fredhäll, Stockholms Kommun</t>
        </is>
      </c>
      <c r="D31" t="n">
        <v>3995000</v>
      </c>
      <c r="E31" t="n">
        <v>78333</v>
      </c>
      <c r="F31" t="n">
        <v>51</v>
      </c>
      <c r="G31" t="n">
        <v>2</v>
      </c>
      <c r="H31" t="n">
        <v>3889</v>
      </c>
      <c r="I31" t="inlineStr">
        <is>
          <t>PlusBalkongHiss</t>
        </is>
      </c>
      <c r="J31">
        <f>HYPERLINK("https://www.google.com/maps/place/Vitalisvägen+12,Kungsholmen/Fredhäll,+Stockholms+Kommun," ;"Kungsholmen/Fredhäll")</f>
        <v/>
      </c>
      <c r="K31" t="inlineStr">
        <is>
          <t xml:space="preserve">Stockholms </t>
        </is>
      </c>
    </row>
    <row r="32">
      <c r="A32" s="1" t="n">
        <v>30</v>
      </c>
      <c r="B32">
        <f>HYPERLINK("https://hemnet.se/bostad/lagenhet-2rum-traneberg-stockholms-kommun-tranebergsvagen-34-21335034" ;"Tranebergsvägen 34")</f>
        <v/>
      </c>
      <c r="C32" t="inlineStr">
        <is>
          <t>Traneberg, Stockholms Kommun</t>
        </is>
      </c>
      <c r="D32" t="n">
        <v>3495000</v>
      </c>
      <c r="E32" t="n">
        <v>64722</v>
      </c>
      <c r="F32" t="n">
        <v>54</v>
      </c>
      <c r="G32" t="n">
        <v>2</v>
      </c>
      <c r="H32" t="n">
        <v>2503</v>
      </c>
      <c r="I32" t="inlineStr">
        <is>
          <t>Plus</t>
        </is>
      </c>
      <c r="J32">
        <f>HYPERLINK("https://www.google.com/maps/place/Tranebergsvägen+34,Traneberg,+Stockholms+Kommun," ;"Traneberg")</f>
        <v/>
      </c>
      <c r="K32" t="inlineStr">
        <is>
          <t xml:space="preserve">Stockholms </t>
        </is>
      </c>
    </row>
    <row r="33">
      <c r="A33" s="1" t="n">
        <v>31</v>
      </c>
      <c r="B33">
        <f>HYPERLINK("https://hemnet.se/bostad/lagenhet-2rum-bromma-traneberg-stockholms-kommun-hallebergsvagen-40-21334481" ;"Hallebergsvägen 40")</f>
        <v/>
      </c>
      <c r="C33" t="inlineStr">
        <is>
          <t>Bromma - Traneberg, Stockholms Kommun</t>
        </is>
      </c>
      <c r="D33" t="n">
        <v>3495000</v>
      </c>
      <c r="E33" t="n">
        <v>58250</v>
      </c>
      <c r="F33" t="n">
        <v>60</v>
      </c>
      <c r="G33" t="n">
        <v>2</v>
      </c>
      <c r="H33" t="n">
        <v>2850</v>
      </c>
      <c r="I33" t="inlineStr"/>
      <c r="J33">
        <f>HYPERLINK("https://www.google.com/maps/place/Hallebergsvägen+40,Bromma+-+Traneberg,+Stockholms+Kommun," ;"Bromma - Traneberg")</f>
        <v/>
      </c>
      <c r="K33" t="inlineStr">
        <is>
          <t xml:space="preserve">Stockholms </t>
        </is>
      </c>
    </row>
    <row r="34">
      <c r="A34" s="1" t="n">
        <v>32</v>
      </c>
      <c r="B34">
        <f>HYPERLINK("https://hemnet.se/bostad/lagenhet-3rum-vastra-skogen-solna-kommun-kapellgatan-10-21287633" ;"Kapellgatan 10")</f>
        <v/>
      </c>
      <c r="C34" t="inlineStr">
        <is>
          <t>Västra Skogen, Solna Kommun</t>
        </is>
      </c>
      <c r="D34" t="n">
        <v>3795000</v>
      </c>
      <c r="E34" t="n">
        <v>52129</v>
      </c>
      <c r="F34" t="n">
        <v>72.8</v>
      </c>
      <c r="G34" t="n">
        <v>3</v>
      </c>
      <c r="H34" t="n">
        <v>4379</v>
      </c>
      <c r="I34" t="inlineStr">
        <is>
          <t>PlusBalkong</t>
        </is>
      </c>
      <c r="J34">
        <f>HYPERLINK("https://www.google.com/maps/place/Kapellgatan+10,Västra+Skogen,+Solna+Kommun," ;"Västra Skogen")</f>
        <v/>
      </c>
      <c r="K34" t="inlineStr">
        <is>
          <t xml:space="preserve">Solna </t>
        </is>
      </c>
    </row>
    <row r="35">
      <c r="A35" s="1" t="n">
        <v>33</v>
      </c>
      <c r="B35">
        <f>HYPERLINK("https://hemnet.se/bostad/lagenhet-3rum-gamla-huvudsta-solna-kommun-bangatan-5a-21328772" ;"Bangatan 5A")</f>
        <v/>
      </c>
      <c r="C35" t="inlineStr">
        <is>
          <t>Gamla Huvudsta, Solna Kommun</t>
        </is>
      </c>
      <c r="D35" t="n">
        <v>2995000</v>
      </c>
      <c r="E35" t="n">
        <v>45379</v>
      </c>
      <c r="F35" t="n">
        <v>66</v>
      </c>
      <c r="G35" t="n">
        <v>3</v>
      </c>
      <c r="H35" t="n">
        <v>3505</v>
      </c>
      <c r="I35" t="inlineStr">
        <is>
          <t>PlusBalkong</t>
        </is>
      </c>
      <c r="J35">
        <f>HYPERLINK("https://www.google.com/maps/place/Bangatan+5A,Gamla+Huvudsta,+Solna+Kommun," ;"Gamla Huvudsta")</f>
        <v/>
      </c>
      <c r="K35" t="inlineStr">
        <is>
          <t xml:space="preserve">Solna </t>
        </is>
      </c>
    </row>
    <row r="36">
      <c r="A36" s="1" t="n">
        <v>34</v>
      </c>
      <c r="B36">
        <f>HYPERLINK("https://hemnet.se/bostad/lagenhet-2rum-vastra-skogen-solna-kommun-armegatan-10-21324088" ;"Armégatan 10")</f>
        <v/>
      </c>
      <c r="C36" t="inlineStr">
        <is>
          <t>Västra Skogen, Solna Kommun</t>
        </is>
      </c>
      <c r="D36" t="n">
        <v>2495000</v>
      </c>
      <c r="E36" t="n">
        <v>44159</v>
      </c>
      <c r="F36" t="n">
        <v>56.5</v>
      </c>
      <c r="G36" t="n">
        <v>2</v>
      </c>
      <c r="H36" t="n">
        <v>3751</v>
      </c>
      <c r="I36" t="inlineStr">
        <is>
          <t>PremiumBalkong</t>
        </is>
      </c>
      <c r="J36">
        <f>HYPERLINK("https://www.google.com/maps/place/Armégatan+10,Västra+Skogen,+Solna+Kommun," ;"Västra Skogen")</f>
        <v/>
      </c>
      <c r="K36" t="inlineStr">
        <is>
          <t xml:space="preserve">Solna </t>
        </is>
      </c>
    </row>
    <row r="37">
      <c r="A37" s="1" t="n">
        <v>35</v>
      </c>
      <c r="B37">
        <f>HYPERLINK("https://hemnet.se/bostad/lagenhet-2rum-brommaplan-stockholms-kommun-spangavagen-44-21320531" ;"Spångavägen 44")</f>
        <v/>
      </c>
      <c r="C37" t="inlineStr">
        <is>
          <t>Brommaplan, Stockholms Kommun</t>
        </is>
      </c>
      <c r="D37" t="n">
        <v>2495000</v>
      </c>
      <c r="E37" t="n">
        <v>44554</v>
      </c>
      <c r="F37" t="n">
        <v>56</v>
      </c>
      <c r="G37" t="n">
        <v>2</v>
      </c>
      <c r="H37" t="n">
        <v>5258</v>
      </c>
      <c r="I37" t="inlineStr">
        <is>
          <t>Balkong</t>
        </is>
      </c>
      <c r="J37">
        <f>HYPERLINK("https://www.google.com/maps/place/Spångavägen+44,Brommaplan,+Stockholms+Kommun," ;"Brommaplan")</f>
        <v/>
      </c>
      <c r="K37" t="inlineStr">
        <is>
          <t xml:space="preserve">Stockholms </t>
        </is>
      </c>
    </row>
    <row r="38">
      <c r="A38" s="1" t="n">
        <v>36</v>
      </c>
      <c r="B38">
        <f>HYPERLINK("https://hemnet.se/bostad/lagenhet-3rum-vastra-skogen-solna-kommun-infanterigatan-27-21208417" ;"Infanterigatan 27")</f>
        <v/>
      </c>
      <c r="C38" t="inlineStr">
        <is>
          <t>Västra Skogen, Solna Kommun</t>
        </is>
      </c>
      <c r="D38" t="n">
        <v>3800000</v>
      </c>
      <c r="E38" t="n">
        <v>57143</v>
      </c>
      <c r="F38" t="n">
        <v>66.5</v>
      </c>
      <c r="G38" t="n">
        <v>3</v>
      </c>
      <c r="H38" t="n">
        <v>4401</v>
      </c>
      <c r="I38" t="inlineStr">
        <is>
          <t>PremiumBalkongHiss</t>
        </is>
      </c>
      <c r="J38">
        <f>HYPERLINK("https://www.google.com/maps/place/Infanterigatan+27,Västra+Skogen,+Solna+Kommun," ;"Västra Skogen")</f>
        <v/>
      </c>
      <c r="K38" t="inlineStr">
        <is>
          <t xml:space="preserve">Solna </t>
        </is>
      </c>
    </row>
    <row r="39">
      <c r="A39" s="1" t="n">
        <v>37</v>
      </c>
      <c r="B39">
        <f>HYPERLINK("https://hemnet.se/bostad/lagenhet-3rum-riksby-stockholms-kommun-kvarnbacksvagen-90-21290830" ;"Kvarnbacksvägen 90")</f>
        <v/>
      </c>
      <c r="C39" t="inlineStr">
        <is>
          <t>Riksby, Stockholms Kommun</t>
        </is>
      </c>
      <c r="D39" t="n">
        <v>3295000</v>
      </c>
      <c r="E39" t="n">
        <v>45764</v>
      </c>
      <c r="F39" t="n">
        <v>72</v>
      </c>
      <c r="G39" t="n">
        <v>3</v>
      </c>
      <c r="H39" t="n">
        <v>5044</v>
      </c>
      <c r="I39" t="inlineStr">
        <is>
          <t>PlusBalkong</t>
        </is>
      </c>
      <c r="J39">
        <f>HYPERLINK("https://www.google.com/maps/place/Kvarnbacksvägen+90,Riksby,+Stockholms+Kommun," ;"Riksby")</f>
        <v/>
      </c>
      <c r="K39" t="inlineStr">
        <is>
          <t xml:space="preserve">Stockholms </t>
        </is>
      </c>
    </row>
    <row r="40">
      <c r="A40" s="1" t="n">
        <v>38</v>
      </c>
      <c r="B40">
        <f>HYPERLINK("https://hemnet.se/bostad/lagenhet-2rum-riksby-stockholms-kommun-spangavagen-8-20881219" ;"Spångavägen 8")</f>
        <v/>
      </c>
      <c r="C40" t="inlineStr">
        <is>
          <t>Riksby, Stockholms Kommun</t>
        </is>
      </c>
      <c r="D40" t="n">
        <v>2620000</v>
      </c>
      <c r="E40" t="n">
        <v>46786</v>
      </c>
      <c r="F40" t="n">
        <v>56</v>
      </c>
      <c r="G40" t="n">
        <v>2</v>
      </c>
      <c r="H40" t="n">
        <v>5258</v>
      </c>
      <c r="I40" t="inlineStr">
        <is>
          <t>Balkong</t>
        </is>
      </c>
      <c r="J40">
        <f>HYPERLINK("https://www.google.com/maps/place/Spångavägen+8,Riksby,+Stockholms+Kommun," ;"Riksby")</f>
        <v/>
      </c>
      <c r="K40" t="inlineStr">
        <is>
          <t xml:space="preserve">Stockholms 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2024-05-31T10:28:04Z</dcterms:created>
  <dcterms:modified xmlns:dcterms="http://purl.org/dc/terms/" xmlns:xsi="http://www.w3.org/2001/XMLSchema-instance" xsi:type="dcterms:W3CDTF">2024-05-31T10:28:04Z</dcterms:modified>
</cp:coreProperties>
</file>