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Price</t>
        </is>
      </c>
      <c r="D1" s="1" t="inlineStr">
        <is>
          <t>Price_per_sqm</t>
        </is>
      </c>
      <c r="E1" s="1" t="inlineStr">
        <is>
          <t>Size</t>
        </is>
      </c>
      <c r="F1" s="1" t="inlineStr">
        <is>
          <t>Rooms</t>
        </is>
      </c>
      <c r="G1" s="1" t="inlineStr">
        <is>
          <t>Fee</t>
        </is>
      </c>
      <c r="H1" s="1" t="inlineStr">
        <is>
          <t>Tags</t>
        </is>
      </c>
      <c r="I1" s="1" t="inlineStr">
        <is>
          <t>Location</t>
        </is>
      </c>
      <c r="J1" s="1" t="inlineStr">
        <is>
          <t>Kommun</t>
        </is>
      </c>
    </row>
    <row r="2">
      <c r="A2" s="1" t="n">
        <v>0</v>
      </c>
      <c r="B2">
        <f>HYPERLINK("https://hemnet.se/bostad/lagenhet-3rum-riksby-stockholms-kommun-kvarnbacksvagen-84,-1tr-20493675" ;"Kvarnbacksvägen 84, 1Tr")</f>
        <v/>
      </c>
      <c r="C2" t="n">
        <v>3395000</v>
      </c>
      <c r="D2" t="n">
        <v>47817</v>
      </c>
      <c r="E2" t="n">
        <v>71</v>
      </c>
      <c r="F2" t="n">
        <v>3</v>
      </c>
      <c r="G2" t="n">
        <v>4975</v>
      </c>
      <c r="H2" t="inlineStr">
        <is>
          <t>PremiumBalkong</t>
        </is>
      </c>
      <c r="I2">
        <f>HYPERLINK("https://www.google.com/maps/place/Kvarnbacksvägen+84,+1Tr,Riksby,+Stockholms+Kommun," ;"Riksby")</f>
        <v/>
      </c>
      <c r="J2" t="inlineStr">
        <is>
          <t xml:space="preserve">Stockholms </t>
        </is>
      </c>
    </row>
    <row r="3">
      <c r="A3" s="1" t="n">
        <v>1</v>
      </c>
      <c r="B3">
        <f>HYPERLINK("https://hemnet.se/bostad/lagenhet-2rum-abrahamsberg-akeslund-stockholms-kommun-besmansvagen-22-21323462" ;"Besmansvägen 22")</f>
        <v/>
      </c>
      <c r="C3" t="n">
        <v>2395000</v>
      </c>
      <c r="D3" t="n">
        <v>58415</v>
      </c>
      <c r="E3" t="n">
        <v>41</v>
      </c>
      <c r="F3" t="n">
        <v>2</v>
      </c>
      <c r="G3" t="n">
        <v>3961</v>
      </c>
      <c r="H3" t="inlineStr">
        <is>
          <t>Premium</t>
        </is>
      </c>
      <c r="I3">
        <f>HYPERLINK("https://www.google.com/maps/place/Besmansvägen+22,Abrahamsberg/Åkeslund,+Stockholms+Kommun," ;"Abrahamsberg/Åkeslund")</f>
        <v/>
      </c>
      <c r="J3" t="inlineStr">
        <is>
          <t xml:space="preserve">Stockholms </t>
        </is>
      </c>
    </row>
    <row r="4">
      <c r="A4" s="1" t="n">
        <v>2</v>
      </c>
      <c r="B4">
        <f>HYPERLINK("https://hemnet.se/bostad/lagenhet-3,5rum-bromma-stockholms-kommun-drottningholmsvagen-380-21348205" ;"Drottningholmsvägen 380")</f>
        <v/>
      </c>
      <c r="C4" t="n">
        <v>3495000</v>
      </c>
      <c r="D4" t="n">
        <v>51397</v>
      </c>
      <c r="E4" t="n">
        <v>68</v>
      </c>
      <c r="F4" t="n">
        <v>3.5</v>
      </c>
      <c r="G4" t="n">
        <v>4483</v>
      </c>
      <c r="H4" t="inlineStr">
        <is>
          <t>PremiumBalkong</t>
        </is>
      </c>
      <c r="I4">
        <f>HYPERLINK("https://www.google.com/maps/place/Drottningholmsvägen+380,Bromma,+Stockholms+Kommun," ;"Bromma")</f>
        <v/>
      </c>
      <c r="J4" t="inlineStr">
        <is>
          <t xml:space="preserve">Stockholms </t>
        </is>
      </c>
    </row>
    <row r="5">
      <c r="A5" s="1" t="n">
        <v>3</v>
      </c>
      <c r="B5">
        <f>HYPERLINK("https://hemnet.se/bostad/lagenhet-2rum-kungsholmen-norr-malarstrand-stockholms-kommun-sysslomansgatan-11-21348387" ;"Sysslomansgatan 11")</f>
        <v/>
      </c>
      <c r="C5" t="n">
        <v>3995000</v>
      </c>
      <c r="D5" t="n">
        <v>85000</v>
      </c>
      <c r="E5" t="n">
        <v>47</v>
      </c>
      <c r="F5" t="n">
        <v>2</v>
      </c>
      <c r="G5" t="n">
        <v>2821</v>
      </c>
      <c r="H5" t="inlineStr">
        <is>
          <t>PremiumHiss</t>
        </is>
      </c>
      <c r="I5">
        <f>HYPERLINK("https://www.google.com/maps/place/Sysslomansgatan+11,Kungsholmen+-+Norr+Mälarstrand,+Stockholms+Kommun," ;"Kungsholmen - Norr Mälarstrand")</f>
        <v/>
      </c>
      <c r="J5" t="inlineStr">
        <is>
          <t xml:space="preserve">Stockholms </t>
        </is>
      </c>
    </row>
    <row r="6">
      <c r="A6" s="1" t="n">
        <v>4</v>
      </c>
      <c r="B6">
        <f>HYPERLINK("https://hemnet.se/bostad/lagenhet-2rum-abrahamsberg-stockholms-kommun-registervagen-24-21347895" ;"Registervägen 24")</f>
        <v/>
      </c>
      <c r="C6" t="n">
        <v>2295000</v>
      </c>
      <c r="D6" t="n">
        <v>57375</v>
      </c>
      <c r="E6" t="n">
        <v>40</v>
      </c>
      <c r="F6" t="n">
        <v>2</v>
      </c>
      <c r="G6" t="n">
        <v>2087</v>
      </c>
      <c r="H6" t="inlineStr">
        <is>
          <t>PlusBalkong</t>
        </is>
      </c>
      <c r="I6">
        <f>HYPERLINK("https://www.google.com/maps/place/Registervägen+24,Abrahamsberg,+Stockholms+Kommun," ;"Abrahamsberg")</f>
        <v/>
      </c>
      <c r="J6" t="inlineStr">
        <is>
          <t xml:space="preserve">Stockholms </t>
        </is>
      </c>
    </row>
    <row r="7">
      <c r="A7" s="1" t="n">
        <v>5</v>
      </c>
      <c r="B7">
        <f>HYPERLINK("https://hemnet.se/bostad/lagenhet-3rum-bromma-akeshov-stockholms-kommun-knypplerskevagen-38-21345496" ;"Knypplerskevägen 38")</f>
        <v/>
      </c>
      <c r="C7" t="n">
        <v>2795000</v>
      </c>
      <c r="D7" t="n">
        <v>50818</v>
      </c>
      <c r="E7" t="n">
        <v>55</v>
      </c>
      <c r="F7" t="n">
        <v>3</v>
      </c>
      <c r="G7" t="n">
        <v>5466</v>
      </c>
      <c r="H7" t="inlineStr">
        <is>
          <t>Balkong</t>
        </is>
      </c>
      <c r="I7">
        <f>HYPERLINK("https://www.google.com/maps/place/Knypplerskevägen+38,Bromma+-+Åkeshov,+Stockholms+Kommun," ;"Bromma - Åkeshov")</f>
        <v/>
      </c>
      <c r="J7" t="inlineStr">
        <is>
          <t xml:space="preserve">Stockholms </t>
        </is>
      </c>
    </row>
    <row r="8">
      <c r="A8" s="1" t="n">
        <v>6</v>
      </c>
      <c r="B8">
        <f>HYPERLINK("https://hemnet.se/bostad/lagenhet-2rum-traneberg-stockholms-kommun-nipfjallsvagen-4-21347814" ;"Nipfjällsvägen 4")</f>
        <v/>
      </c>
      <c r="C8" t="n">
        <v>2495000</v>
      </c>
      <c r="D8" t="n">
        <v>58023</v>
      </c>
      <c r="E8" t="n">
        <v>43</v>
      </c>
      <c r="F8" t="n">
        <v>2</v>
      </c>
      <c r="G8" t="n">
        <v>2508</v>
      </c>
      <c r="H8" t="inlineStr">
        <is>
          <t>PremiumBalkong</t>
        </is>
      </c>
      <c r="I8">
        <f>HYPERLINK("https://www.google.com/maps/place/Nipfjällsvägen+4,Traneberg,+Stockholms+Kommun," ;"Traneberg")</f>
        <v/>
      </c>
      <c r="J8" t="inlineStr">
        <is>
          <t xml:space="preserve">Stockholms </t>
        </is>
      </c>
    </row>
    <row r="9">
      <c r="A9" s="1" t="n">
        <v>7</v>
      </c>
      <c r="B9">
        <f>HYPERLINK("https://hemnet.se/bostad/lagenhet-2rum-traneberg-stockholms-kommun-minnebergsvagen-27-21295432" ;"Minnebergsvägen 27")</f>
        <v/>
      </c>
      <c r="C9" t="n">
        <v>3095000</v>
      </c>
      <c r="D9" t="n">
        <v>60686</v>
      </c>
      <c r="E9" t="n">
        <v>51</v>
      </c>
      <c r="F9" t="n">
        <v>2</v>
      </c>
      <c r="G9" t="n">
        <v>4255</v>
      </c>
      <c r="H9" t="inlineStr">
        <is>
          <t>Plus</t>
        </is>
      </c>
      <c r="I9">
        <f>HYPERLINK("https://www.google.com/maps/place/Minnebergsvägen+27,Traneberg,+Stockholms+Kommun," ;"Traneberg")</f>
        <v/>
      </c>
      <c r="J9" t="inlineStr">
        <is>
          <t xml:space="preserve">Stockholms </t>
        </is>
      </c>
    </row>
    <row r="10">
      <c r="A10" s="1" t="n">
        <v>8</v>
      </c>
      <c r="B10">
        <f>HYPERLINK("https://hemnet.se/bostad/lagenhet-2rum-traneberg-stockholms-kommun-tranebergsvagen-57-21347736" ;"Tranebergsvägen 57")</f>
        <v/>
      </c>
      <c r="C10" t="n">
        <v>2495000</v>
      </c>
      <c r="D10" t="n">
        <v>58023</v>
      </c>
      <c r="E10" t="n">
        <v>43</v>
      </c>
      <c r="F10" t="n">
        <v>2</v>
      </c>
      <c r="G10" t="n">
        <v>3931</v>
      </c>
      <c r="H10" t="inlineStr">
        <is>
          <t>Plus</t>
        </is>
      </c>
      <c r="I10">
        <f>HYPERLINK("https://www.google.com/maps/place/Tranebergsvägen+57,Traneberg,+Stockholms+Kommun," ;"Traneberg")</f>
        <v/>
      </c>
      <c r="J10" t="inlineStr">
        <is>
          <t xml:space="preserve">Stockholms </t>
        </is>
      </c>
    </row>
    <row r="11">
      <c r="A11" s="1" t="n">
        <v>9</v>
      </c>
      <c r="B11">
        <f>HYPERLINK("https://hemnet.se/bostad/lagenhet-2rum-kungsholmen-stockholms-kommun-sysslomansgatan-11,-5-tr-21345680" ;"Sysslomansgatan 11, 5 Tr")</f>
        <v/>
      </c>
      <c r="C11" t="n">
        <v>4250000</v>
      </c>
      <c r="D11" t="n">
        <v>90426</v>
      </c>
      <c r="E11" t="n">
        <v>47</v>
      </c>
      <c r="F11" t="n">
        <v>2</v>
      </c>
      <c r="G11" t="n">
        <v>2820</v>
      </c>
      <c r="H11" t="inlineStr">
        <is>
          <t>BalkongHiss</t>
        </is>
      </c>
      <c r="I11">
        <f>HYPERLINK("https://www.google.com/maps/place/Sysslomansgatan+11,+5+Tr,Kungsholmen,+Stockholms+Kommun," ;"Kungsholmen")</f>
        <v/>
      </c>
      <c r="J11" t="inlineStr">
        <is>
          <t xml:space="preserve">Stockholms </t>
        </is>
      </c>
    </row>
    <row r="12">
      <c r="A12" s="1" t="n">
        <v>10</v>
      </c>
      <c r="B12">
        <f>HYPERLINK("https://hemnet.se/bostad/lagenhet-2rum-traneberg-stockholms-kommun-sulitelmavagen-4-21336697" ;"Sulitelmavägen 4")</f>
        <v/>
      </c>
      <c r="C12" t="n">
        <v>2995000</v>
      </c>
      <c r="D12" t="n">
        <v>46797</v>
      </c>
      <c r="E12" t="n">
        <v>64</v>
      </c>
      <c r="F12" t="n">
        <v>2</v>
      </c>
      <c r="G12" t="n">
        <v>4356</v>
      </c>
      <c r="H12" t="inlineStr">
        <is>
          <t>PremiumUteplatsHiss</t>
        </is>
      </c>
      <c r="I12">
        <f>HYPERLINK("https://www.google.com/maps/place/Sulitelmavägen+4,Traneberg,+Stockholms+Kommun," ;"Traneberg")</f>
        <v/>
      </c>
      <c r="J12" t="inlineStr">
        <is>
          <t xml:space="preserve">Stockholms </t>
        </is>
      </c>
    </row>
    <row r="13">
      <c r="A13" s="1" t="n">
        <v>11</v>
      </c>
      <c r="B13">
        <f>HYPERLINK("https://hemnet.se/bostad/lagenhet-2rum-traneberg-stockholms-kommun-minnebergsvagen-14-21347528" ;"Minnebergsvägen 14")</f>
        <v/>
      </c>
      <c r="C13" t="n">
        <v>2695000</v>
      </c>
      <c r="D13" t="n">
        <v>62674</v>
      </c>
      <c r="E13" t="n">
        <v>43</v>
      </c>
      <c r="F13" t="n">
        <v>2</v>
      </c>
      <c r="G13" t="n">
        <v>3407</v>
      </c>
      <c r="H13" t="inlineStr">
        <is>
          <t>PlusUteplats</t>
        </is>
      </c>
      <c r="I13">
        <f>HYPERLINK("https://www.google.com/maps/place/Minnebergsvägen+14,Traneberg,+Stockholms+Kommun," ;"Traneberg")</f>
        <v/>
      </c>
      <c r="J13" t="inlineStr">
        <is>
          <t xml:space="preserve">Stockholms </t>
        </is>
      </c>
    </row>
    <row r="14">
      <c r="A14" s="1" t="n">
        <v>12</v>
      </c>
      <c r="B14">
        <f>HYPERLINK("https://hemnet.se/bostad/lagenhet-2rum-bromma-traneberg-stockholms-kommun-svartviksvagen-4,-3-3tr-21345597" ;"Svartviksvägen 4, 3/3Tr")</f>
        <v/>
      </c>
      <c r="C14" t="n">
        <v>2995000</v>
      </c>
      <c r="D14" t="n">
        <v>66556</v>
      </c>
      <c r="E14" t="n">
        <v>45</v>
      </c>
      <c r="F14" t="n">
        <v>2</v>
      </c>
      <c r="G14" t="n">
        <v>2806</v>
      </c>
      <c r="H14" t="inlineStr">
        <is>
          <t>PremiumBalkong</t>
        </is>
      </c>
      <c r="I14">
        <f>HYPERLINK("https://www.google.com/maps/place/Svartviksvägen+4,+3/3Tr,Bromma+-+Traneberg,+Stockholms+Kommun," ;"Bromma - Traneberg")</f>
        <v/>
      </c>
      <c r="J14" t="inlineStr">
        <is>
          <t xml:space="preserve">Stockholms </t>
        </is>
      </c>
    </row>
    <row r="15">
      <c r="A15" s="1" t="n">
        <v>13</v>
      </c>
      <c r="B15">
        <f>HYPERLINK("https://hemnet.se/bostad/lagenhet-2rum-bromma-traneberg-stockholms-kommun-sulitelmavagen-23-21346703" ;"Sulitelmavägen 23")</f>
        <v/>
      </c>
      <c r="C15" t="n">
        <v>4250000</v>
      </c>
      <c r="D15" t="n">
        <v>73276</v>
      </c>
      <c r="E15" t="n">
        <v>58</v>
      </c>
      <c r="F15" t="n">
        <v>2</v>
      </c>
      <c r="G15" t="n">
        <v>3699</v>
      </c>
      <c r="H15" t="inlineStr">
        <is>
          <t>PremiumBalkong</t>
        </is>
      </c>
      <c r="I15">
        <f>HYPERLINK("https://www.google.com/maps/place/Sulitelmavägen+23,Bromma+Traneberg,+Stockholms+Kommun," ;"Bromma Traneberg")</f>
        <v/>
      </c>
      <c r="J15" t="inlineStr">
        <is>
          <t xml:space="preserve">Stockholms </t>
        </is>
      </c>
    </row>
    <row r="16">
      <c r="A16" s="1" t="n">
        <v>14</v>
      </c>
      <c r="B16">
        <f>HYPERLINK("https://hemnet.se/bostad/lagenhet-2rum-kungsholmen-stockholms-kommun-lilla-vasterbron-14-21347005" ;"Lilla Västerbron 14")</f>
        <v/>
      </c>
      <c r="C16" t="n">
        <v>3995000</v>
      </c>
      <c r="D16" t="n">
        <v>95119</v>
      </c>
      <c r="E16" t="n">
        <v>42</v>
      </c>
      <c r="F16" t="n">
        <v>2</v>
      </c>
      <c r="G16" t="n">
        <v>2804</v>
      </c>
      <c r="H16" t="inlineStr">
        <is>
          <t>PlusBalkongHiss</t>
        </is>
      </c>
      <c r="I16">
        <f>HYPERLINK("https://www.google.com/maps/place/Lilla+Västerbron+14,Kungsholmen,+Stockholms+Kommun," ;"Kungsholmen")</f>
        <v/>
      </c>
      <c r="J16" t="inlineStr">
        <is>
          <t xml:space="preserve">Stockholms </t>
        </is>
      </c>
    </row>
    <row r="17">
      <c r="A17" s="1" t="n">
        <v>15</v>
      </c>
      <c r="B17">
        <f>HYPERLINK("https://hemnet.se/bostad/lagenhet-2rum-kungsholmen-thorildsplan-stockholms-kommun-lindhagensgatan-59,-3tr-21347355" ;"Lindhagensgatan 59, 3Tr")</f>
        <v/>
      </c>
      <c r="C17" t="n">
        <v>3995000</v>
      </c>
      <c r="D17" t="n">
        <v>75377</v>
      </c>
      <c r="E17" t="n">
        <v>53</v>
      </c>
      <c r="F17" t="n">
        <v>2</v>
      </c>
      <c r="G17" t="n">
        <v>3207</v>
      </c>
      <c r="H17" t="inlineStr">
        <is>
          <t>Hiss</t>
        </is>
      </c>
      <c r="I17">
        <f>HYPERLINK("https://www.google.com/maps/place/Lindhagensgatan+59,+3Tr,Kungsholmen/Thorildsplan,+Stockholms+Kommun," ;"Kungsholmen/Thorildsplan")</f>
        <v/>
      </c>
      <c r="J17" t="inlineStr">
        <is>
          <t xml:space="preserve">Stockholms </t>
        </is>
      </c>
    </row>
    <row r="18">
      <c r="A18" s="1" t="n">
        <v>16</v>
      </c>
      <c r="B18">
        <f>HYPERLINK("https://hemnet.se/bostad/lagenhet-2rum-bromma-minneberg-stockholms-kommun-svartviksslingan-35-21346636" ;"Svartviksslingan 35")</f>
        <v/>
      </c>
      <c r="C18" t="n">
        <v>3895000</v>
      </c>
      <c r="D18" t="n">
        <v>63333</v>
      </c>
      <c r="E18" t="n">
        <v>61.5</v>
      </c>
      <c r="F18" t="n">
        <v>2</v>
      </c>
      <c r="G18" t="n">
        <v>4170</v>
      </c>
      <c r="H18" t="inlineStr">
        <is>
          <t>BalkongHiss</t>
        </is>
      </c>
      <c r="I18">
        <f>HYPERLINK("https://www.google.com/maps/place/Svartviksslingan+35,Bromma+-+Minneberg,+Stockholms+Kommun," ;"Bromma - Minneberg")</f>
        <v/>
      </c>
      <c r="J18" t="inlineStr">
        <is>
          <t xml:space="preserve">Stockholms </t>
        </is>
      </c>
    </row>
    <row r="19">
      <c r="A19" s="1" t="n">
        <v>17</v>
      </c>
      <c r="B19">
        <f>HYPERLINK("https://hemnet.se/bostad/lagenhet-2rum-kungsholmen-thorildsplan-stockholms-kommun-lindhagensgatan-69,-2-tr-21346780" ;"Lindhagensgatan 69, 2 Tr")</f>
        <v/>
      </c>
      <c r="C19" t="n">
        <v>3995000</v>
      </c>
      <c r="D19" t="n">
        <v>73981</v>
      </c>
      <c r="E19" t="n">
        <v>54</v>
      </c>
      <c r="F19" t="n">
        <v>2</v>
      </c>
      <c r="G19" t="n">
        <v>3280</v>
      </c>
      <c r="H19" t="inlineStr">
        <is>
          <t>Hiss</t>
        </is>
      </c>
      <c r="I19">
        <f>HYPERLINK("https://www.google.com/maps/place/Lindhagensgatan+69,+2+Tr,Kungsholmen+/+Thorildsplan,+Stockholms+Kommun," ;"Kungsholmen / Thorildsplan")</f>
        <v/>
      </c>
      <c r="J19" t="inlineStr">
        <is>
          <t xml:space="preserve">Stockholms </t>
        </is>
      </c>
    </row>
    <row r="20">
      <c r="A20" s="1" t="n">
        <v>18</v>
      </c>
      <c r="B20">
        <f>HYPERLINK("https://hemnet.se/bostad/lagenhet-1,5rum-bromma-akeshov-stockholms-kommun-broderivagen-3b-21346187" ;"Broderivägen 3B")</f>
        <v/>
      </c>
      <c r="C20" t="n">
        <v>2395000</v>
      </c>
      <c r="D20" t="n">
        <v>54432</v>
      </c>
      <c r="E20" t="n">
        <v>44</v>
      </c>
      <c r="F20" t="n">
        <v>1.5</v>
      </c>
      <c r="G20" t="n">
        <v>1952</v>
      </c>
      <c r="H20" t="inlineStr">
        <is>
          <t>Balkong</t>
        </is>
      </c>
      <c r="I20">
        <f>HYPERLINK("https://www.google.com/maps/place/Broderivägen+3B,Bromma+-+Åkeshov,+Stockholms+Kommun," ;"Bromma - Åkeshov")</f>
        <v/>
      </c>
      <c r="J20" t="inlineStr">
        <is>
          <t xml:space="preserve">Stockholms </t>
        </is>
      </c>
    </row>
    <row r="21">
      <c r="A21" s="1" t="n">
        <v>19</v>
      </c>
      <c r="B21">
        <f>HYPERLINK("https://hemnet.se/bostad/lagenhet-2rum-bromma-akeshov-stockholms-kommun-snormakarvagen-5-21336400" ;"Snörmakarvägen 5")</f>
        <v/>
      </c>
      <c r="C21" t="n">
        <v>1995000</v>
      </c>
      <c r="D21" t="n">
        <v>47500</v>
      </c>
      <c r="E21" t="n">
        <v>42</v>
      </c>
      <c r="F21" t="n">
        <v>2</v>
      </c>
      <c r="G21" t="n">
        <v>4300</v>
      </c>
      <c r="H21" t="inlineStr">
        <is>
          <t>Premium</t>
        </is>
      </c>
      <c r="I21">
        <f>HYPERLINK("https://www.google.com/maps/place/Snörmakarvägen+5,Bromma+-+Åkeshov,+Stockholms+Kommun," ;"Bromma - Åkeshov")</f>
        <v/>
      </c>
      <c r="J21" t="inlineStr">
        <is>
          <t xml:space="preserve">Stockholms </t>
        </is>
      </c>
    </row>
    <row r="22">
      <c r="A22" s="1" t="n">
        <v>20</v>
      </c>
      <c r="B22">
        <f>HYPERLINK("https://hemnet.se/bostad/lagenhet-2rum-bromma-riksby-stockholms-kommun-spangavagen-46-21340943" ;"Spångavägen 46")</f>
        <v/>
      </c>
      <c r="C22" t="n">
        <v>2350000</v>
      </c>
      <c r="D22" t="n">
        <v>41964</v>
      </c>
      <c r="E22" t="n">
        <v>56</v>
      </c>
      <c r="F22" t="n">
        <v>2</v>
      </c>
      <c r="G22" t="n">
        <v>5258</v>
      </c>
      <c r="H22" t="inlineStr">
        <is>
          <t>Balkong</t>
        </is>
      </c>
      <c r="I22">
        <f>HYPERLINK("https://www.google.com/maps/place/Spångavägen+46,Bromma+-+Riksby,+Stockholms+Kommun," ;"Bromma - Riksby")</f>
        <v/>
      </c>
      <c r="J22" t="inlineStr">
        <is>
          <t xml:space="preserve">Stockholms </t>
        </is>
      </c>
    </row>
    <row r="23">
      <c r="A23" s="1" t="n">
        <v>21</v>
      </c>
      <c r="B23">
        <f>HYPERLINK("https://hemnet.se/bostad/lagenhet-2rum-bromma-riksby-stockholms-kommun-kladesvagen-40-21340258" ;"Klädesvägen 40")</f>
        <v/>
      </c>
      <c r="C23" t="n">
        <v>2695000</v>
      </c>
      <c r="D23" t="n">
        <v>62674</v>
      </c>
      <c r="E23" t="n">
        <v>43</v>
      </c>
      <c r="F23" t="n">
        <v>2</v>
      </c>
      <c r="G23" t="n">
        <v>3619</v>
      </c>
      <c r="H23" t="inlineStr">
        <is>
          <t>BalkongHiss</t>
        </is>
      </c>
      <c r="I23">
        <f>HYPERLINK("https://www.google.com/maps/place/Klädesvägen+40,Bromma+-+Riksby,+Stockholms+Kommun," ;"Bromma - Riksby")</f>
        <v/>
      </c>
      <c r="J23" t="inlineStr">
        <is>
          <t xml:space="preserve">Stockholms </t>
        </is>
      </c>
    </row>
    <row r="24">
      <c r="A24" s="1" t="n">
        <v>22</v>
      </c>
      <c r="B24">
        <f>HYPERLINK("https://hemnet.se/bostad/lagenhet-3rum-bromma-minneberg-stockholms-kommun-svartviksslingan-90,-van-3-av-3-21334846" ;"Svartviksslingan 90, Vån 3 Av 3!")</f>
        <v/>
      </c>
      <c r="C24" t="n">
        <v>3995000</v>
      </c>
      <c r="D24" t="n">
        <v>67143</v>
      </c>
      <c r="E24" t="n">
        <v>59.5</v>
      </c>
      <c r="F24" t="n">
        <v>3</v>
      </c>
      <c r="G24" t="n">
        <v>3725</v>
      </c>
      <c r="H24" t="inlineStr">
        <is>
          <t>BalkongHiss</t>
        </is>
      </c>
      <c r="I24">
        <f>HYPERLINK("https://www.google.com/maps/place/Svartviksslingan+90,+Vån+3+Av+3!,Bromma+-+Minneberg,+Stockholms+Kommun," ;"Bromma - Minneberg")</f>
        <v/>
      </c>
      <c r="J24" t="inlineStr">
        <is>
          <t xml:space="preserve">Stockholms </t>
        </is>
      </c>
    </row>
    <row r="25">
      <c r="A25" s="1" t="n">
        <v>23</v>
      </c>
      <c r="B25">
        <f>HYPERLINK("https://hemnet.se/bostad/lagenhet-2rum-traneberg-stockholms-kommun-tranebergsvagen-41-61-kvm-21337989" ;"Tranebergsvägen 41 -  61 Kvm")</f>
        <v/>
      </c>
      <c r="C25" t="n">
        <v>3695000</v>
      </c>
      <c r="D25" t="n">
        <v>60574</v>
      </c>
      <c r="E25" t="n">
        <v>61</v>
      </c>
      <c r="F25" t="n">
        <v>2</v>
      </c>
      <c r="G25" t="n">
        <v>4054</v>
      </c>
      <c r="H25" t="inlineStr">
        <is>
          <t>PlusBalkong</t>
        </is>
      </c>
      <c r="I25">
        <f>HYPERLINK("https://www.google.com/maps/place/Tranebergsvägen+41+-++61+Kvm,Traneberg,+Stockholms+Kommun," ;"Traneberg")</f>
        <v/>
      </c>
      <c r="J25" t="inlineStr">
        <is>
          <t xml:space="preserve">Stockholms </t>
        </is>
      </c>
    </row>
    <row r="26">
      <c r="A26" s="1" t="n">
        <v>24</v>
      </c>
      <c r="B26">
        <f>HYPERLINK("https://hemnet.se/bostad/lagenhet-2rum-bromma-riksby-stockholms-kommun-drottningholmsvagen-284-20722658" ;"Drottningholmsvägen 284")</f>
        <v/>
      </c>
      <c r="C26" t="n">
        <v>2995000</v>
      </c>
      <c r="D26" t="n">
        <v>65109</v>
      </c>
      <c r="E26" t="n">
        <v>46</v>
      </c>
      <c r="F26" t="n">
        <v>2</v>
      </c>
      <c r="G26" t="n">
        <v>3648</v>
      </c>
      <c r="H26" t="inlineStr">
        <is>
          <t>PremiumUteplats</t>
        </is>
      </c>
      <c r="I26">
        <f>HYPERLINK("https://www.google.com/maps/place/Drottningholmsvägen+284,Bromma-Riksby,+Stockholms+Kommun," ;"Bromma-Riksby")</f>
        <v/>
      </c>
      <c r="J26" t="inlineStr">
        <is>
          <t xml:space="preserve">Stockholms </t>
        </is>
      </c>
    </row>
    <row r="27">
      <c r="A27" s="1" t="n">
        <v>25</v>
      </c>
      <c r="B27">
        <f>HYPERLINK("https://hemnet.se/bostad/lagenhet-2,5rum-traneberg-stockholms-kommun-kinnekullevagen-33-21334764" ;"Kinnekullevägen 33")</f>
        <v/>
      </c>
      <c r="C27" t="n">
        <v>2995000</v>
      </c>
      <c r="D27" t="n">
        <v>59900</v>
      </c>
      <c r="E27" t="n">
        <v>50</v>
      </c>
      <c r="F27" t="n">
        <v>2.5</v>
      </c>
      <c r="G27" t="n">
        <v>5127</v>
      </c>
      <c r="H27" t="inlineStr">
        <is>
          <t>Premium</t>
        </is>
      </c>
      <c r="I27">
        <f>HYPERLINK("https://www.google.com/maps/place/Kinnekullevägen+33,Traneberg,+Stockholms+Kommun," ;"Traneberg")</f>
        <v/>
      </c>
      <c r="J27" t="inlineStr">
        <is>
          <t xml:space="preserve">Stockholms </t>
        </is>
      </c>
    </row>
    <row r="28">
      <c r="A28" s="1" t="n">
        <v>26</v>
      </c>
      <c r="B28">
        <f>HYPERLINK("https://hemnet.se/bostad/lagenhet-3rum-akeslund-stockholms-kommun-fredrikslundsvagen-47-21328378" ;"Fredrikslundsvägen 47")</f>
        <v/>
      </c>
      <c r="C28" t="n">
        <v>3695000</v>
      </c>
      <c r="D28" t="n">
        <v>56846</v>
      </c>
      <c r="E28" t="n">
        <v>65</v>
      </c>
      <c r="F28" t="n">
        <v>3</v>
      </c>
      <c r="G28" t="n">
        <v>4561</v>
      </c>
      <c r="H28" t="inlineStr">
        <is>
          <t>PlusBalkong</t>
        </is>
      </c>
      <c r="I28">
        <f>HYPERLINK("https://www.google.com/maps/place/Fredrikslundsvägen+47,Åkeslund,+Stockholms+Kommun," ;"Åkeslund")</f>
        <v/>
      </c>
      <c r="J28" t="inlineStr">
        <is>
          <t xml:space="preserve">Stockholms </t>
        </is>
      </c>
    </row>
    <row r="29">
      <c r="A29" s="1" t="n">
        <v>27</v>
      </c>
      <c r="B29">
        <f>HYPERLINK("https://hemnet.se/bostad/lagenhet-1,5rum-fredhall-stockholms-kommun-orvar-odds-vag-8-21279578" ;"Orvar Odds Väg 8")</f>
        <v/>
      </c>
      <c r="C29" t="n">
        <v>3900000</v>
      </c>
      <c r="D29" t="n">
        <v>90698</v>
      </c>
      <c r="E29" t="n">
        <v>43</v>
      </c>
      <c r="F29" t="n">
        <v>1.5</v>
      </c>
      <c r="G29" t="n">
        <v>1557</v>
      </c>
      <c r="H29" t="inlineStr">
        <is>
          <t>Hiss</t>
        </is>
      </c>
      <c r="I29">
        <f>HYPERLINK("https://www.google.com/maps/place/Orvar+Odds+Väg+8,Fredhäll,+Stockholms+Kommun," ;"Fredhäll")</f>
        <v/>
      </c>
      <c r="J29" t="inlineStr">
        <is>
          <t xml:space="preserve">Stockholms </t>
        </is>
      </c>
    </row>
    <row r="30">
      <c r="A30" s="1" t="n">
        <v>28</v>
      </c>
      <c r="B30">
        <f>HYPERLINK("https://hemnet.se/bostad/lagenhet-1,5rum-kristineberg-stockholms-kommun-kristinebergs-slottsvag-1-21303604" ;"Kristinebergs Slottsväg 1")</f>
        <v/>
      </c>
      <c r="C30" t="n">
        <v>3450000</v>
      </c>
      <c r="D30" t="n">
        <v>82143</v>
      </c>
      <c r="E30" t="n">
        <v>42</v>
      </c>
      <c r="F30" t="n">
        <v>1.5</v>
      </c>
      <c r="G30" t="n">
        <v>3311</v>
      </c>
      <c r="H30" t="inlineStr">
        <is>
          <t>PlusBalkongHiss</t>
        </is>
      </c>
      <c r="I30">
        <f>HYPERLINK("https://www.google.com/maps/place/Kristinebergs+Slottsväg+1,Kristineberg,+Stockholms+Kommun," ;"Kristineberg")</f>
        <v/>
      </c>
      <c r="J30" t="inlineStr">
        <is>
          <t xml:space="preserve">Stockholms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2024-06-05T08:16:18Z</dcterms:created>
  <dcterms:modified xmlns:dcterms="http://purl.org/dc/terms/" xmlns:xsi="http://www.w3.org/2001/XMLSchema-instance" xsi:type="dcterms:W3CDTF">2024-06-05T08:16:18Z</dcterms:modified>
</cp:coreProperties>
</file>