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39366\Desktop\PublicDebt\"/>
    </mc:Choice>
  </mc:AlternateContent>
  <xr:revisionPtr revIDLastSave="0" documentId="13_ncr:1_{AEB54CA1-9739-4D78-8942-2AA819736C02}" xr6:coauthVersionLast="47" xr6:coauthVersionMax="47" xr10:uidLastSave="{00000000-0000-0000-0000-000000000000}"/>
  <bookViews>
    <workbookView xWindow="-108" yWindow="-108" windowWidth="23256" windowHeight="12576" tabRatio="866" firstSheet="1" activeTab="1" xr2:uid="{00000000-000D-0000-FFFF-FFFF00000000}"/>
  </bookViews>
  <sheets>
    <sheet name="NOTE" sheetId="2" r:id="rId1"/>
    <sheet name="DATI" sheetId="3" r:id="rId2"/>
    <sheet name="GOVERNI" sheetId="4" r:id="rId3"/>
    <sheet name="PARTITI" sheetId="5" r:id="rId4"/>
  </sheets>
  <definedNames>
    <definedName name="_xlnm._FilterDatabase" localSheetId="1" hidden="1">DATI!#REF!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M27" i="3" l="1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G27" i="3"/>
  <c r="H27" i="3"/>
  <c r="I27" i="3"/>
  <c r="F27" i="3"/>
  <c r="FI23" i="3"/>
  <c r="FI21" i="3" s="1"/>
  <c r="FJ23" i="3"/>
  <c r="FJ21" i="3" s="1"/>
  <c r="FK23" i="3"/>
  <c r="FK21" i="3" s="1"/>
  <c r="FL23" i="3"/>
  <c r="FL21" i="3" s="1"/>
  <c r="FM23" i="3"/>
  <c r="FM21" i="3" s="1"/>
  <c r="FI22" i="3"/>
  <c r="FJ22" i="3"/>
  <c r="FK22" i="3"/>
  <c r="FL22" i="3"/>
  <c r="FM22" i="3"/>
  <c r="FI19" i="3"/>
  <c r="FJ19" i="3"/>
  <c r="FJ20" i="3" s="1"/>
  <c r="FK19" i="3"/>
  <c r="FK20" i="3" s="1"/>
  <c r="FL19" i="3"/>
  <c r="FM19" i="3"/>
  <c r="FI17" i="3"/>
  <c r="FJ17" i="3"/>
  <c r="FK17" i="3"/>
  <c r="FL17" i="3"/>
  <c r="FL20" i="3" s="1"/>
  <c r="FM17" i="3"/>
  <c r="FI16" i="3"/>
  <c r="FJ16" i="3"/>
  <c r="FK16" i="3"/>
  <c r="FK18" i="3" s="1"/>
  <c r="FL16" i="3"/>
  <c r="FM16" i="3"/>
  <c r="FI13" i="3"/>
  <c r="FJ13" i="3"/>
  <c r="FK13" i="3"/>
  <c r="FL13" i="3"/>
  <c r="FM13" i="3"/>
  <c r="FI12" i="3"/>
  <c r="FJ12" i="3"/>
  <c r="FK12" i="3"/>
  <c r="FL12" i="3"/>
  <c r="FM12" i="3"/>
  <c r="FI10" i="3"/>
  <c r="FJ10" i="3"/>
  <c r="FK10" i="3"/>
  <c r="FL10" i="3"/>
  <c r="FM10" i="3"/>
  <c r="FI7" i="3"/>
  <c r="FI8" i="3" s="1"/>
  <c r="FI14" i="3" s="1"/>
  <c r="FI15" i="3" s="1"/>
  <c r="FJ7" i="3"/>
  <c r="FJ8" i="3" s="1"/>
  <c r="FK7" i="3"/>
  <c r="FK8" i="3" s="1"/>
  <c r="FL7" i="3"/>
  <c r="FL8" i="3" s="1"/>
  <c r="FM7" i="3"/>
  <c r="FM8" i="3" s="1"/>
  <c r="FI6" i="3"/>
  <c r="FJ6" i="3"/>
  <c r="FK6" i="3"/>
  <c r="FL6" i="3"/>
  <c r="FM6" i="3"/>
  <c r="F22" i="3"/>
  <c r="F23" i="3"/>
  <c r="F21" i="3" s="1"/>
  <c r="G19" i="3"/>
  <c r="G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3" i="3"/>
  <c r="G12" i="3"/>
  <c r="G10" i="3"/>
  <c r="G7" i="3"/>
  <c r="F6" i="3"/>
  <c r="FM20" i="3" l="1"/>
  <c r="FJ18" i="3"/>
  <c r="FJ26" i="3" s="1"/>
  <c r="FJ25" i="3" s="1"/>
  <c r="FI18" i="3"/>
  <c r="FJ14" i="3"/>
  <c r="FJ15" i="3" s="1"/>
  <c r="FI20" i="3"/>
  <c r="FM18" i="3"/>
  <c r="FM26" i="3" s="1"/>
  <c r="FM25" i="3" s="1"/>
  <c r="FL18" i="3"/>
  <c r="FL26" i="3" s="1"/>
  <c r="FL25" i="3" s="1"/>
  <c r="FM14" i="3"/>
  <c r="FM15" i="3" s="1"/>
  <c r="FL14" i="3"/>
  <c r="FL15" i="3" s="1"/>
  <c r="FK26" i="3"/>
  <c r="FK25" i="3" s="1"/>
  <c r="FK14" i="3"/>
  <c r="FK15" i="3" s="1"/>
  <c r="FI26" i="3"/>
  <c r="FI25" i="3" s="1"/>
  <c r="G6" i="3"/>
  <c r="H6" i="3"/>
  <c r="G8" i="3"/>
  <c r="H7" i="3"/>
  <c r="H10" i="3"/>
  <c r="H12" i="3"/>
  <c r="H13" i="3"/>
  <c r="G17" i="3"/>
  <c r="H17" i="3"/>
  <c r="H18" i="3" s="1"/>
  <c r="H19" i="3"/>
  <c r="G22" i="3"/>
  <c r="H22" i="3"/>
  <c r="G23" i="3"/>
  <c r="G21" i="3" s="1"/>
  <c r="H23" i="3"/>
  <c r="H21" i="3" s="1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FH7" i="3"/>
  <c r="FH8" i="3" s="1"/>
  <c r="G20" i="3" l="1"/>
  <c r="G18" i="3"/>
  <c r="G26" i="3" s="1"/>
  <c r="G25" i="3" s="1"/>
  <c r="G14" i="3"/>
  <c r="G15" i="3" s="1"/>
  <c r="H20" i="3"/>
  <c r="H8" i="3"/>
  <c r="H26" i="3" s="1"/>
  <c r="H25" i="3" s="1"/>
  <c r="FH17" i="3"/>
  <c r="FH18" i="3" s="1"/>
  <c r="FG17" i="3"/>
  <c r="FG18" i="3" s="1"/>
  <c r="FF17" i="3"/>
  <c r="FF18" i="3" s="1"/>
  <c r="FE17" i="3"/>
  <c r="FE18" i="3" s="1"/>
  <c r="FD17" i="3"/>
  <c r="FD18" i="3" s="1"/>
  <c r="FC17" i="3"/>
  <c r="FC18" i="3" s="1"/>
  <c r="FB17" i="3"/>
  <c r="FB18" i="3" s="1"/>
  <c r="FA17" i="3"/>
  <c r="FA18" i="3" s="1"/>
  <c r="EZ17" i="3"/>
  <c r="EZ18" i="3" s="1"/>
  <c r="EY17" i="3"/>
  <c r="EY18" i="3" s="1"/>
  <c r="EX17" i="3"/>
  <c r="EX18" i="3" s="1"/>
  <c r="EW17" i="3"/>
  <c r="EW18" i="3" s="1"/>
  <c r="EV17" i="3"/>
  <c r="EV18" i="3" s="1"/>
  <c r="EU17" i="3"/>
  <c r="EU18" i="3" s="1"/>
  <c r="ET17" i="3"/>
  <c r="ET18" i="3" s="1"/>
  <c r="ES17" i="3"/>
  <c r="ES18" i="3" s="1"/>
  <c r="ER17" i="3"/>
  <c r="ER18" i="3" s="1"/>
  <c r="EQ17" i="3"/>
  <c r="EQ18" i="3" s="1"/>
  <c r="EP17" i="3"/>
  <c r="EP18" i="3" s="1"/>
  <c r="EO17" i="3"/>
  <c r="EO18" i="3" s="1"/>
  <c r="EN17" i="3"/>
  <c r="EN18" i="3" s="1"/>
  <c r="EM17" i="3"/>
  <c r="EM18" i="3" s="1"/>
  <c r="EL17" i="3"/>
  <c r="EL18" i="3" s="1"/>
  <c r="EK17" i="3"/>
  <c r="EK18" i="3" s="1"/>
  <c r="EJ17" i="3"/>
  <c r="EJ18" i="3" s="1"/>
  <c r="EI17" i="3"/>
  <c r="EI18" i="3" s="1"/>
  <c r="EH17" i="3"/>
  <c r="EH18" i="3" s="1"/>
  <c r="EG17" i="3"/>
  <c r="EG18" i="3" s="1"/>
  <c r="EF17" i="3"/>
  <c r="EF18" i="3" s="1"/>
  <c r="EE17" i="3"/>
  <c r="EE18" i="3" s="1"/>
  <c r="ED17" i="3"/>
  <c r="ED18" i="3" s="1"/>
  <c r="EC17" i="3"/>
  <c r="EC18" i="3" s="1"/>
  <c r="EB17" i="3"/>
  <c r="EB18" i="3" s="1"/>
  <c r="EA17" i="3"/>
  <c r="EA18" i="3" s="1"/>
  <c r="DZ17" i="3"/>
  <c r="DZ18" i="3" s="1"/>
  <c r="DY17" i="3"/>
  <c r="DY18" i="3" s="1"/>
  <c r="DX17" i="3"/>
  <c r="DX18" i="3" s="1"/>
  <c r="DW17" i="3"/>
  <c r="DW18" i="3" s="1"/>
  <c r="DV17" i="3"/>
  <c r="DV18" i="3" s="1"/>
  <c r="DU17" i="3"/>
  <c r="DU18" i="3" s="1"/>
  <c r="DT17" i="3"/>
  <c r="DT18" i="3" s="1"/>
  <c r="DS17" i="3"/>
  <c r="DS18" i="3" s="1"/>
  <c r="DR17" i="3"/>
  <c r="DR18" i="3" s="1"/>
  <c r="DQ17" i="3"/>
  <c r="DQ18" i="3" s="1"/>
  <c r="DP17" i="3"/>
  <c r="DP18" i="3" s="1"/>
  <c r="DO17" i="3"/>
  <c r="DO18" i="3" s="1"/>
  <c r="DN17" i="3"/>
  <c r="DN18" i="3" s="1"/>
  <c r="DM17" i="3"/>
  <c r="DM18" i="3" s="1"/>
  <c r="DL17" i="3"/>
  <c r="DL18" i="3" s="1"/>
  <c r="DK17" i="3"/>
  <c r="DK18" i="3" s="1"/>
  <c r="DJ17" i="3"/>
  <c r="DJ18" i="3" s="1"/>
  <c r="DI17" i="3"/>
  <c r="DI18" i="3" s="1"/>
  <c r="DH17" i="3"/>
  <c r="DH18" i="3" s="1"/>
  <c r="DG17" i="3"/>
  <c r="DG18" i="3" s="1"/>
  <c r="DF17" i="3"/>
  <c r="DF18" i="3" s="1"/>
  <c r="DE17" i="3"/>
  <c r="DE18" i="3" s="1"/>
  <c r="DD17" i="3"/>
  <c r="DD18" i="3" s="1"/>
  <c r="DC17" i="3"/>
  <c r="DC18" i="3" s="1"/>
  <c r="DB17" i="3"/>
  <c r="DB18" i="3" s="1"/>
  <c r="DA17" i="3"/>
  <c r="DA18" i="3" s="1"/>
  <c r="CZ17" i="3"/>
  <c r="CZ18" i="3" s="1"/>
  <c r="CY17" i="3"/>
  <c r="CY18" i="3" s="1"/>
  <c r="CX17" i="3"/>
  <c r="CX18" i="3" s="1"/>
  <c r="CW17" i="3"/>
  <c r="CW18" i="3" s="1"/>
  <c r="CV17" i="3"/>
  <c r="CV18" i="3" s="1"/>
  <c r="CU17" i="3"/>
  <c r="CU18" i="3" s="1"/>
  <c r="CT17" i="3"/>
  <c r="CT18" i="3" s="1"/>
  <c r="CS17" i="3"/>
  <c r="CS18" i="3" s="1"/>
  <c r="CR17" i="3"/>
  <c r="CR18" i="3" s="1"/>
  <c r="CQ17" i="3"/>
  <c r="CQ18" i="3" s="1"/>
  <c r="CP17" i="3"/>
  <c r="CP18" i="3" s="1"/>
  <c r="CO17" i="3"/>
  <c r="CO18" i="3" s="1"/>
  <c r="CN17" i="3"/>
  <c r="CN18" i="3" s="1"/>
  <c r="CM17" i="3"/>
  <c r="CM18" i="3" s="1"/>
  <c r="CL17" i="3"/>
  <c r="CL18" i="3" s="1"/>
  <c r="CK17" i="3"/>
  <c r="CK18" i="3" s="1"/>
  <c r="CJ17" i="3"/>
  <c r="CJ18" i="3" s="1"/>
  <c r="CI17" i="3"/>
  <c r="CI18" i="3" s="1"/>
  <c r="CH17" i="3"/>
  <c r="CH18" i="3" s="1"/>
  <c r="CG17" i="3"/>
  <c r="CG18" i="3" s="1"/>
  <c r="CF17" i="3"/>
  <c r="CF18" i="3" s="1"/>
  <c r="CE17" i="3"/>
  <c r="CE18" i="3" s="1"/>
  <c r="CD17" i="3"/>
  <c r="CD18" i="3" s="1"/>
  <c r="CC17" i="3"/>
  <c r="CC18" i="3" s="1"/>
  <c r="CB17" i="3"/>
  <c r="CB18" i="3" s="1"/>
  <c r="CA17" i="3"/>
  <c r="CA18" i="3" s="1"/>
  <c r="BZ17" i="3"/>
  <c r="BZ18" i="3" s="1"/>
  <c r="BY17" i="3"/>
  <c r="BY18" i="3" s="1"/>
  <c r="BX17" i="3"/>
  <c r="BX18" i="3" s="1"/>
  <c r="BW17" i="3"/>
  <c r="BW18" i="3" s="1"/>
  <c r="BV17" i="3"/>
  <c r="BV18" i="3" s="1"/>
  <c r="BU17" i="3"/>
  <c r="BU18" i="3" s="1"/>
  <c r="BT17" i="3"/>
  <c r="BT18" i="3" s="1"/>
  <c r="BS17" i="3"/>
  <c r="BS18" i="3" s="1"/>
  <c r="BR17" i="3"/>
  <c r="BR18" i="3" s="1"/>
  <c r="BQ17" i="3"/>
  <c r="BQ18" i="3" s="1"/>
  <c r="BP17" i="3"/>
  <c r="BP18" i="3" s="1"/>
  <c r="BO17" i="3"/>
  <c r="BO18" i="3" s="1"/>
  <c r="BN17" i="3"/>
  <c r="BN18" i="3" s="1"/>
  <c r="BM17" i="3"/>
  <c r="BM18" i="3" s="1"/>
  <c r="BL17" i="3"/>
  <c r="BL18" i="3" s="1"/>
  <c r="BK17" i="3"/>
  <c r="BK18" i="3" s="1"/>
  <c r="BJ17" i="3"/>
  <c r="BJ18" i="3" s="1"/>
  <c r="BI17" i="3"/>
  <c r="BI18" i="3" s="1"/>
  <c r="BH17" i="3"/>
  <c r="BH18" i="3" s="1"/>
  <c r="BG17" i="3"/>
  <c r="BG18" i="3" s="1"/>
  <c r="BF17" i="3"/>
  <c r="BF18" i="3" s="1"/>
  <c r="BE17" i="3"/>
  <c r="BE18" i="3" s="1"/>
  <c r="BD17" i="3"/>
  <c r="BD18" i="3" s="1"/>
  <c r="BC17" i="3"/>
  <c r="BC18" i="3" s="1"/>
  <c r="BB17" i="3"/>
  <c r="BB18" i="3" s="1"/>
  <c r="BA17" i="3"/>
  <c r="BA18" i="3" s="1"/>
  <c r="AZ17" i="3"/>
  <c r="AZ18" i="3" s="1"/>
  <c r="AY17" i="3"/>
  <c r="AY18" i="3" s="1"/>
  <c r="AX17" i="3"/>
  <c r="AX18" i="3" s="1"/>
  <c r="AW17" i="3"/>
  <c r="AW18" i="3" s="1"/>
  <c r="AV17" i="3"/>
  <c r="AV18" i="3" s="1"/>
  <c r="AU17" i="3"/>
  <c r="AU18" i="3" s="1"/>
  <c r="AT17" i="3"/>
  <c r="AT18" i="3" s="1"/>
  <c r="AS17" i="3"/>
  <c r="AS18" i="3" s="1"/>
  <c r="AR17" i="3"/>
  <c r="AR18" i="3" s="1"/>
  <c r="AQ17" i="3"/>
  <c r="AQ18" i="3" s="1"/>
  <c r="AP17" i="3"/>
  <c r="AP18" i="3" s="1"/>
  <c r="AO17" i="3"/>
  <c r="AO18" i="3" s="1"/>
  <c r="AN17" i="3"/>
  <c r="AN18" i="3" s="1"/>
  <c r="AM17" i="3"/>
  <c r="AM18" i="3" s="1"/>
  <c r="AL17" i="3"/>
  <c r="AL18" i="3" s="1"/>
  <c r="AK17" i="3"/>
  <c r="AK18" i="3" s="1"/>
  <c r="AJ17" i="3"/>
  <c r="AJ18" i="3" s="1"/>
  <c r="AI17" i="3"/>
  <c r="AI18" i="3" s="1"/>
  <c r="AH17" i="3"/>
  <c r="AH18" i="3" s="1"/>
  <c r="AG17" i="3"/>
  <c r="AG18" i="3" s="1"/>
  <c r="AF17" i="3"/>
  <c r="AF18" i="3" s="1"/>
  <c r="AE17" i="3"/>
  <c r="AE18" i="3" s="1"/>
  <c r="AD17" i="3"/>
  <c r="AD18" i="3" s="1"/>
  <c r="AC17" i="3"/>
  <c r="AC18" i="3" s="1"/>
  <c r="AB17" i="3"/>
  <c r="AB18" i="3" s="1"/>
  <c r="AA17" i="3"/>
  <c r="AA18" i="3" s="1"/>
  <c r="Z17" i="3"/>
  <c r="Z18" i="3" s="1"/>
  <c r="Y17" i="3"/>
  <c r="Y18" i="3" s="1"/>
  <c r="X17" i="3"/>
  <c r="X18" i="3" s="1"/>
  <c r="W17" i="3"/>
  <c r="W18" i="3" s="1"/>
  <c r="V17" i="3"/>
  <c r="V18" i="3" s="1"/>
  <c r="U17" i="3"/>
  <c r="U18" i="3" s="1"/>
  <c r="T17" i="3"/>
  <c r="T18" i="3" s="1"/>
  <c r="S17" i="3"/>
  <c r="S18" i="3" s="1"/>
  <c r="R17" i="3"/>
  <c r="R18" i="3" s="1"/>
  <c r="Q17" i="3"/>
  <c r="Q18" i="3" s="1"/>
  <c r="P17" i="3"/>
  <c r="P18" i="3" s="1"/>
  <c r="O17" i="3"/>
  <c r="O18" i="3" s="1"/>
  <c r="N17" i="3"/>
  <c r="N18" i="3" s="1"/>
  <c r="M17" i="3"/>
  <c r="M18" i="3" s="1"/>
  <c r="L17" i="3"/>
  <c r="L18" i="3" s="1"/>
  <c r="K17" i="3"/>
  <c r="K18" i="3" s="1"/>
  <c r="J17" i="3"/>
  <c r="J18" i="3" s="1"/>
  <c r="I17" i="3"/>
  <c r="I18" i="3" s="1"/>
  <c r="H14" i="3" l="1"/>
  <c r="H15" i="3" s="1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FH10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FH26" i="3" l="1"/>
  <c r="FH25" i="3" s="1"/>
  <c r="FB7" i="3"/>
  <c r="FB8" i="3" s="1"/>
  <c r="FB26" i="3" s="1"/>
  <c r="FB25" i="3" s="1"/>
  <c r="FC7" i="3"/>
  <c r="FC8" i="3" s="1"/>
  <c r="FC26" i="3" s="1"/>
  <c r="FC25" i="3" s="1"/>
  <c r="FD7" i="3"/>
  <c r="FD8" i="3" s="1"/>
  <c r="FD26" i="3" s="1"/>
  <c r="FD25" i="3" s="1"/>
  <c r="FE7" i="3"/>
  <c r="FE8" i="3" s="1"/>
  <c r="FE26" i="3" s="1"/>
  <c r="FE25" i="3" s="1"/>
  <c r="FF7" i="3"/>
  <c r="FF8" i="3" s="1"/>
  <c r="FF26" i="3" s="1"/>
  <c r="FF25" i="3" s="1"/>
  <c r="FG7" i="3"/>
  <c r="FG8" i="3" s="1"/>
  <c r="FG26" i="3" s="1"/>
  <c r="FG25" i="3" s="1"/>
  <c r="FH23" i="3"/>
  <c r="FH21" i="3" s="1"/>
  <c r="FG23" i="3"/>
  <c r="FG21" i="3" s="1"/>
  <c r="FF23" i="3"/>
  <c r="FF21" i="3" s="1"/>
  <c r="FE23" i="3"/>
  <c r="FE21" i="3" s="1"/>
  <c r="FD23" i="3"/>
  <c r="FD21" i="3" s="1"/>
  <c r="FC23" i="3"/>
  <c r="FC21" i="3" s="1"/>
  <c r="FB23" i="3"/>
  <c r="FB21" i="3" s="1"/>
  <c r="FA23" i="3"/>
  <c r="FA21" i="3" s="1"/>
  <c r="EZ23" i="3"/>
  <c r="EZ21" i="3" s="1"/>
  <c r="EY23" i="3"/>
  <c r="EY21" i="3" s="1"/>
  <c r="EX23" i="3"/>
  <c r="EX21" i="3" s="1"/>
  <c r="EW23" i="3"/>
  <c r="EW21" i="3" s="1"/>
  <c r="EV23" i="3"/>
  <c r="EV21" i="3" s="1"/>
  <c r="EU23" i="3"/>
  <c r="EU21" i="3" s="1"/>
  <c r="ET23" i="3"/>
  <c r="ET21" i="3" s="1"/>
  <c r="ES23" i="3"/>
  <c r="ES21" i="3" s="1"/>
  <c r="ER23" i="3"/>
  <c r="ER21" i="3" s="1"/>
  <c r="EQ23" i="3"/>
  <c r="EQ21" i="3" s="1"/>
  <c r="EP23" i="3"/>
  <c r="EP21" i="3" s="1"/>
  <c r="EO23" i="3"/>
  <c r="EO21" i="3" s="1"/>
  <c r="EN23" i="3"/>
  <c r="EN21" i="3" s="1"/>
  <c r="EM23" i="3"/>
  <c r="EM21" i="3" s="1"/>
  <c r="EL23" i="3"/>
  <c r="EL21" i="3" s="1"/>
  <c r="EK23" i="3"/>
  <c r="EK21" i="3" s="1"/>
  <c r="EJ23" i="3"/>
  <c r="EJ21" i="3" s="1"/>
  <c r="EI23" i="3"/>
  <c r="EI21" i="3" s="1"/>
  <c r="EH23" i="3"/>
  <c r="EH21" i="3" s="1"/>
  <c r="EG23" i="3"/>
  <c r="EG21" i="3" s="1"/>
  <c r="EF23" i="3"/>
  <c r="EF21" i="3" s="1"/>
  <c r="EE23" i="3"/>
  <c r="EE21" i="3" s="1"/>
  <c r="ED23" i="3"/>
  <c r="ED21" i="3" s="1"/>
  <c r="EC23" i="3"/>
  <c r="EC21" i="3" s="1"/>
  <c r="EB23" i="3"/>
  <c r="EB21" i="3" s="1"/>
  <c r="EA23" i="3"/>
  <c r="EA21" i="3" s="1"/>
  <c r="DZ23" i="3"/>
  <c r="DZ21" i="3" s="1"/>
  <c r="DY23" i="3"/>
  <c r="DY21" i="3" s="1"/>
  <c r="DX23" i="3"/>
  <c r="DX21" i="3" s="1"/>
  <c r="DW23" i="3"/>
  <c r="DW21" i="3" s="1"/>
  <c r="DV23" i="3"/>
  <c r="DV21" i="3" s="1"/>
  <c r="DU23" i="3"/>
  <c r="DU21" i="3" s="1"/>
  <c r="DT23" i="3"/>
  <c r="DT21" i="3" s="1"/>
  <c r="DS23" i="3"/>
  <c r="DS21" i="3" s="1"/>
  <c r="DR23" i="3"/>
  <c r="DR21" i="3" s="1"/>
  <c r="DQ23" i="3"/>
  <c r="DQ21" i="3" s="1"/>
  <c r="DP23" i="3"/>
  <c r="DP21" i="3" s="1"/>
  <c r="DO23" i="3"/>
  <c r="DO21" i="3" s="1"/>
  <c r="DN23" i="3"/>
  <c r="DN21" i="3" s="1"/>
  <c r="DM23" i="3"/>
  <c r="DM21" i="3" s="1"/>
  <c r="DL23" i="3"/>
  <c r="DL21" i="3" s="1"/>
  <c r="DK23" i="3"/>
  <c r="DK21" i="3" s="1"/>
  <c r="DJ23" i="3"/>
  <c r="DJ21" i="3" s="1"/>
  <c r="DI23" i="3"/>
  <c r="DI21" i="3" s="1"/>
  <c r="DH23" i="3"/>
  <c r="DH21" i="3" s="1"/>
  <c r="DG23" i="3"/>
  <c r="DG21" i="3" s="1"/>
  <c r="DF23" i="3"/>
  <c r="DF21" i="3" s="1"/>
  <c r="DE23" i="3"/>
  <c r="DE21" i="3" s="1"/>
  <c r="DD23" i="3"/>
  <c r="DD21" i="3" s="1"/>
  <c r="DC23" i="3"/>
  <c r="DC21" i="3" s="1"/>
  <c r="DB23" i="3"/>
  <c r="DB21" i="3" s="1"/>
  <c r="DA23" i="3"/>
  <c r="DA21" i="3" s="1"/>
  <c r="CZ23" i="3"/>
  <c r="CZ21" i="3" s="1"/>
  <c r="CY23" i="3"/>
  <c r="CY21" i="3" s="1"/>
  <c r="CX23" i="3"/>
  <c r="CX21" i="3" s="1"/>
  <c r="CW23" i="3"/>
  <c r="CW21" i="3" s="1"/>
  <c r="CV23" i="3"/>
  <c r="CV21" i="3" s="1"/>
  <c r="CU23" i="3"/>
  <c r="CU21" i="3" s="1"/>
  <c r="CT23" i="3"/>
  <c r="CT21" i="3" s="1"/>
  <c r="CS23" i="3"/>
  <c r="CS21" i="3" s="1"/>
  <c r="CR23" i="3"/>
  <c r="CR21" i="3" s="1"/>
  <c r="CQ23" i="3"/>
  <c r="CQ21" i="3" s="1"/>
  <c r="CP23" i="3"/>
  <c r="CP21" i="3" s="1"/>
  <c r="CO23" i="3"/>
  <c r="CO21" i="3" s="1"/>
  <c r="CN23" i="3"/>
  <c r="CN21" i="3" s="1"/>
  <c r="CM23" i="3"/>
  <c r="CM21" i="3" s="1"/>
  <c r="CL23" i="3"/>
  <c r="CL21" i="3" s="1"/>
  <c r="CK23" i="3"/>
  <c r="CK21" i="3" s="1"/>
  <c r="CJ23" i="3"/>
  <c r="CJ21" i="3" s="1"/>
  <c r="CI23" i="3"/>
  <c r="CI21" i="3" s="1"/>
  <c r="CH23" i="3"/>
  <c r="CH21" i="3" s="1"/>
  <c r="CG23" i="3"/>
  <c r="CG21" i="3" s="1"/>
  <c r="CF23" i="3"/>
  <c r="CF21" i="3" s="1"/>
  <c r="CE23" i="3"/>
  <c r="CE21" i="3" s="1"/>
  <c r="CD23" i="3"/>
  <c r="CD21" i="3" s="1"/>
  <c r="CC23" i="3"/>
  <c r="CC21" i="3" s="1"/>
  <c r="CB23" i="3"/>
  <c r="CB21" i="3" s="1"/>
  <c r="CA23" i="3"/>
  <c r="CA21" i="3" s="1"/>
  <c r="BZ23" i="3"/>
  <c r="BZ21" i="3" s="1"/>
  <c r="BY23" i="3"/>
  <c r="BY21" i="3" s="1"/>
  <c r="BX23" i="3"/>
  <c r="BX21" i="3" s="1"/>
  <c r="BW23" i="3"/>
  <c r="BW21" i="3" s="1"/>
  <c r="BV23" i="3"/>
  <c r="BV21" i="3" s="1"/>
  <c r="BU23" i="3"/>
  <c r="BU21" i="3" s="1"/>
  <c r="BT23" i="3"/>
  <c r="BT21" i="3" s="1"/>
  <c r="BS23" i="3"/>
  <c r="BS21" i="3" s="1"/>
  <c r="BR23" i="3"/>
  <c r="BR21" i="3" s="1"/>
  <c r="BQ23" i="3"/>
  <c r="BQ21" i="3" s="1"/>
  <c r="BP23" i="3"/>
  <c r="BP21" i="3" s="1"/>
  <c r="BO23" i="3"/>
  <c r="BO21" i="3" s="1"/>
  <c r="BN23" i="3"/>
  <c r="BN21" i="3" s="1"/>
  <c r="BM23" i="3"/>
  <c r="BM21" i="3" s="1"/>
  <c r="BL23" i="3"/>
  <c r="BL21" i="3" s="1"/>
  <c r="BK23" i="3"/>
  <c r="BK21" i="3" s="1"/>
  <c r="BJ23" i="3"/>
  <c r="BJ21" i="3" s="1"/>
  <c r="BI23" i="3"/>
  <c r="BI21" i="3" s="1"/>
  <c r="BH23" i="3"/>
  <c r="BH21" i="3" s="1"/>
  <c r="BG23" i="3"/>
  <c r="BG21" i="3" s="1"/>
  <c r="BF23" i="3"/>
  <c r="BF21" i="3" s="1"/>
  <c r="BE23" i="3"/>
  <c r="BE21" i="3" s="1"/>
  <c r="BD23" i="3"/>
  <c r="BD21" i="3" s="1"/>
  <c r="BC23" i="3"/>
  <c r="BC21" i="3" s="1"/>
  <c r="BB23" i="3"/>
  <c r="BB21" i="3" s="1"/>
  <c r="BA23" i="3"/>
  <c r="BA21" i="3" s="1"/>
  <c r="AZ23" i="3"/>
  <c r="AZ21" i="3" s="1"/>
  <c r="AY23" i="3"/>
  <c r="AY21" i="3" s="1"/>
  <c r="AX23" i="3"/>
  <c r="AX21" i="3" s="1"/>
  <c r="AW23" i="3"/>
  <c r="AW21" i="3" s="1"/>
  <c r="AV23" i="3"/>
  <c r="AV21" i="3" s="1"/>
  <c r="AU23" i="3"/>
  <c r="AU21" i="3" s="1"/>
  <c r="AT23" i="3"/>
  <c r="AT21" i="3" s="1"/>
  <c r="AS23" i="3"/>
  <c r="AS21" i="3" s="1"/>
  <c r="AR23" i="3"/>
  <c r="AR21" i="3" s="1"/>
  <c r="AQ23" i="3"/>
  <c r="AQ21" i="3" s="1"/>
  <c r="AP23" i="3"/>
  <c r="AP21" i="3" s="1"/>
  <c r="AO23" i="3"/>
  <c r="AO21" i="3" s="1"/>
  <c r="AN23" i="3"/>
  <c r="AN21" i="3" s="1"/>
  <c r="AM23" i="3"/>
  <c r="AM21" i="3" s="1"/>
  <c r="AL23" i="3"/>
  <c r="AL21" i="3" s="1"/>
  <c r="AK23" i="3"/>
  <c r="AK21" i="3" s="1"/>
  <c r="AJ23" i="3"/>
  <c r="AJ21" i="3" s="1"/>
  <c r="AI23" i="3"/>
  <c r="AI21" i="3" s="1"/>
  <c r="AH23" i="3"/>
  <c r="AH21" i="3" s="1"/>
  <c r="AG23" i="3"/>
  <c r="AG21" i="3" s="1"/>
  <c r="AF23" i="3"/>
  <c r="AF21" i="3" s="1"/>
  <c r="AE23" i="3"/>
  <c r="AE21" i="3" s="1"/>
  <c r="AD23" i="3"/>
  <c r="AD21" i="3" s="1"/>
  <c r="AC23" i="3"/>
  <c r="AC21" i="3" s="1"/>
  <c r="AB23" i="3"/>
  <c r="AB21" i="3" s="1"/>
  <c r="AA23" i="3"/>
  <c r="AA21" i="3" s="1"/>
  <c r="Z23" i="3"/>
  <c r="Z21" i="3" s="1"/>
  <c r="Y23" i="3"/>
  <c r="Y21" i="3" s="1"/>
  <c r="X23" i="3"/>
  <c r="X21" i="3" s="1"/>
  <c r="W23" i="3"/>
  <c r="W21" i="3" s="1"/>
  <c r="V23" i="3"/>
  <c r="V21" i="3" s="1"/>
  <c r="U23" i="3"/>
  <c r="U21" i="3" s="1"/>
  <c r="T23" i="3"/>
  <c r="T21" i="3" s="1"/>
  <c r="S23" i="3"/>
  <c r="S21" i="3" s="1"/>
  <c r="R23" i="3"/>
  <c r="R21" i="3" s="1"/>
  <c r="Q23" i="3"/>
  <c r="Q21" i="3" s="1"/>
  <c r="P23" i="3"/>
  <c r="P21" i="3" s="1"/>
  <c r="O23" i="3"/>
  <c r="O21" i="3" s="1"/>
  <c r="N23" i="3"/>
  <c r="N21" i="3" s="1"/>
  <c r="M23" i="3"/>
  <c r="M21" i="3" s="1"/>
  <c r="L23" i="3"/>
  <c r="L21" i="3" s="1"/>
  <c r="K23" i="3"/>
  <c r="K21" i="3" s="1"/>
  <c r="J23" i="3"/>
  <c r="J21" i="3" s="1"/>
  <c r="I23" i="3"/>
  <c r="I21" i="3" s="1"/>
  <c r="BH19" i="3"/>
  <c r="K7" i="3" l="1"/>
  <c r="K8" i="3" s="1"/>
  <c r="K26" i="3" s="1"/>
  <c r="K25" i="3" s="1"/>
  <c r="I7" i="3" l="1"/>
  <c r="I8" i="3" s="1"/>
  <c r="I26" i="3" s="1"/>
  <c r="I25" i="3" s="1"/>
  <c r="BF7" i="3"/>
  <c r="BF8" i="3" s="1"/>
  <c r="BF26" i="3" s="1"/>
  <c r="BF25" i="3" s="1"/>
  <c r="BL13" i="3" l="1"/>
  <c r="BL7" i="3"/>
  <c r="BL8" i="3" s="1"/>
  <c r="BL26" i="3" s="1"/>
  <c r="BL25" i="3" s="1"/>
  <c r="FH13" i="3"/>
  <c r="FH14" i="3" s="1"/>
  <c r="FH15" i="3" s="1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L14" i="3" l="1"/>
  <c r="BL15" i="3" s="1"/>
  <c r="EP19" i="3" l="1"/>
  <c r="EO19" i="3"/>
  <c r="FE19" i="3" l="1"/>
  <c r="FH19" i="3"/>
  <c r="FH20" i="3" l="1"/>
  <c r="FC19" i="3"/>
  <c r="FG19" i="3" l="1"/>
  <c r="FF19" i="3"/>
  <c r="FD19" i="3"/>
  <c r="FD20" i="3" s="1"/>
  <c r="FB19" i="3"/>
  <c r="FA19" i="3"/>
  <c r="EZ19" i="3"/>
  <c r="EY19" i="3"/>
  <c r="EX19" i="3"/>
  <c r="EW19" i="3"/>
  <c r="EV19" i="3"/>
  <c r="EU19" i="3"/>
  <c r="ET19" i="3"/>
  <c r="ES19" i="3"/>
  <c r="ER19" i="3"/>
  <c r="EQ19" i="3"/>
  <c r="EP20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B20" i="3" s="1"/>
  <c r="EA19" i="3"/>
  <c r="DZ19" i="3"/>
  <c r="DY19" i="3"/>
  <c r="DX19" i="3"/>
  <c r="DW19" i="3"/>
  <c r="DV19" i="3"/>
  <c r="DU19" i="3"/>
  <c r="DT19" i="3"/>
  <c r="DT20" i="3" s="1"/>
  <c r="DS19" i="3"/>
  <c r="DR19" i="3"/>
  <c r="DQ19" i="3"/>
  <c r="DP19" i="3"/>
  <c r="DO19" i="3"/>
  <c r="DN19" i="3"/>
  <c r="DM19" i="3"/>
  <c r="DL19" i="3"/>
  <c r="DL20" i="3" s="1"/>
  <c r="DK19" i="3"/>
  <c r="DJ19" i="3"/>
  <c r="DI19" i="3"/>
  <c r="DH19" i="3"/>
  <c r="DG19" i="3"/>
  <c r="DF19" i="3"/>
  <c r="DE19" i="3"/>
  <c r="DD19" i="3"/>
  <c r="DD20" i="3" s="1"/>
  <c r="DC19" i="3"/>
  <c r="DB19" i="3"/>
  <c r="DA19" i="3"/>
  <c r="CZ19" i="3"/>
  <c r="CY19" i="3"/>
  <c r="CX19" i="3"/>
  <c r="CW19" i="3"/>
  <c r="CV19" i="3"/>
  <c r="CV20" i="3" s="1"/>
  <c r="CU19" i="3"/>
  <c r="CT19" i="3"/>
  <c r="CS19" i="3"/>
  <c r="CR19" i="3"/>
  <c r="CQ19" i="3"/>
  <c r="CP19" i="3"/>
  <c r="CO19" i="3"/>
  <c r="CN19" i="3"/>
  <c r="CN20" i="3" s="1"/>
  <c r="CM19" i="3"/>
  <c r="CM20" i="3" s="1"/>
  <c r="CL19" i="3"/>
  <c r="CK19" i="3"/>
  <c r="CK20" i="3" s="1"/>
  <c r="CJ19" i="3"/>
  <c r="CJ20" i="3" s="1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M20" i="3" s="1"/>
  <c r="BL19" i="3"/>
  <c r="BL20" i="3" s="1"/>
  <c r="BK19" i="3"/>
  <c r="BK20" i="3" s="1"/>
  <c r="BJ19" i="3"/>
  <c r="BI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S20" i="3" s="1"/>
  <c r="AR19" i="3"/>
  <c r="AQ19" i="3"/>
  <c r="AP19" i="3"/>
  <c r="AO19" i="3"/>
  <c r="AN19" i="3"/>
  <c r="AM19" i="3"/>
  <c r="AL19" i="3"/>
  <c r="AK19" i="3"/>
  <c r="AK20" i="3" s="1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M20" i="3" s="1"/>
  <c r="L19" i="3"/>
  <c r="K19" i="3"/>
  <c r="J19" i="3"/>
  <c r="I19" i="3"/>
  <c r="BU20" i="3" l="1"/>
  <c r="CC20" i="3"/>
  <c r="CW20" i="3"/>
  <c r="DE20" i="3"/>
  <c r="EC20" i="3"/>
  <c r="EK20" i="3"/>
  <c r="ET20" i="3"/>
  <c r="FB20" i="3"/>
  <c r="BY20" i="3"/>
  <c r="DF20" i="3"/>
  <c r="EL20" i="3"/>
  <c r="EU20" i="3"/>
  <c r="FC20" i="3"/>
  <c r="CZ20" i="3"/>
  <c r="DH20" i="3"/>
  <c r="DP20" i="3"/>
  <c r="DX20" i="3"/>
  <c r="EW20" i="3"/>
  <c r="BQ20" i="3"/>
  <c r="CR20" i="3"/>
  <c r="P20" i="3"/>
  <c r="X20" i="3"/>
  <c r="AF20" i="3"/>
  <c r="AN20" i="3"/>
  <c r="AV20" i="3"/>
  <c r="BD20" i="3"/>
  <c r="J20" i="3"/>
  <c r="R20" i="3"/>
  <c r="Z20" i="3"/>
  <c r="AH20" i="3"/>
  <c r="CQ20" i="3"/>
  <c r="CY20" i="3"/>
  <c r="DG20" i="3"/>
  <c r="DO20" i="3"/>
  <c r="DW20" i="3"/>
  <c r="EE20" i="3"/>
  <c r="EM20" i="3"/>
  <c r="EV20" i="3"/>
  <c r="O20" i="3"/>
  <c r="W20" i="3"/>
  <c r="AE20" i="3"/>
  <c r="AM20" i="3"/>
  <c r="AU20" i="3"/>
  <c r="BC20" i="3"/>
  <c r="I20" i="3"/>
  <c r="Q20" i="3"/>
  <c r="Y20" i="3"/>
  <c r="AG20" i="3"/>
  <c r="AO20" i="3"/>
  <c r="AW20" i="3"/>
  <c r="BE20" i="3"/>
  <c r="BN20" i="3"/>
  <c r="BV20" i="3"/>
  <c r="CD20" i="3"/>
  <c r="BS20" i="3"/>
  <c r="BT20" i="3"/>
  <c r="CB20" i="3"/>
  <c r="CL20" i="3"/>
  <c r="CT20" i="3"/>
  <c r="DB20" i="3"/>
  <c r="DJ20" i="3"/>
  <c r="DR20" i="3"/>
  <c r="DZ20" i="3"/>
  <c r="EH20" i="3"/>
  <c r="EQ20" i="3"/>
  <c r="EY20" i="3"/>
  <c r="CA20" i="3"/>
  <c r="CU20" i="3"/>
  <c r="DC20" i="3"/>
  <c r="DK20" i="3"/>
  <c r="DS20" i="3"/>
  <c r="EA20" i="3"/>
  <c r="EI20" i="3"/>
  <c r="ER20" i="3"/>
  <c r="EZ20" i="3"/>
  <c r="CI20" i="3"/>
  <c r="CS20" i="3"/>
  <c r="DA20" i="3"/>
  <c r="DI20" i="3"/>
  <c r="DQ20" i="3"/>
  <c r="DY20" i="3"/>
  <c r="EG20" i="3"/>
  <c r="EO20" i="3"/>
  <c r="AP20" i="3"/>
  <c r="AX20" i="3"/>
  <c r="BF20" i="3"/>
  <c r="EX20" i="3"/>
  <c r="N20" i="3"/>
  <c r="V20" i="3"/>
  <c r="AD20" i="3"/>
  <c r="AL20" i="3"/>
  <c r="AT20" i="3"/>
  <c r="BB20" i="3"/>
  <c r="BJ20" i="3"/>
  <c r="BR20" i="3"/>
  <c r="BZ20" i="3"/>
  <c r="CH20" i="3"/>
  <c r="FE20" i="3"/>
  <c r="U20" i="3"/>
  <c r="AC20" i="3"/>
  <c r="BA20" i="3"/>
  <c r="BI20" i="3"/>
  <c r="CG20" i="3"/>
  <c r="K20" i="3"/>
  <c r="AY20" i="3"/>
  <c r="BW20" i="3"/>
  <c r="CE20" i="3"/>
  <c r="AA20" i="3"/>
  <c r="BO20" i="3"/>
  <c r="T20" i="3"/>
  <c r="AR20" i="3"/>
  <c r="BH20" i="3"/>
  <c r="BP20" i="3"/>
  <c r="BX20" i="3"/>
  <c r="CF20" i="3"/>
  <c r="AI20" i="3"/>
  <c r="BG20" i="3"/>
  <c r="AB20" i="3"/>
  <c r="AZ20" i="3"/>
  <c r="S20" i="3"/>
  <c r="AQ20" i="3"/>
  <c r="L20" i="3"/>
  <c r="AJ20" i="3"/>
  <c r="CP20" i="3"/>
  <c r="CX20" i="3"/>
  <c r="DN20" i="3"/>
  <c r="DV20" i="3"/>
  <c r="ED20" i="3"/>
  <c r="CO20" i="3"/>
  <c r="DM20" i="3"/>
  <c r="DU20" i="3"/>
  <c r="EF20" i="3"/>
  <c r="EN20" i="3"/>
  <c r="FA20" i="3"/>
  <c r="ES20" i="3"/>
  <c r="EJ20" i="3"/>
  <c r="FF20" i="3"/>
  <c r="FG20" i="3"/>
  <c r="FA7" i="3"/>
  <c r="FA8" i="3" s="1"/>
  <c r="FA26" i="3" s="1"/>
  <c r="FA25" i="3" s="1"/>
  <c r="EZ7" i="3"/>
  <c r="EZ8" i="3" s="1"/>
  <c r="EZ26" i="3" s="1"/>
  <c r="EZ25" i="3" s="1"/>
  <c r="EY7" i="3"/>
  <c r="EY8" i="3" s="1"/>
  <c r="EY26" i="3" s="1"/>
  <c r="EY25" i="3" s="1"/>
  <c r="EX7" i="3"/>
  <c r="EX8" i="3" s="1"/>
  <c r="EX26" i="3" s="1"/>
  <c r="EX25" i="3" s="1"/>
  <c r="EW7" i="3"/>
  <c r="EW8" i="3" s="1"/>
  <c r="EW26" i="3" s="1"/>
  <c r="EW25" i="3" s="1"/>
  <c r="EV7" i="3"/>
  <c r="EV8" i="3" s="1"/>
  <c r="EV26" i="3" s="1"/>
  <c r="EV25" i="3" s="1"/>
  <c r="EU7" i="3"/>
  <c r="EU8" i="3" s="1"/>
  <c r="EU26" i="3" s="1"/>
  <c r="EU25" i="3" s="1"/>
  <c r="ET7" i="3"/>
  <c r="ET8" i="3" s="1"/>
  <c r="ET26" i="3" s="1"/>
  <c r="ET25" i="3" s="1"/>
  <c r="ES7" i="3"/>
  <c r="ES8" i="3" s="1"/>
  <c r="ES26" i="3" s="1"/>
  <c r="ES25" i="3" s="1"/>
  <c r="ER7" i="3"/>
  <c r="ER8" i="3" s="1"/>
  <c r="ER26" i="3" s="1"/>
  <c r="ER25" i="3" s="1"/>
  <c r="EQ7" i="3"/>
  <c r="EQ8" i="3" s="1"/>
  <c r="EQ26" i="3" s="1"/>
  <c r="EQ25" i="3" s="1"/>
  <c r="EP7" i="3"/>
  <c r="EP8" i="3" s="1"/>
  <c r="EP26" i="3" s="1"/>
  <c r="EP25" i="3" s="1"/>
  <c r="EO7" i="3"/>
  <c r="EO8" i="3" s="1"/>
  <c r="EO26" i="3" s="1"/>
  <c r="EO25" i="3" s="1"/>
  <c r="EN7" i="3"/>
  <c r="EN8" i="3" s="1"/>
  <c r="EN26" i="3" s="1"/>
  <c r="EN25" i="3" s="1"/>
  <c r="EM7" i="3"/>
  <c r="EM8" i="3" s="1"/>
  <c r="EM26" i="3" s="1"/>
  <c r="EM25" i="3" s="1"/>
  <c r="EL7" i="3"/>
  <c r="EL8" i="3" s="1"/>
  <c r="EL26" i="3" s="1"/>
  <c r="EL25" i="3" s="1"/>
  <c r="EK7" i="3"/>
  <c r="EK8" i="3" s="1"/>
  <c r="EK26" i="3" s="1"/>
  <c r="EK25" i="3" s="1"/>
  <c r="EJ7" i="3"/>
  <c r="EJ8" i="3" s="1"/>
  <c r="EJ26" i="3" s="1"/>
  <c r="EJ25" i="3" s="1"/>
  <c r="EI7" i="3"/>
  <c r="EI8" i="3" s="1"/>
  <c r="EI26" i="3" s="1"/>
  <c r="EI25" i="3" s="1"/>
  <c r="EH7" i="3"/>
  <c r="EH8" i="3" s="1"/>
  <c r="EH26" i="3" s="1"/>
  <c r="EH25" i="3" s="1"/>
  <c r="EG7" i="3"/>
  <c r="EG8" i="3" s="1"/>
  <c r="EG26" i="3" s="1"/>
  <c r="EG25" i="3" s="1"/>
  <c r="EF7" i="3"/>
  <c r="EF8" i="3" s="1"/>
  <c r="EF26" i="3" s="1"/>
  <c r="EF25" i="3" s="1"/>
  <c r="EE7" i="3"/>
  <c r="EE8" i="3" s="1"/>
  <c r="EE26" i="3" s="1"/>
  <c r="EE25" i="3" s="1"/>
  <c r="ED7" i="3"/>
  <c r="ED8" i="3" s="1"/>
  <c r="ED26" i="3" s="1"/>
  <c r="ED25" i="3" s="1"/>
  <c r="EC7" i="3"/>
  <c r="EC8" i="3" s="1"/>
  <c r="EC26" i="3" s="1"/>
  <c r="EC25" i="3" s="1"/>
  <c r="EB7" i="3"/>
  <c r="EB8" i="3" s="1"/>
  <c r="EB26" i="3" s="1"/>
  <c r="EB25" i="3" s="1"/>
  <c r="EA7" i="3"/>
  <c r="EA8" i="3" s="1"/>
  <c r="EA26" i="3" s="1"/>
  <c r="EA25" i="3" s="1"/>
  <c r="DZ7" i="3"/>
  <c r="DZ8" i="3" s="1"/>
  <c r="DZ26" i="3" s="1"/>
  <c r="DZ25" i="3" s="1"/>
  <c r="DY7" i="3"/>
  <c r="DY8" i="3" s="1"/>
  <c r="DY26" i="3" s="1"/>
  <c r="DY25" i="3" s="1"/>
  <c r="DX7" i="3"/>
  <c r="DX8" i="3" s="1"/>
  <c r="DX26" i="3" s="1"/>
  <c r="DX25" i="3" s="1"/>
  <c r="DW7" i="3"/>
  <c r="DW8" i="3" s="1"/>
  <c r="DW26" i="3" s="1"/>
  <c r="DW25" i="3" s="1"/>
  <c r="DV7" i="3"/>
  <c r="DV8" i="3" s="1"/>
  <c r="DV26" i="3" s="1"/>
  <c r="DV25" i="3" s="1"/>
  <c r="DU7" i="3"/>
  <c r="DU8" i="3" s="1"/>
  <c r="DU26" i="3" s="1"/>
  <c r="DU25" i="3" s="1"/>
  <c r="DT7" i="3"/>
  <c r="DT8" i="3" s="1"/>
  <c r="DT26" i="3" s="1"/>
  <c r="DT25" i="3" s="1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Y8" i="3" s="1"/>
  <c r="CY26" i="3" s="1"/>
  <c r="CY25" i="3" s="1"/>
  <c r="CX7" i="3"/>
  <c r="CX8" i="3" s="1"/>
  <c r="CX26" i="3" s="1"/>
  <c r="CX25" i="3" s="1"/>
  <c r="CW7" i="3"/>
  <c r="CW8" i="3" s="1"/>
  <c r="CW26" i="3" s="1"/>
  <c r="CW25" i="3" s="1"/>
  <c r="CV7" i="3"/>
  <c r="CV8" i="3" s="1"/>
  <c r="CV26" i="3" s="1"/>
  <c r="CV25" i="3" s="1"/>
  <c r="CU7" i="3"/>
  <c r="CU8" i="3" s="1"/>
  <c r="CU26" i="3" s="1"/>
  <c r="CU25" i="3" s="1"/>
  <c r="CT7" i="3"/>
  <c r="CT8" i="3" s="1"/>
  <c r="CT26" i="3" s="1"/>
  <c r="CT25" i="3" s="1"/>
  <c r="CS7" i="3"/>
  <c r="CS8" i="3" s="1"/>
  <c r="CS26" i="3" s="1"/>
  <c r="CS25" i="3" s="1"/>
  <c r="CR7" i="3"/>
  <c r="CR8" i="3" s="1"/>
  <c r="CR26" i="3" s="1"/>
  <c r="CR25" i="3" s="1"/>
  <c r="CQ7" i="3"/>
  <c r="CQ8" i="3" s="1"/>
  <c r="CQ26" i="3" s="1"/>
  <c r="CQ25" i="3" s="1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K7" i="3"/>
  <c r="BK8" i="3" s="1"/>
  <c r="BK26" i="3" s="1"/>
  <c r="BK25" i="3" s="1"/>
  <c r="BJ7" i="3"/>
  <c r="BI7" i="3"/>
  <c r="BH7" i="3"/>
  <c r="BH8" i="3" s="1"/>
  <c r="BH26" i="3" s="1"/>
  <c r="BH25" i="3" s="1"/>
  <c r="BG7" i="3"/>
  <c r="BE7" i="3"/>
  <c r="BE8" i="3" s="1"/>
  <c r="BE26" i="3" s="1"/>
  <c r="BE25" i="3" s="1"/>
  <c r="BD7" i="3"/>
  <c r="BD8" i="3" s="1"/>
  <c r="BD26" i="3" s="1"/>
  <c r="BD25" i="3" s="1"/>
  <c r="BC7" i="3"/>
  <c r="BC8" i="3" s="1"/>
  <c r="BC26" i="3" s="1"/>
  <c r="BC25" i="3" s="1"/>
  <c r="BB7" i="3"/>
  <c r="BB8" i="3" s="1"/>
  <c r="BB26" i="3" s="1"/>
  <c r="BB25" i="3" s="1"/>
  <c r="BA7" i="3"/>
  <c r="BA8" i="3" s="1"/>
  <c r="BA26" i="3" s="1"/>
  <c r="BA25" i="3" s="1"/>
  <c r="AZ7" i="3"/>
  <c r="AZ8" i="3" s="1"/>
  <c r="AZ26" i="3" s="1"/>
  <c r="AZ25" i="3" s="1"/>
  <c r="AY7" i="3"/>
  <c r="AY8" i="3" s="1"/>
  <c r="AY26" i="3" s="1"/>
  <c r="AY25" i="3" s="1"/>
  <c r="AX7" i="3"/>
  <c r="AX8" i="3" s="1"/>
  <c r="AX26" i="3" s="1"/>
  <c r="AX25" i="3" s="1"/>
  <c r="AW7" i="3"/>
  <c r="AW8" i="3" s="1"/>
  <c r="AW26" i="3" s="1"/>
  <c r="AW25" i="3" s="1"/>
  <c r="AV7" i="3"/>
  <c r="AV8" i="3" s="1"/>
  <c r="AV26" i="3" s="1"/>
  <c r="AV25" i="3" s="1"/>
  <c r="AU7" i="3"/>
  <c r="AU8" i="3" s="1"/>
  <c r="AU26" i="3" s="1"/>
  <c r="AU25" i="3" s="1"/>
  <c r="AT7" i="3"/>
  <c r="AT8" i="3" s="1"/>
  <c r="AT26" i="3" s="1"/>
  <c r="AT25" i="3" s="1"/>
  <c r="AS7" i="3"/>
  <c r="AS8" i="3" s="1"/>
  <c r="AS26" i="3" s="1"/>
  <c r="AS25" i="3" s="1"/>
  <c r="AR7" i="3"/>
  <c r="AR8" i="3" s="1"/>
  <c r="AR26" i="3" s="1"/>
  <c r="AR25" i="3" s="1"/>
  <c r="AQ7" i="3"/>
  <c r="AQ8" i="3" s="1"/>
  <c r="AQ26" i="3" s="1"/>
  <c r="AQ25" i="3" s="1"/>
  <c r="AP7" i="3"/>
  <c r="AP8" i="3" s="1"/>
  <c r="AP26" i="3" s="1"/>
  <c r="AP25" i="3" s="1"/>
  <c r="AO7" i="3"/>
  <c r="AO8" i="3" s="1"/>
  <c r="AO26" i="3" s="1"/>
  <c r="AO25" i="3" s="1"/>
  <c r="AN7" i="3"/>
  <c r="AN8" i="3" s="1"/>
  <c r="AN26" i="3" s="1"/>
  <c r="AN25" i="3" s="1"/>
  <c r="AM7" i="3"/>
  <c r="AM8" i="3" s="1"/>
  <c r="AM26" i="3" s="1"/>
  <c r="AM25" i="3" s="1"/>
  <c r="AL7" i="3"/>
  <c r="AL8" i="3" s="1"/>
  <c r="AL26" i="3" s="1"/>
  <c r="AL25" i="3" s="1"/>
  <c r="AK7" i="3"/>
  <c r="AK8" i="3" s="1"/>
  <c r="AK26" i="3" s="1"/>
  <c r="AK25" i="3" s="1"/>
  <c r="AJ7" i="3"/>
  <c r="AJ8" i="3" s="1"/>
  <c r="AJ26" i="3" s="1"/>
  <c r="AJ25" i="3" s="1"/>
  <c r="AI7" i="3"/>
  <c r="AI8" i="3" s="1"/>
  <c r="AI26" i="3" s="1"/>
  <c r="AI25" i="3" s="1"/>
  <c r="AH7" i="3"/>
  <c r="AH8" i="3" s="1"/>
  <c r="AH26" i="3" s="1"/>
  <c r="AH25" i="3" s="1"/>
  <c r="AG7" i="3"/>
  <c r="AG8" i="3" s="1"/>
  <c r="AG26" i="3" s="1"/>
  <c r="AG25" i="3" s="1"/>
  <c r="AF7" i="3"/>
  <c r="AF8" i="3" s="1"/>
  <c r="AF26" i="3" s="1"/>
  <c r="AF25" i="3" s="1"/>
  <c r="AE7" i="3"/>
  <c r="AE8" i="3" s="1"/>
  <c r="AE26" i="3" s="1"/>
  <c r="AE25" i="3" s="1"/>
  <c r="AD7" i="3"/>
  <c r="AD8" i="3" s="1"/>
  <c r="AD26" i="3" s="1"/>
  <c r="AD25" i="3" s="1"/>
  <c r="AC7" i="3"/>
  <c r="AC8" i="3" s="1"/>
  <c r="AC26" i="3" s="1"/>
  <c r="AC25" i="3" s="1"/>
  <c r="AB7" i="3"/>
  <c r="AB8" i="3" s="1"/>
  <c r="AB26" i="3" s="1"/>
  <c r="AB25" i="3" s="1"/>
  <c r="AA7" i="3"/>
  <c r="AA8" i="3" s="1"/>
  <c r="AA26" i="3" s="1"/>
  <c r="AA25" i="3" s="1"/>
  <c r="Z7" i="3"/>
  <c r="Z8" i="3" s="1"/>
  <c r="Z26" i="3" s="1"/>
  <c r="Z25" i="3" s="1"/>
  <c r="Y7" i="3"/>
  <c r="Y8" i="3" s="1"/>
  <c r="Y26" i="3" s="1"/>
  <c r="Y25" i="3" s="1"/>
  <c r="X7" i="3"/>
  <c r="X8" i="3" s="1"/>
  <c r="X26" i="3" s="1"/>
  <c r="X25" i="3" s="1"/>
  <c r="W7" i="3"/>
  <c r="W8" i="3" s="1"/>
  <c r="W26" i="3" s="1"/>
  <c r="W25" i="3" s="1"/>
  <c r="V7" i="3"/>
  <c r="V8" i="3" s="1"/>
  <c r="V26" i="3" s="1"/>
  <c r="V25" i="3" s="1"/>
  <c r="U7" i="3"/>
  <c r="U8" i="3" s="1"/>
  <c r="U26" i="3" s="1"/>
  <c r="U25" i="3" s="1"/>
  <c r="T7" i="3"/>
  <c r="T8" i="3" s="1"/>
  <c r="T26" i="3" s="1"/>
  <c r="T25" i="3" s="1"/>
  <c r="S7" i="3"/>
  <c r="S8" i="3" s="1"/>
  <c r="S26" i="3" s="1"/>
  <c r="S25" i="3" s="1"/>
  <c r="R7" i="3"/>
  <c r="R8" i="3" s="1"/>
  <c r="R26" i="3" s="1"/>
  <c r="R25" i="3" s="1"/>
  <c r="Q7" i="3"/>
  <c r="Q8" i="3" s="1"/>
  <c r="Q26" i="3" s="1"/>
  <c r="Q25" i="3" s="1"/>
  <c r="P7" i="3"/>
  <c r="P8" i="3" s="1"/>
  <c r="P26" i="3" s="1"/>
  <c r="P25" i="3" s="1"/>
  <c r="O7" i="3"/>
  <c r="O8" i="3" s="1"/>
  <c r="O26" i="3" s="1"/>
  <c r="O25" i="3" s="1"/>
  <c r="N7" i="3"/>
  <c r="N8" i="3" s="1"/>
  <c r="N26" i="3" s="1"/>
  <c r="N25" i="3" s="1"/>
  <c r="M7" i="3"/>
  <c r="M8" i="3" s="1"/>
  <c r="M26" i="3" s="1"/>
  <c r="M25" i="3" s="1"/>
  <c r="L7" i="3"/>
  <c r="L8" i="3" s="1"/>
  <c r="L26" i="3" s="1"/>
  <c r="L25" i="3" s="1"/>
  <c r="J7" i="3"/>
  <c r="J8" i="3" s="1"/>
  <c r="J26" i="3" s="1"/>
  <c r="J25" i="3" s="1"/>
  <c r="BW8" i="3" l="1"/>
  <c r="BW26" i="3" s="1"/>
  <c r="BW25" i="3" s="1"/>
  <c r="BX8" i="3"/>
  <c r="BX26" i="3" s="1"/>
  <c r="BX25" i="3" s="1"/>
  <c r="BQ8" i="3"/>
  <c r="BQ26" i="3" s="1"/>
  <c r="BQ25" i="3" s="1"/>
  <c r="BI8" i="3"/>
  <c r="BI26" i="3" s="1"/>
  <c r="BI25" i="3" s="1"/>
  <c r="BR8" i="3"/>
  <c r="BR26" i="3" s="1"/>
  <c r="BR25" i="3" s="1"/>
  <c r="BZ8" i="3"/>
  <c r="BZ26" i="3" s="1"/>
  <c r="BZ25" i="3" s="1"/>
  <c r="CH8" i="3"/>
  <c r="CH26" i="3" s="1"/>
  <c r="CH25" i="3" s="1"/>
  <c r="CP8" i="3"/>
  <c r="CP26" i="3" s="1"/>
  <c r="CP25" i="3" s="1"/>
  <c r="DF8" i="3"/>
  <c r="DF26" i="3" s="1"/>
  <c r="DF25" i="3" s="1"/>
  <c r="DN8" i="3"/>
  <c r="DN26" i="3" s="1"/>
  <c r="DN25" i="3" s="1"/>
  <c r="BO8" i="3"/>
  <c r="BO26" i="3" s="1"/>
  <c r="BO25" i="3" s="1"/>
  <c r="CM8" i="3"/>
  <c r="CM26" i="3" s="1"/>
  <c r="CM25" i="3" s="1"/>
  <c r="BP8" i="3"/>
  <c r="BP26" i="3" s="1"/>
  <c r="BP25" i="3" s="1"/>
  <c r="CN8" i="3"/>
  <c r="CN26" i="3" s="1"/>
  <c r="CN25" i="3" s="1"/>
  <c r="DD8" i="3"/>
  <c r="DD26" i="3" s="1"/>
  <c r="DD25" i="3" s="1"/>
  <c r="BY8" i="3"/>
  <c r="BY26" i="3" s="1"/>
  <c r="BY25" i="3" s="1"/>
  <c r="CO8" i="3"/>
  <c r="CO26" i="3" s="1"/>
  <c r="CO25" i="3" s="1"/>
  <c r="DE8" i="3"/>
  <c r="DE26" i="3" s="1"/>
  <c r="DE25" i="3" s="1"/>
  <c r="BJ8" i="3"/>
  <c r="BJ26" i="3" s="1"/>
  <c r="BJ25" i="3" s="1"/>
  <c r="BS8" i="3"/>
  <c r="BS26" i="3" s="1"/>
  <c r="BS25" i="3" s="1"/>
  <c r="CA8" i="3"/>
  <c r="CA26" i="3" s="1"/>
  <c r="CA25" i="3" s="1"/>
  <c r="CI8" i="3"/>
  <c r="CI26" i="3" s="1"/>
  <c r="CI25" i="3" s="1"/>
  <c r="DG8" i="3"/>
  <c r="DG26" i="3" s="1"/>
  <c r="DG25" i="3" s="1"/>
  <c r="DO8" i="3"/>
  <c r="DO26" i="3" s="1"/>
  <c r="DO25" i="3" s="1"/>
  <c r="DL8" i="3"/>
  <c r="DL26" i="3" s="1"/>
  <c r="DL25" i="3" s="1"/>
  <c r="DM8" i="3"/>
  <c r="DM26" i="3" s="1"/>
  <c r="DM25" i="3" s="1"/>
  <c r="BT8" i="3"/>
  <c r="BT26" i="3" s="1"/>
  <c r="BT25" i="3" s="1"/>
  <c r="CB8" i="3"/>
  <c r="CB26" i="3" s="1"/>
  <c r="CB25" i="3" s="1"/>
  <c r="CJ8" i="3"/>
  <c r="CJ26" i="3" s="1"/>
  <c r="CJ25" i="3" s="1"/>
  <c r="CZ8" i="3"/>
  <c r="CZ26" i="3" s="1"/>
  <c r="CZ25" i="3" s="1"/>
  <c r="DH8" i="3"/>
  <c r="DH26" i="3" s="1"/>
  <c r="DH25" i="3" s="1"/>
  <c r="DP8" i="3"/>
  <c r="DP26" i="3" s="1"/>
  <c r="DP25" i="3" s="1"/>
  <c r="CE8" i="3"/>
  <c r="CE26" i="3" s="1"/>
  <c r="CE25" i="3" s="1"/>
  <c r="DC8" i="3"/>
  <c r="DC26" i="3" s="1"/>
  <c r="DC25" i="3" s="1"/>
  <c r="DK8" i="3"/>
  <c r="DK26" i="3" s="1"/>
  <c r="DK25" i="3" s="1"/>
  <c r="DS8" i="3"/>
  <c r="DS26" i="3" s="1"/>
  <c r="DS25" i="3" s="1"/>
  <c r="CF8" i="3"/>
  <c r="CF26" i="3" s="1"/>
  <c r="CF25" i="3" s="1"/>
  <c r="BM8" i="3"/>
  <c r="BM26" i="3" s="1"/>
  <c r="BM25" i="3" s="1"/>
  <c r="BU8" i="3"/>
  <c r="BU26" i="3" s="1"/>
  <c r="BU25" i="3" s="1"/>
  <c r="CC8" i="3"/>
  <c r="CC26" i="3" s="1"/>
  <c r="CC25" i="3" s="1"/>
  <c r="CK8" i="3"/>
  <c r="CK26" i="3" s="1"/>
  <c r="CK25" i="3" s="1"/>
  <c r="DA8" i="3"/>
  <c r="DA26" i="3" s="1"/>
  <c r="DA25" i="3" s="1"/>
  <c r="DI8" i="3"/>
  <c r="DI26" i="3" s="1"/>
  <c r="DI25" i="3" s="1"/>
  <c r="DQ8" i="3"/>
  <c r="DQ26" i="3" s="1"/>
  <c r="DQ25" i="3" s="1"/>
  <c r="BG8" i="3"/>
  <c r="BG26" i="3" s="1"/>
  <c r="BG25" i="3" s="1"/>
  <c r="CG8" i="3"/>
  <c r="CG26" i="3" s="1"/>
  <c r="CG25" i="3" s="1"/>
  <c r="BN8" i="3"/>
  <c r="BN26" i="3" s="1"/>
  <c r="BN25" i="3" s="1"/>
  <c r="BV8" i="3"/>
  <c r="BV26" i="3" s="1"/>
  <c r="BV25" i="3" s="1"/>
  <c r="CD8" i="3"/>
  <c r="CD26" i="3" s="1"/>
  <c r="CD25" i="3" s="1"/>
  <c r="CL8" i="3"/>
  <c r="CL26" i="3" s="1"/>
  <c r="CL25" i="3" s="1"/>
  <c r="DB8" i="3"/>
  <c r="DB26" i="3" s="1"/>
  <c r="DB25" i="3" s="1"/>
  <c r="DJ8" i="3"/>
  <c r="DJ26" i="3" s="1"/>
  <c r="DJ25" i="3" s="1"/>
  <c r="DR8" i="3"/>
  <c r="DR26" i="3" s="1"/>
  <c r="DR25" i="3" s="1"/>
  <c r="BN14" i="3" l="1"/>
  <c r="BN15" i="3" s="1"/>
  <c r="FC14" i="3"/>
  <c r="FC15" i="3" s="1"/>
  <c r="DW14" i="3"/>
  <c r="DW15" i="3" s="1"/>
  <c r="CQ14" i="3"/>
  <c r="CQ15" i="3" s="1"/>
  <c r="BK14" i="3"/>
  <c r="BK15" i="3" s="1"/>
  <c r="AE14" i="3"/>
  <c r="AE15" i="3" s="1"/>
  <c r="AP14" i="3"/>
  <c r="AP15" i="3" s="1"/>
  <c r="EL14" i="3"/>
  <c r="EL15" i="3" s="1"/>
  <c r="DF14" i="3"/>
  <c r="DF15" i="3" s="1"/>
  <c r="BZ14" i="3"/>
  <c r="BZ15" i="3" s="1"/>
  <c r="AT14" i="3"/>
  <c r="AT15" i="3" s="1"/>
  <c r="N14" i="3"/>
  <c r="N15" i="3" s="1"/>
  <c r="ES14" i="3"/>
  <c r="ES15" i="3" s="1"/>
  <c r="DM14" i="3"/>
  <c r="DM15" i="3" s="1"/>
  <c r="CG14" i="3"/>
  <c r="CG15" i="3" s="1"/>
  <c r="BA14" i="3"/>
  <c r="BA15" i="3" s="1"/>
  <c r="U14" i="3"/>
  <c r="U15" i="3" s="1"/>
  <c r="EH14" i="3"/>
  <c r="EH15" i="3" s="1"/>
  <c r="ER14" i="3"/>
  <c r="ER15" i="3" s="1"/>
  <c r="DL14" i="3"/>
  <c r="DL15" i="3" s="1"/>
  <c r="CF14" i="3"/>
  <c r="CF15" i="3" s="1"/>
  <c r="DB14" i="3"/>
  <c r="DB15" i="3" s="1"/>
  <c r="DY14" i="3"/>
  <c r="DY15" i="3" s="1"/>
  <c r="CS14" i="3"/>
  <c r="CS15" i="3" s="1"/>
  <c r="BM14" i="3"/>
  <c r="BM15" i="3" s="1"/>
  <c r="AG14" i="3"/>
  <c r="AG15" i="3" s="1"/>
  <c r="EF14" i="3"/>
  <c r="EF15" i="3" s="1"/>
  <c r="CZ14" i="3"/>
  <c r="CZ15" i="3" s="1"/>
  <c r="BT14" i="3"/>
  <c r="BT15" i="3" s="1"/>
  <c r="AF14" i="3"/>
  <c r="AF15" i="3" s="1"/>
  <c r="AR14" i="3"/>
  <c r="AR15" i="3" s="1"/>
  <c r="L14" i="3"/>
  <c r="L15" i="3" s="1"/>
  <c r="FG14" i="3"/>
  <c r="FG15" i="3" s="1"/>
  <c r="EA14" i="3"/>
  <c r="EA15" i="3" s="1"/>
  <c r="CU14" i="3"/>
  <c r="CU15" i="3" s="1"/>
  <c r="BO14" i="3"/>
  <c r="BO15" i="3" s="1"/>
  <c r="AI14" i="3"/>
  <c r="AI15" i="3" s="1"/>
  <c r="BH14" i="3"/>
  <c r="BH15" i="3" s="1"/>
  <c r="FF14" i="3"/>
  <c r="FF15" i="3" s="1"/>
  <c r="Z14" i="3"/>
  <c r="Z15" i="3" s="1"/>
  <c r="EU14" i="3"/>
  <c r="EU15" i="3" s="1"/>
  <c r="DO14" i="3"/>
  <c r="DO15" i="3" s="1"/>
  <c r="CI14" i="3"/>
  <c r="CI15" i="3" s="1"/>
  <c r="BC14" i="3"/>
  <c r="BC15" i="3" s="1"/>
  <c r="W14" i="3"/>
  <c r="W15" i="3" s="1"/>
  <c r="R14" i="3"/>
  <c r="R15" i="3" s="1"/>
  <c r="ED14" i="3"/>
  <c r="ED15" i="3" s="1"/>
  <c r="CX14" i="3"/>
  <c r="CX15" i="3" s="1"/>
  <c r="BR14" i="3"/>
  <c r="BR15" i="3" s="1"/>
  <c r="AL14" i="3"/>
  <c r="AL15" i="3" s="1"/>
  <c r="EK14" i="3"/>
  <c r="EK15" i="3" s="1"/>
  <c r="DE14" i="3"/>
  <c r="DE15" i="3" s="1"/>
  <c r="BY14" i="3"/>
  <c r="BY15" i="3" s="1"/>
  <c r="AS14" i="3"/>
  <c r="AS15" i="3" s="1"/>
  <c r="M14" i="3"/>
  <c r="M15" i="3" s="1"/>
  <c r="BV14" i="3"/>
  <c r="BV15" i="3" s="1"/>
  <c r="EJ14" i="3"/>
  <c r="EJ15" i="3" s="1"/>
  <c r="DD14" i="3"/>
  <c r="DD15" i="3" s="1"/>
  <c r="BX14" i="3"/>
  <c r="BX15" i="3" s="1"/>
  <c r="AH14" i="3"/>
  <c r="AH15" i="3" s="1"/>
  <c r="EW14" i="3"/>
  <c r="EW15" i="3" s="1"/>
  <c r="DQ14" i="3"/>
  <c r="DQ15" i="3" s="1"/>
  <c r="CK14" i="3"/>
  <c r="CK15" i="3" s="1"/>
  <c r="BE14" i="3"/>
  <c r="BE15" i="3" s="1"/>
  <c r="Y14" i="3"/>
  <c r="Y15" i="3" s="1"/>
  <c r="FD14" i="3"/>
  <c r="FD15" i="3" s="1"/>
  <c r="DX14" i="3"/>
  <c r="DX15" i="3" s="1"/>
  <c r="CR14" i="3"/>
  <c r="CR15" i="3" s="1"/>
  <c r="BD14" i="3"/>
  <c r="BD15" i="3" s="1"/>
  <c r="X14" i="3"/>
  <c r="X15" i="3" s="1"/>
  <c r="AJ14" i="3"/>
  <c r="AJ15" i="3" s="1"/>
  <c r="EY14" i="3"/>
  <c r="EY15" i="3" s="1"/>
  <c r="DS14" i="3"/>
  <c r="DS15" i="3" s="1"/>
  <c r="CM14" i="3"/>
  <c r="CM15" i="3" s="1"/>
  <c r="BG14" i="3"/>
  <c r="BG15" i="3" s="1"/>
  <c r="AA14" i="3"/>
  <c r="AA15" i="3" s="1"/>
  <c r="DZ14" i="3"/>
  <c r="DZ15" i="3" s="1"/>
  <c r="EM14" i="3"/>
  <c r="EM15" i="3" s="1"/>
  <c r="DG14" i="3"/>
  <c r="DG15" i="3" s="1"/>
  <c r="CA14" i="3"/>
  <c r="CA15" i="3" s="1"/>
  <c r="AU14" i="3"/>
  <c r="AU15" i="3" s="1"/>
  <c r="O14" i="3"/>
  <c r="O15" i="3" s="1"/>
  <c r="EP14" i="3"/>
  <c r="EP15" i="3" s="1"/>
  <c r="FB14" i="3"/>
  <c r="FB15" i="3" s="1"/>
  <c r="DV14" i="3"/>
  <c r="DV15" i="3" s="1"/>
  <c r="CP14" i="3"/>
  <c r="CP15" i="3" s="1"/>
  <c r="BJ14" i="3"/>
  <c r="BJ15" i="3" s="1"/>
  <c r="AD14" i="3"/>
  <c r="AD15" i="3" s="1"/>
  <c r="CL14" i="3"/>
  <c r="CL15" i="3" s="1"/>
  <c r="EC14" i="3"/>
  <c r="EC15" i="3" s="1"/>
  <c r="CW14" i="3"/>
  <c r="CW15" i="3" s="1"/>
  <c r="BQ14" i="3"/>
  <c r="BQ15" i="3" s="1"/>
  <c r="AK14" i="3"/>
  <c r="AK15" i="3" s="1"/>
  <c r="J14" i="3"/>
  <c r="J15" i="3" s="1"/>
  <c r="EB14" i="3"/>
  <c r="EB15" i="3" s="1"/>
  <c r="CV14" i="3"/>
  <c r="CV15" i="3" s="1"/>
  <c r="BP14" i="3"/>
  <c r="BP15" i="3" s="1"/>
  <c r="DR14" i="3"/>
  <c r="DR15" i="3" s="1"/>
  <c r="EO14" i="3"/>
  <c r="EO15" i="3" s="1"/>
  <c r="DI14" i="3"/>
  <c r="DI15" i="3" s="1"/>
  <c r="CC14" i="3"/>
  <c r="CC15" i="3" s="1"/>
  <c r="AW14" i="3"/>
  <c r="AW15" i="3" s="1"/>
  <c r="Q14" i="3"/>
  <c r="Q15" i="3" s="1"/>
  <c r="EV14" i="3"/>
  <c r="EV15" i="3" s="1"/>
  <c r="DP14" i="3"/>
  <c r="DP15" i="3" s="1"/>
  <c r="CJ14" i="3"/>
  <c r="CJ15" i="3" s="1"/>
  <c r="AV14" i="3"/>
  <c r="AV15" i="3" s="1"/>
  <c r="P14" i="3"/>
  <c r="P15" i="3" s="1"/>
  <c r="DJ14" i="3"/>
  <c r="DJ15" i="3" s="1"/>
  <c r="AB14" i="3"/>
  <c r="AB15" i="3" s="1"/>
  <c r="EQ14" i="3"/>
  <c r="EQ15" i="3" s="1"/>
  <c r="DK14" i="3"/>
  <c r="DK15" i="3" s="1"/>
  <c r="CE14" i="3"/>
  <c r="CE15" i="3" s="1"/>
  <c r="AY14" i="3"/>
  <c r="AY15" i="3" s="1"/>
  <c r="S14" i="3"/>
  <c r="S15" i="3" s="1"/>
  <c r="FE14" i="3"/>
  <c r="FE15" i="3" s="1"/>
  <c r="CD14" i="3"/>
  <c r="CD15" i="3" s="1"/>
  <c r="EE14" i="3"/>
  <c r="EE15" i="3" s="1"/>
  <c r="CY14" i="3"/>
  <c r="CY15" i="3" s="1"/>
  <c r="BS14" i="3"/>
  <c r="BS15" i="3" s="1"/>
  <c r="AM14" i="3"/>
  <c r="AM15" i="3" s="1"/>
  <c r="CT14" i="3"/>
  <c r="CT15" i="3" s="1"/>
  <c r="ET14" i="3"/>
  <c r="ET15" i="3" s="1"/>
  <c r="DN14" i="3"/>
  <c r="DN15" i="3" s="1"/>
  <c r="CH14" i="3"/>
  <c r="CH15" i="3" s="1"/>
  <c r="BB14" i="3"/>
  <c r="BB15" i="3" s="1"/>
  <c r="V14" i="3"/>
  <c r="V15" i="3" s="1"/>
  <c r="FA14" i="3"/>
  <c r="FA15" i="3" s="1"/>
  <c r="DU14" i="3"/>
  <c r="DU15" i="3" s="1"/>
  <c r="CO14" i="3"/>
  <c r="CO15" i="3" s="1"/>
  <c r="BI14" i="3"/>
  <c r="BI15" i="3" s="1"/>
  <c r="AC14" i="3"/>
  <c r="AC15" i="3" s="1"/>
  <c r="EZ14" i="3"/>
  <c r="EZ15" i="3" s="1"/>
  <c r="DT14" i="3"/>
  <c r="DT15" i="3" s="1"/>
  <c r="CN14" i="3"/>
  <c r="CN15" i="3" s="1"/>
  <c r="BF14" i="3"/>
  <c r="BF15" i="3" s="1"/>
  <c r="EX14" i="3"/>
  <c r="EX15" i="3" s="1"/>
  <c r="EG14" i="3"/>
  <c r="EG15" i="3" s="1"/>
  <c r="DA14" i="3"/>
  <c r="DA15" i="3" s="1"/>
  <c r="BU14" i="3"/>
  <c r="BU15" i="3" s="1"/>
  <c r="AO14" i="3"/>
  <c r="AO15" i="3" s="1"/>
  <c r="I14" i="3"/>
  <c r="I15" i="3" s="1"/>
  <c r="EN14" i="3"/>
  <c r="EN15" i="3" s="1"/>
  <c r="DH14" i="3"/>
  <c r="DH15" i="3" s="1"/>
  <c r="CB14" i="3"/>
  <c r="CB15" i="3" s="1"/>
  <c r="AN14" i="3"/>
  <c r="AN15" i="3" s="1"/>
  <c r="AX14" i="3"/>
  <c r="AX15" i="3" s="1"/>
  <c r="AZ14" i="3"/>
  <c r="AZ15" i="3" s="1"/>
  <c r="T14" i="3"/>
  <c r="T15" i="3" s="1"/>
  <c r="EI14" i="3"/>
  <c r="EI15" i="3" s="1"/>
  <c r="DC14" i="3"/>
  <c r="DC15" i="3" s="1"/>
  <c r="BW14" i="3"/>
  <c r="BW15" i="3" s="1"/>
  <c r="AQ14" i="3"/>
  <c r="AQ15" i="3" s="1"/>
  <c r="K14" i="3"/>
  <c r="K15" i="3" s="1"/>
</calcChain>
</file>

<file path=xl/sharedStrings.xml><?xml version="1.0" encoding="utf-8"?>
<sst xmlns="http://schemas.openxmlformats.org/spreadsheetml/2006/main" count="2124" uniqueCount="591">
  <si>
    <t>Debito</t>
  </si>
  <si>
    <t>Deficit (-)/Surplus(+)</t>
  </si>
  <si>
    <t>Deficit primario(-)/Surplus primario(+)</t>
  </si>
  <si>
    <t>Spesa per interessi</t>
  </si>
  <si>
    <t>A</t>
  </si>
  <si>
    <t>B</t>
  </si>
  <si>
    <t>F</t>
  </si>
  <si>
    <t>C</t>
  </si>
  <si>
    <t>D</t>
  </si>
  <si>
    <t>E</t>
  </si>
  <si>
    <t>Variabile</t>
  </si>
  <si>
    <t>Anni</t>
  </si>
  <si>
    <t>Fonte/i</t>
  </si>
  <si>
    <t>Note</t>
  </si>
  <si>
    <t>Unità di misura</t>
  </si>
  <si>
    <t>% Pil</t>
  </si>
  <si>
    <t>Deficit(-)/Surplus(+) primario</t>
  </si>
  <si>
    <t>https://infostat.bancaditalia.it/</t>
  </si>
  <si>
    <t>Link</t>
  </si>
  <si>
    <t>Banca d'Italia</t>
  </si>
  <si>
    <t xml:space="preserve">http://dati.istat.it/
</t>
  </si>
  <si>
    <t>https://www.imf.org/</t>
  </si>
  <si>
    <t>http://ec.europa.eu/</t>
  </si>
  <si>
    <t>Ameco e
FMI (Public Finances in Modern History database)</t>
  </si>
  <si>
    <t>Mln €, prezzi correnti</t>
  </si>
  <si>
    <t>i-g</t>
  </si>
  <si>
    <t>G</t>
  </si>
  <si>
    <t>H</t>
  </si>
  <si>
    <t>I</t>
  </si>
  <si>
    <t>L</t>
  </si>
  <si>
    <t>M</t>
  </si>
  <si>
    <t>dato</t>
  </si>
  <si>
    <t>Variazione debito</t>
  </si>
  <si>
    <t>NOME</t>
  </si>
  <si>
    <t>FORMULA</t>
  </si>
  <si>
    <t>ANNO</t>
  </si>
  <si>
    <t>UNITA DI MISURA</t>
  </si>
  <si>
    <t>Tasso di crescita reale (r)</t>
  </si>
  <si>
    <t>Tasso crescita nominale (g)</t>
  </si>
  <si>
    <t>Interessi impliciti (i)</t>
  </si>
  <si>
    <t>Pil nominale</t>
  </si>
  <si>
    <t>Deflatore</t>
  </si>
  <si>
    <t>Debito in valuta estera</t>
  </si>
  <si>
    <t>Debito in valuta domestica</t>
  </si>
  <si>
    <t>Deficit (-)/Surplus(+) operativo</t>
  </si>
  <si>
    <t>1861-2019</t>
  </si>
  <si>
    <t>Da 1861 a 2019: Banca d'Italia</t>
  </si>
  <si>
    <t>Da 1995 a 2019: AMECO. 
Da 1862 a 1994: ricostruita a ritroso, utilizzando la serie storica 1862-2011 del rapporto fra spesa per interessi e Pil (FMI) per elaborare la serie storica dei tassi di crescita della spesa per interessi in termini nominali.</t>
  </si>
  <si>
    <t>Da 1995 a 2019: AMECO. 
Da 1862 a 1994: ricostruita a ritroso, utilizzando la serie storica 1862-2011 del rapporto fra saldo primario e Pil (FMI) per elaborare la serie storica dei tassi di crescita del saldo primario in termini nominali.</t>
  </si>
  <si>
    <t>Pil reale</t>
  </si>
  <si>
    <t>valori in migliaia</t>
  </si>
  <si>
    <t>1862-2019</t>
  </si>
  <si>
    <t>http://dati.istat.it/</t>
  </si>
  <si>
    <t>Popolazione residente al 1 gennaio</t>
  </si>
  <si>
    <t>migliaia</t>
  </si>
  <si>
    <t>Serie Storiche (istat.it)</t>
  </si>
  <si>
    <t>D=C/B*100</t>
  </si>
  <si>
    <t>G=E-F</t>
  </si>
  <si>
    <t>S</t>
  </si>
  <si>
    <t>I=E/B*100</t>
  </si>
  <si>
    <t>H=G/B*100</t>
  </si>
  <si>
    <t>N</t>
  </si>
  <si>
    <t>O</t>
  </si>
  <si>
    <t>P</t>
  </si>
  <si>
    <t>Q</t>
  </si>
  <si>
    <t>R</t>
  </si>
  <si>
    <t>T</t>
  </si>
  <si>
    <t>U</t>
  </si>
  <si>
    <t>J</t>
  </si>
  <si>
    <t>J=F/B*100</t>
  </si>
  <si>
    <t>K</t>
  </si>
  <si>
    <r>
      <t>K=C-C(</t>
    </r>
    <r>
      <rPr>
        <vertAlign val="subscript"/>
        <sz val="11"/>
        <color theme="1"/>
        <rFont val="Calibri Light"/>
        <family val="2"/>
        <scheme val="major"/>
      </rPr>
      <t>t-1</t>
    </r>
    <r>
      <rPr>
        <sz val="11"/>
        <color theme="1"/>
        <rFont val="Calibri Light"/>
        <family val="2"/>
        <scheme val="major"/>
      </rPr>
      <t>)</t>
    </r>
  </si>
  <si>
    <t>L=H+K</t>
  </si>
  <si>
    <t>M=L/B*100</t>
  </si>
  <si>
    <t>W</t>
  </si>
  <si>
    <t>X</t>
  </si>
  <si>
    <t>Y</t>
  </si>
  <si>
    <r>
      <t>O=(B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-B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)*100/B</t>
    </r>
    <r>
      <rPr>
        <sz val="8"/>
        <color theme="1"/>
        <rFont val="Calibri Light"/>
        <family val="2"/>
        <scheme val="major"/>
      </rPr>
      <t>(t-1)</t>
    </r>
  </si>
  <si>
    <t>P=((1+O%)/(1+N%))-1)</t>
  </si>
  <si>
    <r>
      <t>N=(A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-A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)*100/A</t>
    </r>
    <r>
      <rPr>
        <sz val="8"/>
        <color theme="1"/>
        <rFont val="Calibri Light"/>
        <family val="2"/>
        <scheme val="major"/>
      </rPr>
      <t>(t-1)</t>
    </r>
  </si>
  <si>
    <r>
      <t>Q=F*B/C</t>
    </r>
    <r>
      <rPr>
        <sz val="8"/>
        <color theme="1"/>
        <rFont val="Calibri Light"/>
        <family val="2"/>
        <scheme val="major"/>
      </rPr>
      <t>(t-1)</t>
    </r>
  </si>
  <si>
    <t>R=Q-O</t>
  </si>
  <si>
    <t>U=C-W</t>
  </si>
  <si>
    <t>S=U/B*100</t>
  </si>
  <si>
    <t>T=W/B*100</t>
  </si>
  <si>
    <r>
      <t>Y=(H+P*100*B</t>
    </r>
    <r>
      <rPr>
        <vertAlign val="subscript"/>
        <sz val="11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</t>
    </r>
  </si>
  <si>
    <t>X=Y/B*100</t>
  </si>
  <si>
    <t>Mln €, prezzi di mercato, valori concatenati (anno rif. 2015)</t>
  </si>
  <si>
    <t>Da 1861 a 2020: Istat</t>
  </si>
  <si>
    <t>Istat</t>
  </si>
  <si>
    <t>Da 1995 a 2019: Istat, Prodotto interno lordo e principali componenti edizione Sett. 2020. 
Da 1861 a 1994: ricostruita a ritroso, utilizzando la ricostruzione del Pil reale (valori concatenati anno rif. 2010) utilizzando il rapporto del 1995.</t>
  </si>
  <si>
    <t>Da 1995 a 2019: Istat, Prodotto interno lordo e principali componenti edizione Sett. 2020. 
Da 1861 a 1994: ricostruita a ritroso, utilizzando la ricostruzione del Pil nominale.</t>
  </si>
  <si>
    <t>Dal 1861 a 2019: Banca d'Italia</t>
  </si>
  <si>
    <t>Mln €, prezzi concat. (anno rif. 2015)</t>
  </si>
  <si>
    <t>Agg. stock flussi</t>
  </si>
  <si>
    <t>Popolazione a inizio anno</t>
  </si>
  <si>
    <t>Dati aggiornati al 28/1/2021; per il 2020 i valori sono stimati basandosi su dati Nadef, Banca d'Italia e Istat.</t>
  </si>
  <si>
    <t>Inizio</t>
  </si>
  <si>
    <t>Fine</t>
  </si>
  <si>
    <t>Nome</t>
  </si>
  <si>
    <t>Legislatura</t>
  </si>
  <si>
    <t>Alcide De Gasperi</t>
  </si>
  <si>
    <t>DC - PSLI - PRI - PLI</t>
  </si>
  <si>
    <t>Coalizione</t>
  </si>
  <si>
    <t>DC - PRI - PSLI</t>
  </si>
  <si>
    <t>DC - PRI</t>
  </si>
  <si>
    <t>DC</t>
  </si>
  <si>
    <t>Giuseppe Pella</t>
  </si>
  <si>
    <t>Amintore Fanfani</t>
  </si>
  <si>
    <t>Mario Scelba</t>
  </si>
  <si>
    <t>DC - PSDI - PLI</t>
  </si>
  <si>
    <t>Antonio Segni</t>
  </si>
  <si>
    <t>Adone Zoli</t>
  </si>
  <si>
    <t>DC - PSDI</t>
  </si>
  <si>
    <t>Fernando Tambroni</t>
  </si>
  <si>
    <t>DC - PRI - PSDI</t>
  </si>
  <si>
    <t>Giovanni Leone</t>
  </si>
  <si>
    <t>Aldo Moro</t>
  </si>
  <si>
    <t>DC- PSI - PSDI - PRI</t>
  </si>
  <si>
    <t>Mariano Rumor</t>
  </si>
  <si>
    <t>DC - PSI - PRI</t>
  </si>
  <si>
    <t>Emilio Colombo</t>
  </si>
  <si>
    <t>Giulio Andreotti</t>
  </si>
  <si>
    <t>DC - PLI - PSDI</t>
  </si>
  <si>
    <t>DC - PSI- PSDI - PRI</t>
  </si>
  <si>
    <t>DC - PSI- PSDI</t>
  </si>
  <si>
    <t>Francesco Cossiga</t>
  </si>
  <si>
    <t>Arnaldo Forlani</t>
  </si>
  <si>
    <t>Giovanni Spadolini</t>
  </si>
  <si>
    <t>DC - PSI - PSDI - PRI - PLI</t>
  </si>
  <si>
    <t>DC - PSI - PSDI - PLI</t>
  </si>
  <si>
    <t>Bettino Craxi</t>
  </si>
  <si>
    <t>DC PSI PSDI PRI PLI</t>
  </si>
  <si>
    <t>DC - PSI - PSDI - PRI -PLI</t>
  </si>
  <si>
    <t>DC - Indipendenti</t>
  </si>
  <si>
    <t>Giovanni Goria</t>
  </si>
  <si>
    <t>Ciriaco De Mita</t>
  </si>
  <si>
    <t>Giuliano Amato</t>
  </si>
  <si>
    <t>DC, PSI, PSDI, PLI</t>
  </si>
  <si>
    <t>Carlo Azeglio Ciampi</t>
  </si>
  <si>
    <t>Silvio Berlusconi</t>
  </si>
  <si>
    <t>FI - LN - AN - CCD - UDC</t>
  </si>
  <si>
    <t>Lamberto Dini</t>
  </si>
  <si>
    <t>Indipendenti</t>
  </si>
  <si>
    <t>Romano Prodi</t>
  </si>
  <si>
    <t>Ulivo - Indipendenti</t>
  </si>
  <si>
    <t>Massimo D'Alema</t>
  </si>
  <si>
    <t>Ulivo - PDCI - UDR - Indipendenti</t>
  </si>
  <si>
    <t>Ulivo - PDCI - UDEUR - Indipendenti</t>
  </si>
  <si>
    <t>FI - AN - LN - CDU/UDC - NPSI - PRI</t>
  </si>
  <si>
    <t xml:space="preserve">	FI - AN - LN - UDC - NPSI - PRI</t>
  </si>
  <si>
    <t xml:space="preserve">	PD - PRC - RnP - PdCI - IdV - FdV - UDEUR - SI - DCU - LAL - SD - LD - MRE</t>
  </si>
  <si>
    <t>PdL - Lega Nord - MpA</t>
  </si>
  <si>
    <t>Mario Monti</t>
  </si>
  <si>
    <t xml:space="preserve">PdL - PD - UdC - FLI - ApI - RI - MpA - Fareitalia - PID - PLI - PRI - LD - AdC - PSI - MAIE - IdV </t>
  </si>
  <si>
    <t>Enrico Letta</t>
  </si>
  <si>
    <t xml:space="preserve">	PD - SC - UdC - RI - NCD - PpI - GS- PdL</t>
  </si>
  <si>
    <t>Matteo Renzi</t>
  </si>
  <si>
    <t xml:space="preserve">	PD - NCD - UdC - SC - PSI - DemoS - CD</t>
  </si>
  <si>
    <t>Paolo Gentiloni Silveri</t>
  </si>
  <si>
    <t>PD - AP - CpE - PSI - CI - DemoS</t>
  </si>
  <si>
    <t>Giuseppe Conte</t>
  </si>
  <si>
    <t>M5S - PD - LeU - IV - MAIE</t>
  </si>
  <si>
    <t>M5S - LSP - MAIEE</t>
  </si>
  <si>
    <t>Mario Draghi</t>
  </si>
  <si>
    <t>M5S - LSP - PD - FI - IpF - IV - Art.1 - +Eu - NcI - CD</t>
  </si>
  <si>
    <t>Giorgia Meloni</t>
  </si>
  <si>
    <t>Partito Premier</t>
  </si>
  <si>
    <t>FdI - LSP - FI - NM</t>
  </si>
  <si>
    <t>FdI</t>
  </si>
  <si>
    <t>M5S</t>
  </si>
  <si>
    <t>PD</t>
  </si>
  <si>
    <t>Tecnico</t>
  </si>
  <si>
    <t>FI</t>
  </si>
  <si>
    <t>https://it.wikipedia.org/wiki/Governo_De_Gasperi_V</t>
  </si>
  <si>
    <t>https://it.wikipedia.org/wiki/Governo_Fanfani_V</t>
  </si>
  <si>
    <t>https://it.wikipedia.org/wiki/Governo_Moro_V</t>
  </si>
  <si>
    <t>https://it.wikipedia.org/wiki/Governo_Rumor_V</t>
  </si>
  <si>
    <t>https://it.wikipedia.org/wiki/Governo_Andreotti_V</t>
  </si>
  <si>
    <t>Governo</t>
  </si>
  <si>
    <t>Governo De Gasperi V</t>
  </si>
  <si>
    <t>Governo De Gasperi VI</t>
  </si>
  <si>
    <t>Governo Fanfani VI</t>
  </si>
  <si>
    <t>Governo Andreotti VI</t>
  </si>
  <si>
    <t>https://it.wikipedia.org/wiki/Governo_De_Gasperi_VI</t>
  </si>
  <si>
    <t>https://it.wikipedia.org/wiki/Governo_De_Gasperi_VII</t>
  </si>
  <si>
    <t>Governo De Gasperi VII</t>
  </si>
  <si>
    <t>https://it.wikipedia.org/wiki/Governo_De_Gasperi_VIII</t>
  </si>
  <si>
    <t>Governo De Gasperi VIII</t>
  </si>
  <si>
    <t>https://it.wikipedia.org/wiki/Governo_Pella</t>
  </si>
  <si>
    <t>https://it.wikipedia.org/wiki/Governo_Scelba</t>
  </si>
  <si>
    <t>https://it.wikipedia.org/wiki/Governo_Zoli</t>
  </si>
  <si>
    <t>https://it.wikipedia.org/wiki/Governo_Tambroni</t>
  </si>
  <si>
    <t>https://it.wikipedia.org/wiki/Governo_Colombo</t>
  </si>
  <si>
    <t>Governo Pella</t>
  </si>
  <si>
    <t>https://it.wikipedia.org/wiki/Governo_Fanfani_I</t>
  </si>
  <si>
    <t>https://it.wikipedia.org/wiki/Governo_Segni_I</t>
  </si>
  <si>
    <t>https://it.wikipedia.org/wiki/Governo_Leone_I</t>
  </si>
  <si>
    <t>https://it.wikipedia.org/wiki/Governo_Moro_I</t>
  </si>
  <si>
    <t>https://it.wikipedia.org/wiki/Governo_Rumor_I</t>
  </si>
  <si>
    <t>https://it.wikipedia.org/wiki/Governo_Andreotti_I</t>
  </si>
  <si>
    <t>Governo Fanfani I</t>
  </si>
  <si>
    <t>Governo Scelba</t>
  </si>
  <si>
    <t>Governo Segni I</t>
  </si>
  <si>
    <t>Governo Leone I</t>
  </si>
  <si>
    <t>Governo Moro I</t>
  </si>
  <si>
    <t>Governo Rumor I</t>
  </si>
  <si>
    <t>Governo Andreotti I</t>
  </si>
  <si>
    <t>Governo Zoli</t>
  </si>
  <si>
    <t>Governo Tambroni</t>
  </si>
  <si>
    <t>Governo Colombo</t>
  </si>
  <si>
    <t>https://it.wikipedia.org/wiki/Governo_Fanfani_II</t>
  </si>
  <si>
    <t>Governo Fanfani II</t>
  </si>
  <si>
    <t>Governo Segni II</t>
  </si>
  <si>
    <t>Governo Andreotti II</t>
  </si>
  <si>
    <t>https://it.wikipedia.org/wiki/Governo_Segni_II</t>
  </si>
  <si>
    <t>Governo Fanfani III</t>
  </si>
  <si>
    <t>Governo Moro III</t>
  </si>
  <si>
    <t>Governo Rumor III</t>
  </si>
  <si>
    <t>Governo Andreotti III</t>
  </si>
  <si>
    <t>https://it.wikipedia.org/wiki/Governo_Fanfani_III</t>
  </si>
  <si>
    <t>Governo Fanfani IV</t>
  </si>
  <si>
    <t>Governo Moro IV</t>
  </si>
  <si>
    <t>Governo Rumor IV</t>
  </si>
  <si>
    <t>Governo Andreotti IV</t>
  </si>
  <si>
    <t>https://it.wikipedia.org/wiki/Governo_Fanfani_IV</t>
  </si>
  <si>
    <t>Governo Moro II</t>
  </si>
  <si>
    <t>Governo Leone II</t>
  </si>
  <si>
    <t>Governo Rumor II</t>
  </si>
  <si>
    <t>https://it.wikipedia.org/wiki/Governo_Moro_II</t>
  </si>
  <si>
    <t>https://it.wikipedia.org/wiki/Governo_Moro_III</t>
  </si>
  <si>
    <t>https://it.wikipedia.org/wiki/Governo_Leone_II</t>
  </si>
  <si>
    <t>Governo Cossiga II</t>
  </si>
  <si>
    <t>Governo Spadolini II</t>
  </si>
  <si>
    <t>Governo Craxi II</t>
  </si>
  <si>
    <t>https://it.wikipedia.org/wiki/Governo_Rumor_II</t>
  </si>
  <si>
    <t>https://it.wikipedia.org/wiki/Governo_Rumor_III</t>
  </si>
  <si>
    <t>Governo Forlani</t>
  </si>
  <si>
    <t>Governo Goria</t>
  </si>
  <si>
    <t>https://it.wikipedia.org/wiki/Governo_Andreotti_II</t>
  </si>
  <si>
    <t>https://it.wikipedia.org/wiki/Governo_Rumor_IV</t>
  </si>
  <si>
    <t>Governo Rumor V</t>
  </si>
  <si>
    <t>Governo Moro V</t>
  </si>
  <si>
    <t>Governo Andreotti V</t>
  </si>
  <si>
    <t>Governo Fanfani V</t>
  </si>
  <si>
    <t>https://it.wikipedia.org/wiki/Governo_Moro_IV</t>
  </si>
  <si>
    <t>https://it.wikipedia.org/wiki/Governo_Andreotti_IV</t>
  </si>
  <si>
    <t>https://it.wikipedia.org/wiki/Governo_Andreotti_III</t>
  </si>
  <si>
    <t>https://it.wikipedia.org/wiki/Governo_Berlusconi_III</t>
  </si>
  <si>
    <t>Governo Berlusconi IV</t>
  </si>
  <si>
    <t>Governo Cossiga I</t>
  </si>
  <si>
    <t>Governo Spadolini I</t>
  </si>
  <si>
    <t>Governo Craxi I</t>
  </si>
  <si>
    <t>Governo Amato I</t>
  </si>
  <si>
    <t>Governo Berlusconi I</t>
  </si>
  <si>
    <t>Governo Prodi I</t>
  </si>
  <si>
    <t>Governo D'Alema I</t>
  </si>
  <si>
    <t>https://it.wikipedia.org/wiki/Governo_Cossiga_I</t>
  </si>
  <si>
    <t>https://it.wikipedia.org/wiki/Governo_Cossiga_II</t>
  </si>
  <si>
    <t>https://it.wikipedia.org/wiki/Governo_Spadolini_II</t>
  </si>
  <si>
    <t>https://it.wikipedia.org/wiki/Governo_Craxi_II</t>
  </si>
  <si>
    <t>https://it.wikipedia.org/wiki/Governo_Amato_II</t>
  </si>
  <si>
    <t>https://it.wikipedia.org/wiki/Governo_Berlusconi_II</t>
  </si>
  <si>
    <t>https://it.wikipedia.org/wiki/Governo_Prodi_II</t>
  </si>
  <si>
    <t>https://it.wikipedia.org/wiki/Governo_Forlani</t>
  </si>
  <si>
    <t>https://it.wikipedia.org/wiki/Governo_Spadolini_I</t>
  </si>
  <si>
    <t>PSI</t>
  </si>
  <si>
    <t>https://it.wikipedia.org/wiki/Governo_Craxi_I</t>
  </si>
  <si>
    <t>https://it.wikipedia.org/wiki/Governo_Fanfani_VI</t>
  </si>
  <si>
    <t>https://it.wikipedia.org/wiki/Governo_Goria</t>
  </si>
  <si>
    <t>Governo De Mita</t>
  </si>
  <si>
    <t>Governo Dini</t>
  </si>
  <si>
    <t>Governo Monti</t>
  </si>
  <si>
    <t>Governo Letta</t>
  </si>
  <si>
    <t>Governo Renzi</t>
  </si>
  <si>
    <t>https://it.wikipedia.org/wiki/Governo_De_Mita</t>
  </si>
  <si>
    <t>https://it.wikipedia.org/wiki/Governo_Andreotti_VI</t>
  </si>
  <si>
    <t xml:space="preserve">https://it.wikipedia.org/wiki/Governo_Andreotti_VII </t>
  </si>
  <si>
    <t>Governo Andreotti VII</t>
  </si>
  <si>
    <t>Governo Conte I</t>
  </si>
  <si>
    <t>https://it.wikipedia.org/wiki/Governo_Amato_I</t>
  </si>
  <si>
    <t>Governo Ciampi</t>
  </si>
  <si>
    <t>Governo Draghi</t>
  </si>
  <si>
    <t>Governo Meloni</t>
  </si>
  <si>
    <t>https://it.wikipedia.org/wiki/Governo_Ciampi</t>
  </si>
  <si>
    <t>https://it.wikipedia.org/wiki/Governo_Berlusconi_I</t>
  </si>
  <si>
    <t>https://it.wikipedia.org/wiki/Governo_Dini</t>
  </si>
  <si>
    <t>https://it.wikipedia.org/wiki/Governo_Prodi_I</t>
  </si>
  <si>
    <t>https://it.wikipedia.org/wiki/Governo_D%27Alema_I</t>
  </si>
  <si>
    <t>https://it.wikipedia.org/wiki/Governo_D%27Alema_II</t>
  </si>
  <si>
    <t>Governo D'Alema II</t>
  </si>
  <si>
    <t>https://it.wikipedia.org/wiki/Governo_Conte_II</t>
  </si>
  <si>
    <t>Governo Amato II</t>
  </si>
  <si>
    <t>Governo Berlusconi II</t>
  </si>
  <si>
    <t>Governo Conte II</t>
  </si>
  <si>
    <t>Governo Berlusconi III</t>
  </si>
  <si>
    <t>Governo Prodi II</t>
  </si>
  <si>
    <t>https://it.wikipedia.org/wiki/Governo_Berlusconi_IV</t>
  </si>
  <si>
    <t>https://it.wikipedia.org/wiki/Governo_Monti</t>
  </si>
  <si>
    <t>https://it.wikipedia.org/wiki/Governo_Letta</t>
  </si>
  <si>
    <t>https://it.wikipedia.org/wiki/Governo_Renzi</t>
  </si>
  <si>
    <t>Governo Gentiloni</t>
  </si>
  <si>
    <t>https://it.wikipedia.org/wiki/Governo_Gentiloni</t>
  </si>
  <si>
    <t>https://it.wikipedia.org/wiki/Governo_Conte_I</t>
  </si>
  <si>
    <t>https://it.wikipedia.org/wiki/Governo_Draghi</t>
  </si>
  <si>
    <t>https://it.wikipedia.org/wiki/Governo_Meloni</t>
  </si>
  <si>
    <t>Lega per Salvini Premier</t>
  </si>
  <si>
    <t>Forza Italia</t>
  </si>
  <si>
    <t>Noi moderati</t>
  </si>
  <si>
    <t>Misto</t>
  </si>
  <si>
    <t>Senato della Repubblica</t>
  </si>
  <si>
    <t>Movimento 5 Stelle</t>
  </si>
  <si>
    <t>Alleanza Verdi e Sinistra</t>
  </si>
  <si>
    <t>AVS</t>
  </si>
  <si>
    <t>Fratelli d'Italia</t>
  </si>
  <si>
    <t>Per le Autonomie</t>
  </si>
  <si>
    <t>Lega</t>
  </si>
  <si>
    <t>Lega Nord</t>
  </si>
  <si>
    <t>Italia Viva</t>
  </si>
  <si>
    <t>IV</t>
  </si>
  <si>
    <t>LeU</t>
  </si>
  <si>
    <t>Liberi e Uguali</t>
  </si>
  <si>
    <t>Partito Socialista Italiano</t>
  </si>
  <si>
    <t>Alternativa Popolare</t>
  </si>
  <si>
    <t>Scelta Civica</t>
  </si>
  <si>
    <t>ALA</t>
  </si>
  <si>
    <t>Italia dei Valori</t>
  </si>
  <si>
    <t>IdV</t>
  </si>
  <si>
    <t>Grandi Autonomie e Libertà</t>
  </si>
  <si>
    <t>GAL</t>
  </si>
  <si>
    <t>Federazione della Libertà</t>
  </si>
  <si>
    <t>UdC</t>
  </si>
  <si>
    <t>SI</t>
  </si>
  <si>
    <t>PLI</t>
  </si>
  <si>
    <t>Partito Liberale Italiano</t>
  </si>
  <si>
    <t>MpA</t>
  </si>
  <si>
    <t>PRI</t>
  </si>
  <si>
    <t>Partito Repubblicano Italiano</t>
  </si>
  <si>
    <t>L'Ulivo</t>
  </si>
  <si>
    <t>Partito della Rifondazione Comunista</t>
  </si>
  <si>
    <t>Partito dei Comunisti Italiani</t>
  </si>
  <si>
    <t>PdCI</t>
  </si>
  <si>
    <t>Federazione dei Verdi</t>
  </si>
  <si>
    <t>Alleanza Nazionale</t>
  </si>
  <si>
    <t>AN</t>
  </si>
  <si>
    <t>Democratici di Sinistra</t>
  </si>
  <si>
    <t>DS</t>
  </si>
  <si>
    <t>DL</t>
  </si>
  <si>
    <t>Rinnovamento Italiano</t>
  </si>
  <si>
    <t>RI</t>
  </si>
  <si>
    <t>Centro Cristiano Democratico</t>
  </si>
  <si>
    <t>CCD</t>
  </si>
  <si>
    <t>Partito Democratico della Sinistra</t>
  </si>
  <si>
    <t>PDS</t>
  </si>
  <si>
    <t>FL</t>
  </si>
  <si>
    <t>Movimento Sociale Italiano</t>
  </si>
  <si>
    <t>MSI</t>
  </si>
  <si>
    <t>La Rete</t>
  </si>
  <si>
    <t>PSDI</t>
  </si>
  <si>
    <t>Lista Marco Pannella</t>
  </si>
  <si>
    <t>Democrazia Cristiana</t>
  </si>
  <si>
    <t>Democrazia Proletaria</t>
  </si>
  <si>
    <t>DP</t>
  </si>
  <si>
    <t>Partito Comunista Italiano</t>
  </si>
  <si>
    <t>Camera dei deputati</t>
  </si>
  <si>
    <t>https://it.wikipedia.org/wiki/Fratelli_d%27Italia_(partito_politico)</t>
  </si>
  <si>
    <t>Fratelli d'Italia (partito politico)</t>
  </si>
  <si>
    <t>#0B3B6A</t>
  </si>
  <si>
    <t>PD-IDP</t>
  </si>
  <si>
    <t>https://it.wikipedia.org/wiki/Partito_Democratico_-_Italia_Democratica_e_Progressista</t>
  </si>
  <si>
    <t>Partito Democratico - Italia Democratica e Progressista</t>
  </si>
  <si>
    <t>#FF4040</t>
  </si>
  <si>
    <t>https://it.wikipedia.org/wiki/Lega_per_Salvini_Premier</t>
  </si>
  <si>
    <t>#00A651</t>
  </si>
  <si>
    <t>https://it.wikipedia.org/wiki/Movimento_5_Stelle</t>
  </si>
  <si>
    <t>#FFF44F</t>
  </si>
  <si>
    <t>FI-PPE</t>
  </si>
  <si>
    <t>https://it.wikipedia.org/wiki/Forza_Italia_(2013)</t>
  </si>
  <si>
    <t>Forza Italia (2013)</t>
  </si>
  <si>
    <t>#00A2E8</t>
  </si>
  <si>
    <t>https://it.wikipedia.org/wiki/Gruppo_misto_nella_XIX_legislatura</t>
  </si>
  <si>
    <t>Gruppo misto nella XIX legislatura</t>
  </si>
  <si>
    <t xml:space="preserve"> #DCDCDC</t>
  </si>
  <si>
    <t>AZ-PER-RE</t>
  </si>
  <si>
    <t>https://it.wikipedia.org/wiki/Azione_(partito_politico)</t>
  </si>
  <si>
    <t>#00309F</t>
  </si>
  <si>
    <t>https://it.wikipedia.org/wiki/Alleanza_Verdi_e_Sinistra</t>
  </si>
  <si>
    <t>#54C363</t>
  </si>
  <si>
    <t>NM(N-C-U-I)</t>
  </si>
  <si>
    <t>https://it.wikipedia.org/wiki/Noi_moderati</t>
  </si>
  <si>
    <t>#E6007E</t>
  </si>
  <si>
    <t>IV-C-RE</t>
  </si>
  <si>
    <t>https://it.wikipedia.org/wiki/Italia_Viva</t>
  </si>
  <si>
    <t>#D42894</t>
  </si>
  <si>
    <t>LSP</t>
  </si>
  <si>
    <t>FI-BP-PPE</t>
  </si>
  <si>
    <t>#DDDDDD</t>
  </si>
  <si>
    <t>Aut (SVP-PATT, Cb)</t>
  </si>
  <si>
    <t>https://it.wikipedia.org/wiki/Per_le_Autonomie</t>
  </si>
  <si>
    <t>#778899</t>
  </si>
  <si>
    <t>NM (UDC-CI-NcI-IaC)</t>
  </si>
  <si>
    <t>Partito</t>
  </si>
  <si>
    <t>Camera</t>
  </si>
  <si>
    <t>Azione</t>
  </si>
  <si>
    <t>Seggi</t>
  </si>
  <si>
    <t>Colore</t>
  </si>
  <si>
    <t>IpF</t>
  </si>
  <si>
    <t>https://it.wikipedia.org/wiki/Gruppo_misto_nella_XVIII_legislatura</t>
  </si>
  <si>
    <t>https://it.wikipedia.org/wiki/Partito_Democratico_(Italia)</t>
  </si>
  <si>
    <t>https://it.wikipedia.org/wiki/Insieme_per_il_futuro</t>
  </si>
  <si>
    <t>https://it.wikipedia.org/wiki/Liberi_e_Uguali</t>
  </si>
  <si>
    <t>Gruppo misto nella XVIII legislatura</t>
  </si>
  <si>
    <t>Partito Democratico (Italia)</t>
  </si>
  <si>
    <t>Insieme per il futuro</t>
  </si>
  <si>
    <t>#FFA500</t>
  </si>
  <si>
    <t>#00938F</t>
  </si>
  <si>
    <t>#E30513</t>
  </si>
  <si>
    <t>UpC-CAL-Alt-PC-AI-Pr.SMART-IdV</t>
  </si>
  <si>
    <t>Ipf</t>
  </si>
  <si>
    <t>AUT</t>
  </si>
  <si>
    <t>https://it.wikipedia.org/wiki/Uniti_per_la_Costituzione-C.A.L._(Costituzione,_Ambiente,_Lavoro)</t>
  </si>
  <si>
    <t>Uniti per la Costituzione-C.A.L. (Costituzione, Ambiente, Lavoro)</t>
  </si>
  <si>
    <t>#ED7422</t>
  </si>
  <si>
    <t>MDP</t>
  </si>
  <si>
    <t>AP</t>
  </si>
  <si>
    <t>LNA</t>
  </si>
  <si>
    <t>SCpI</t>
  </si>
  <si>
    <t>DeS</t>
  </si>
  <si>
    <t>Gruppo misto nella XVII legislatura</t>
  </si>
  <si>
    <t>Articolo Uno (partito politico)</t>
  </si>
  <si>
    <t>Sinistra Italiana</t>
  </si>
  <si>
    <t>Democrazia Solidale</t>
  </si>
  <si>
    <t>https://it.wikipedia.org/wiki/Gruppo_misto_nella_XVII_legislatura</t>
  </si>
  <si>
    <t>https://it.wikipedia.org/wiki/Articolo_Uno_(partito_politico)</t>
  </si>
  <si>
    <t>https://it.wikipedia.org/wiki/Alternativa_Popolare</t>
  </si>
  <si>
    <t>https://it.wikipedia.org/wiki/Lega_Nord</t>
  </si>
  <si>
    <t>https://it.wikipedia.org/wiki/Sinistra_Italiana</t>
  </si>
  <si>
    <t>https://it.wikipedia.org/wiki/Scelta_Civica</t>
  </si>
  <si>
    <t>https://it.wikipedia.org/wiki/Democrazia_Solidale</t>
  </si>
  <si>
    <t>#E41019</t>
  </si>
  <si>
    <t>#0158A8</t>
  </si>
  <si>
    <t>#EF3E3E</t>
  </si>
  <si>
    <t>#014688</t>
  </si>
  <si>
    <t>#007F84</t>
  </si>
  <si>
    <t>Aut</t>
  </si>
  <si>
    <t>Art.1-MDP</t>
  </si>
  <si>
    <t>LN-Aut</t>
  </si>
  <si>
    <t>NcI</t>
  </si>
  <si>
    <t>https://it.wikipedia.org/wiki/Grandi_Autonomie_e_Libert%C3%A0</t>
  </si>
  <si>
    <t>https://it.wikipedia.org/wiki/Alleanza_Liberalpopolare_-_Autonomie</t>
  </si>
  <si>
    <t>https://it.wikipedia.org/wiki/Noi_con_l%27Italia</t>
  </si>
  <si>
    <t>https://it.wikipedia.org/wiki/Federazione_della_Libert%C3%A0</t>
  </si>
  <si>
    <t>Alleanza Liberalpopolare - Autonomie</t>
  </si>
  <si>
    <t>Noi con l'Italia</t>
  </si>
  <si>
    <t>#87CEFA</t>
  </si>
  <si>
    <t>#0000CD</t>
  </si>
  <si>
    <t>#003974</t>
  </si>
  <si>
    <t>PdL</t>
  </si>
  <si>
    <t>https://it.wikipedia.org/wiki/Il_Popolo_della_Libert%C3%A0</t>
  </si>
  <si>
    <t>Il Popolo della Libertà</t>
  </si>
  <si>
    <t>LNP</t>
  </si>
  <si>
    <t>https://it.wikipedia.org/wiki/Unione_di_Centro_(2002)</t>
  </si>
  <si>
    <t>Unione di Centro (2002)</t>
  </si>
  <si>
    <t>FLI</t>
  </si>
  <si>
    <t>https://it.wikipedia.org/wiki/Futuro_e_Libert%C3%A0</t>
  </si>
  <si>
    <t>Futuro e Libertà</t>
  </si>
  <si>
    <t>#0047AB</t>
  </si>
  <si>
    <t>https://it.wikipedia.org/wiki/Italia_dei_Valori</t>
  </si>
  <si>
    <t>#7FFFD4</t>
  </si>
  <si>
    <t>https://it.wikipedia.org/wiki/L%27Ulivo</t>
  </si>
  <si>
    <t>https://it.wikipedia.org/wiki/Forza_Italia_(1994)</t>
  </si>
  <si>
    <t>Forza Italia (1994)</t>
  </si>
  <si>
    <t>https://it.wikipedia.org/wiki/Alleanza_Nazionale</t>
  </si>
  <si>
    <t>#0148A4</t>
  </si>
  <si>
    <t>PRC</t>
  </si>
  <si>
    <t>https://it.wikipedia.org/wiki/Rifondazione_Comunista</t>
  </si>
  <si>
    <t>Rifondazione Comunista</t>
  </si>
  <si>
    <t>#EC1C25</t>
  </si>
  <si>
    <t>UDC</t>
  </si>
  <si>
    <t>https://it.wikipedia.org/wiki/Unione_dei_Democratici_Cristiani_e_di_Centro</t>
  </si>
  <si>
    <t>Unione dei Democratici Cristiani e di Centro</t>
  </si>
  <si>
    <t>SD</t>
  </si>
  <si>
    <t>https://it.wikipedia.org/wiki/Sinistra_Democratica_(Italia)</t>
  </si>
  <si>
    <t>Sinistra Democratica (Italia)</t>
  </si>
  <si>
    <t>#FF0000</t>
  </si>
  <si>
    <t>https://it.wikipedia.org/wiki/Partito_dei_Comunisti_Italiani</t>
  </si>
  <si>
    <t>https://it.wikipedia.org/wiki/Movimento_per_le_Autonomie</t>
  </si>
  <si>
    <t>Movimento per le Autonomie</t>
  </si>
  <si>
    <t>#FF8000</t>
  </si>
  <si>
    <t>Autonomie</t>
  </si>
  <si>
    <t>https://it.wikipedia.org/wiki/Democratici_di_Sinistra</t>
  </si>
  <si>
    <t>#E1151F</t>
  </si>
  <si>
    <t>https://it.wikipedia.org/wiki/Democrazia_%C3%A8_Libert%C3%A0_-_La_Margherita</t>
  </si>
  <si>
    <t>Democrazia è Libertà - La Margherita</t>
  </si>
  <si>
    <t>#FFD800</t>
  </si>
  <si>
    <t>LN</t>
  </si>
  <si>
    <t>https://it.wikipedia.org/wiki/Partito_Democratico_della_Sinistra</t>
  </si>
  <si>
    <t>PPI</t>
  </si>
  <si>
    <t>https://it.wikipedia.org/wiki/Partito_Popolare_Italiano_(1994)</t>
  </si>
  <si>
    <t>Partito Popolare Italiano (1994)</t>
  </si>
  <si>
    <t>https://it.wikipedia.org/wiki/Centro_Cristiano_Democratico</t>
  </si>
  <si>
    <t>#48D1CC</t>
  </si>
  <si>
    <t>https://it.wikipedia.org/wiki/Rinnovamento_Italiano</t>
  </si>
  <si>
    <t>#0000FF</t>
  </si>
  <si>
    <t>Progressisti</t>
  </si>
  <si>
    <t>https://it.wikipedia.org/wiki/Alleanza_dei_Progressisti</t>
  </si>
  <si>
    <t>Alleanza dei Progressisti</t>
  </si>
  <si>
    <t>#E30313</t>
  </si>
  <si>
    <t>AN-MSI</t>
  </si>
  <si>
    <t>https://it.wikipedia.org/wiki/Partito_Socialista_Italiano</t>
  </si>
  <si>
    <t>#FF8080</t>
  </si>
  <si>
    <t>https://it.wikipedia.org/wiki/Democrazia_Cristiana</t>
  </si>
  <si>
    <t>MSI-DN</t>
  </si>
  <si>
    <t>https://it.wikipedia.org/wiki/Movimento_Sociale_Italiano_-_Destra_Nazionale</t>
  </si>
  <si>
    <t>Movimento Sociale Italiano - Destra Nazionale</t>
  </si>
  <si>
    <t>#000000</t>
  </si>
  <si>
    <t>https://it.wikipedia.org/wiki/Partito_Repubblicano_Italiano</t>
  </si>
  <si>
    <t>#28B260</t>
  </si>
  <si>
    <t>https://it.wikipedia.org/wiki/Partito_Liberale_Italiano</t>
  </si>
  <si>
    <t>#4169E1</t>
  </si>
  <si>
    <t>FdV</t>
  </si>
  <si>
    <t>https://it.wikipedia.org/wiki/Federazione_dei_Verdi</t>
  </si>
  <si>
    <t>#008C45</t>
  </si>
  <si>
    <t>https://it.wikipedia.org/wiki/Partito_Socialista_Democratico_Italiano</t>
  </si>
  <si>
    <t>Partito Socialista Democratico Italiano</t>
  </si>
  <si>
    <t>#FF9933</t>
  </si>
  <si>
    <t>https://it.wikipedia.org/wiki/La_Rete_(partito_politico)</t>
  </si>
  <si>
    <t>La Rete (partito politico)</t>
  </si>
  <si>
    <t>#EA4299</t>
  </si>
  <si>
    <t>L. Pannella</t>
  </si>
  <si>
    <t>https://it.wikipedia.org/wiki/Lista_Marco_Pannella</t>
  </si>
  <si>
    <t>#FFD700</t>
  </si>
  <si>
    <t>https://it.wikipedia.org/wiki/Partito_della_Rifondazione_Comunista</t>
  </si>
  <si>
    <t>PCI</t>
  </si>
  <si>
    <t>https://it.wikipedia.org/wiki/Partito_Comunista_Italiano</t>
  </si>
  <si>
    <t>PR</t>
  </si>
  <si>
    <t>https://it.wikipedia.org/wiki/Partito_Radicale_(Italia)</t>
  </si>
  <si>
    <t>Partito Radicale (Italia)</t>
  </si>
  <si>
    <t>https://it.wikipedia.org/wiki/Federazione_delle_Liste_Verdi</t>
  </si>
  <si>
    <t>Federazione delle Liste Verdi</t>
  </si>
  <si>
    <t>#66FF00</t>
  </si>
  <si>
    <t>https://it.wikipedia.org/wiki/Democrazia_Proletaria</t>
  </si>
  <si>
    <t>#8B0000</t>
  </si>
  <si>
    <t>PdUP</t>
  </si>
  <si>
    <t>https://it.wikipedia.org/wiki/Partito_di_Unit%C3%A0_Proletaria_per_il_Comunismo</t>
  </si>
  <si>
    <t>Partito di Unità Proletaria per il Comunismo</t>
  </si>
  <si>
    <t>#990066</t>
  </si>
  <si>
    <t>PSIUP</t>
  </si>
  <si>
    <t>https://it.wikipedia.org/wiki/Partito_Socialista_Italiano_di_Unit%C3%A0_Proletaria</t>
  </si>
  <si>
    <t>Partito Socialista Italiano di Unità Proletaria</t>
  </si>
  <si>
    <t>#FF00FF</t>
  </si>
  <si>
    <t>PSU</t>
  </si>
  <si>
    <t>https://it.wikipedia.org/wiki/Partito_Socialista_Unificato</t>
  </si>
  <si>
    <t>Partito Socialista Unificato</t>
  </si>
  <si>
    <t>#F984E5</t>
  </si>
  <si>
    <t>https://it.wikipedia.org/wiki/Movimento_Sociale_Italiano</t>
  </si>
  <si>
    <t>PDIUM</t>
  </si>
  <si>
    <t>https://it.wikipedia.org/wiki/Partito_Democratico_Italiano_di_Unit%C3%A0_Monarchica</t>
  </si>
  <si>
    <t>Partito Democratico Italiano di Unità Monarchica</t>
  </si>
  <si>
    <t>SVP</t>
  </si>
  <si>
    <t>https://it.wikipedia.org/wiki/S%C3%BCdtiroler_Volkspartei</t>
  </si>
  <si>
    <t>Südtiroler Volkspartei</t>
  </si>
  <si>
    <t>#8A8A8A</t>
  </si>
  <si>
    <t>PMP</t>
  </si>
  <si>
    <t>https://it.wikipedia.org/wiki/Partito_Monarchico_Popolare</t>
  </si>
  <si>
    <t>Partito Monarchico Popolare</t>
  </si>
  <si>
    <t>#B0E0E6</t>
  </si>
  <si>
    <t>PNM</t>
  </si>
  <si>
    <t>https://it.wikipedia.org/wiki/Partito_Nazionale_Monarchico</t>
  </si>
  <si>
    <t>Partito Nazionale Monarchico</t>
  </si>
  <si>
    <t>FDP</t>
  </si>
  <si>
    <t>https://it.wikipedia.org/wiki/Fronte_Democratico_Popolare</t>
  </si>
  <si>
    <t>Fronte Democratico Popolare</t>
  </si>
  <si>
    <t>US</t>
  </si>
  <si>
    <t>https://it.wikipedia.org/wiki/Unit%C3%A0_Socialista</t>
  </si>
  <si>
    <t>Unità Socialista</t>
  </si>
  <si>
    <t>#FF6600</t>
  </si>
  <si>
    <t>BN</t>
  </si>
  <si>
    <t>https://it.wikipedia.org/wiki/Blocco_Nazionale</t>
  </si>
  <si>
    <t>Blocco Nazionale</t>
  </si>
  <si>
    <t>#2135B6</t>
  </si>
  <si>
    <t>Debito pro capite</t>
  </si>
  <si>
    <t>Z</t>
  </si>
  <si>
    <t>Z = (C/0) * 1000</t>
  </si>
  <si>
    <t>€, prezzi correnti</t>
  </si>
  <si>
    <t>UNIT</t>
  </si>
  <si>
    <t>thousands</t>
  </si>
  <si>
    <t>Mln €, ref. 2015</t>
  </si>
  <si>
    <t>Mln €, current prices</t>
  </si>
  <si>
    <t>% GDP</t>
  </si>
  <si>
    <t>€, current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</si>
</sst>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vertAlign val="subscript"/>
      <sz val="11"/>
      <color theme="1"/>
      <name val="Calibri Light"/>
      <family val="2"/>
      <scheme val="major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0" fontId="10" fillId="0" borderId="0" applyFill="0" applyProtection="0"/>
    <xf numFmtId="0" fontId="12" fillId="0" borderId="0"/>
    <xf numFmtId="43" fontId="7" fillId="0" borderId="0" applyFont="0" applyFill="0" applyBorder="0" applyAlignment="0" applyProtection="0"/>
    <xf numFmtId="0" fontId="14" fillId="0" borderId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3" borderId="2" xfId="1" applyFill="1" applyBorder="1" applyAlignment="1">
      <alignment horizontal="left" vertical="top" wrapText="1"/>
    </xf>
    <xf numFmtId="0" fontId="4" fillId="3" borderId="2" xfId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4" fontId="1" fillId="0" borderId="0" xfId="2" applyNumberFormat="1" applyFont="1" applyFill="1" applyBorder="1" applyAlignment="1">
      <alignment horizontal="right"/>
    </xf>
    <xf numFmtId="2" fontId="2" fillId="0" borderId="0" xfId="2" applyNumberFormat="1" applyFont="1" applyFill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2" applyNumberFormat="1" applyFont="1" applyAlignment="1">
      <alignment horizontal="right"/>
    </xf>
    <xf numFmtId="166" fontId="2" fillId="0" borderId="0" xfId="2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2" applyNumberFormat="1" applyFont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5" fontId="1" fillId="0" borderId="0" xfId="2" applyNumberFormat="1" applyFont="1" applyAlignment="1">
      <alignment horizontal="right"/>
    </xf>
    <xf numFmtId="165" fontId="1" fillId="0" borderId="1" xfId="2" applyNumberFormat="1" applyFont="1" applyBorder="1" applyAlignment="1">
      <alignment horizontal="right"/>
    </xf>
    <xf numFmtId="0" fontId="6" fillId="3" borderId="7" xfId="0" applyFont="1" applyFill="1" applyBorder="1" applyAlignment="1">
      <alignment horizontal="center" vertical="center"/>
    </xf>
    <xf numFmtId="3" fontId="1" fillId="0" borderId="1" xfId="6" applyNumberFormat="1" applyFont="1" applyBorder="1" applyAlignment="1">
      <alignment horizontal="right"/>
    </xf>
    <xf numFmtId="166" fontId="1" fillId="0" borderId="1" xfId="6" applyNumberFormat="1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3" fontId="1" fillId="0" borderId="9" xfId="6" applyNumberFormat="1" applyFont="1" applyBorder="1" applyAlignment="1">
      <alignment horizontal="right"/>
    </xf>
    <xf numFmtId="166" fontId="2" fillId="0" borderId="9" xfId="2" applyNumberFormat="1" applyFont="1" applyBorder="1" applyAlignment="1">
      <alignment horizontal="right"/>
    </xf>
    <xf numFmtId="2" fontId="2" fillId="0" borderId="10" xfId="2" applyNumberFormat="1" applyFont="1" applyFill="1" applyBorder="1" applyAlignment="1">
      <alignment horizontal="right"/>
    </xf>
    <xf numFmtId="166" fontId="2" fillId="0" borderId="10" xfId="0" applyNumberFormat="1" applyFont="1" applyBorder="1" applyAlignment="1">
      <alignment horizontal="right"/>
    </xf>
    <xf numFmtId="166" fontId="2" fillId="0" borderId="10" xfId="2" applyNumberFormat="1" applyFont="1" applyFill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165" fontId="1" fillId="0" borderId="10" xfId="2" applyNumberFormat="1" applyFont="1" applyBorder="1" applyAlignment="1">
      <alignment horizontal="right"/>
    </xf>
    <xf numFmtId="165" fontId="1" fillId="0" borderId="9" xfId="2" applyNumberFormat="1" applyFont="1" applyBorder="1" applyAlignment="1">
      <alignment horizontal="right"/>
    </xf>
    <xf numFmtId="166" fontId="1" fillId="0" borderId="10" xfId="2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43" fontId="1" fillId="0" borderId="1" xfId="6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9" xfId="0" applyFont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/>
    </xf>
    <xf numFmtId="0" fontId="4" fillId="4" borderId="2" xfId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 wrapText="1"/>
    </xf>
    <xf numFmtId="0" fontId="4" fillId="3" borderId="2" xfId="1" applyFill="1" applyBorder="1"/>
    <xf numFmtId="0" fontId="1" fillId="4" borderId="14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top" wrapText="1"/>
    </xf>
    <xf numFmtId="0" fontId="4" fillId="4" borderId="2" xfId="1" applyFill="1" applyBorder="1"/>
    <xf numFmtId="0" fontId="4" fillId="3" borderId="4" xfId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3" fontId="1" fillId="5" borderId="12" xfId="6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6" applyNumberFormat="1" applyFont="1" applyAlignment="1">
      <alignment horizontal="right"/>
    </xf>
    <xf numFmtId="0" fontId="1" fillId="0" borderId="10" xfId="6" applyNumberFormat="1" applyFont="1" applyBorder="1" applyAlignment="1">
      <alignment horizontal="right"/>
    </xf>
    <xf numFmtId="0" fontId="2" fillId="0" borderId="0" xfId="6" applyNumberFormat="1" applyFont="1" applyFill="1" applyBorder="1" applyAlignment="1">
      <alignment horizontal="right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3" fontId="1" fillId="0" borderId="10" xfId="6" applyNumberFormat="1" applyFont="1" applyBorder="1" applyAlignment="1">
      <alignment horizontal="right"/>
    </xf>
    <xf numFmtId="166" fontId="2" fillId="6" borderId="10" xfId="2" applyNumberFormat="1" applyFont="1" applyFill="1" applyBorder="1" applyAlignment="1">
      <alignment horizontal="right"/>
    </xf>
    <xf numFmtId="0" fontId="1" fillId="6" borderId="10" xfId="6" applyNumberFormat="1" applyFont="1" applyFill="1" applyBorder="1" applyAlignment="1">
      <alignment horizontal="right"/>
    </xf>
    <xf numFmtId="0" fontId="4" fillId="0" borderId="0" xfId="1"/>
    <xf numFmtId="0" fontId="5" fillId="0" borderId="0" xfId="0" applyFont="1" applyAlignment="1">
      <alignment horizontal="center"/>
    </xf>
    <xf numFmtId="0" fontId="1" fillId="4" borderId="10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</cellXfs>
  <cellStyles count="8">
    <cellStyle name="Collegamento ipertestuale" xfId="1" builtinId="8"/>
    <cellStyle name="Migliaia" xfId="6" builtinId="3"/>
    <cellStyle name="Normale" xfId="0" builtinId="0"/>
    <cellStyle name="Normale 2" xfId="4" xr:uid="{B6446188-3BAF-4A53-9C39-DC479152C905}"/>
    <cellStyle name="Normale 3" xfId="5" xr:uid="{A4A10B90-6BA1-4752-94B8-B64091207870}"/>
    <cellStyle name="Normale 4" xfId="7" xr:uid="{40F12BA5-1034-4FB7-9DC4-098E823BCB56}"/>
    <cellStyle name="Normale 7" xfId="3" xr:uid="{E129BDEF-49C4-413E-ADE6-4A7C7DE55873}"/>
    <cellStyle name="Percentuale" xfId="2" builtinId="5"/>
  </cellStyles>
  <dxfs count="0"/>
  <tableStyles count="0" defaultTableStyle="TableStyleMedium2" defaultPivotStyle="PivotStyleLight16"/>
  <colors>
    <mruColors>
      <color rgb="FF06344B"/>
      <color rgb="FFFF5733"/>
      <color rgb="FFC70039"/>
      <color rgb="FF454545"/>
      <color rgb="FFD5A91D"/>
      <color rgb="FF00609D"/>
      <color rgb="FFD88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3" Type="http://schemas.openxmlformats.org/officeDocument/2006/relationships/hyperlink" Target="https://www.imf.org/external/datamapper/pb@FPP/ITA" TargetMode="External"/><Relationship Id="rId7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2" Type="http://schemas.openxmlformats.org/officeDocument/2006/relationships/hyperlink" Target="https://www.imf.org/external/datamapper/ie@FPP/ITA" TargetMode="External"/><Relationship Id="rId1" Type="http://schemas.openxmlformats.org/officeDocument/2006/relationships/hyperlink" Target="https://infostat.bancaditalia.it/" TargetMode="External"/><Relationship Id="rId6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5" Type="http://schemas.openxmlformats.org/officeDocument/2006/relationships/hyperlink" Target="http://ec.europa.eu/economy_finance/db_indicators/ameco/documents/ameco16.zip" TargetMode="External"/><Relationship Id="rId10" Type="http://schemas.openxmlformats.org/officeDocument/2006/relationships/hyperlink" Target="https://infostat.bancaditalia.it/" TargetMode="External"/><Relationship Id="rId4" Type="http://schemas.openxmlformats.org/officeDocument/2006/relationships/hyperlink" Target="http://ec.europa.eu/economy_finance/db_indicators/ameco/documents/ameco16.zip" TargetMode="External"/><Relationship Id="rId9" Type="http://schemas.openxmlformats.org/officeDocument/2006/relationships/hyperlink" Target="http://dati.istat.i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it.wikipedia.org/wiki/Governo_Rumor_IV" TargetMode="External"/><Relationship Id="rId21" Type="http://schemas.openxmlformats.org/officeDocument/2006/relationships/hyperlink" Target="https://it.wikipedia.org/wiki/Governo_Rumor_II" TargetMode="External"/><Relationship Id="rId34" Type="http://schemas.openxmlformats.org/officeDocument/2006/relationships/hyperlink" Target="https://it.wikipedia.org/wiki/Governo_Cossiga_II" TargetMode="External"/><Relationship Id="rId42" Type="http://schemas.openxmlformats.org/officeDocument/2006/relationships/hyperlink" Target="https://it.wikipedia.org/wiki/Governo_Goria" TargetMode="External"/><Relationship Id="rId47" Type="http://schemas.openxmlformats.org/officeDocument/2006/relationships/hyperlink" Target="https://it.wikipedia.org/wiki/Governo_Ciampi" TargetMode="External"/><Relationship Id="rId50" Type="http://schemas.openxmlformats.org/officeDocument/2006/relationships/hyperlink" Target="https://it.wikipedia.org/wiki/Governo_Prodi_I" TargetMode="External"/><Relationship Id="rId55" Type="http://schemas.openxmlformats.org/officeDocument/2006/relationships/hyperlink" Target="https://it.wikipedia.org/wiki/Governo_Berlusconi_III" TargetMode="External"/><Relationship Id="rId63" Type="http://schemas.openxmlformats.org/officeDocument/2006/relationships/hyperlink" Target="https://it.wikipedia.org/wiki/Governo_Conte_II" TargetMode="External"/><Relationship Id="rId7" Type="http://schemas.openxmlformats.org/officeDocument/2006/relationships/hyperlink" Target="https://it.wikipedia.org/wiki/Governo_Scelba" TargetMode="External"/><Relationship Id="rId2" Type="http://schemas.openxmlformats.org/officeDocument/2006/relationships/hyperlink" Target="https://it.wikipedia.org/wiki/Governo_De_Gasperi_VI" TargetMode="External"/><Relationship Id="rId16" Type="http://schemas.openxmlformats.org/officeDocument/2006/relationships/hyperlink" Target="https://it.wikipedia.org/wiki/Governo_Moro_I" TargetMode="External"/><Relationship Id="rId29" Type="http://schemas.openxmlformats.org/officeDocument/2006/relationships/hyperlink" Target="https://it.wikipedia.org/wiki/Governo_Moro_V" TargetMode="External"/><Relationship Id="rId11" Type="http://schemas.openxmlformats.org/officeDocument/2006/relationships/hyperlink" Target="https://it.wikipedia.org/wiki/Governo_Segni_II" TargetMode="External"/><Relationship Id="rId24" Type="http://schemas.openxmlformats.org/officeDocument/2006/relationships/hyperlink" Target="https://it.wikipedia.org/wiki/Governo_Andreotti_I" TargetMode="External"/><Relationship Id="rId32" Type="http://schemas.openxmlformats.org/officeDocument/2006/relationships/hyperlink" Target="https://it.wikipedia.org/wiki/Governo_Andreotti_V" TargetMode="External"/><Relationship Id="rId37" Type="http://schemas.openxmlformats.org/officeDocument/2006/relationships/hyperlink" Target="https://it.wikipedia.org/wiki/Governo_Spadolini_II" TargetMode="External"/><Relationship Id="rId40" Type="http://schemas.openxmlformats.org/officeDocument/2006/relationships/hyperlink" Target="https://it.wikipedia.org/wiki/Governo_Craxi_II" TargetMode="External"/><Relationship Id="rId45" Type="http://schemas.openxmlformats.org/officeDocument/2006/relationships/hyperlink" Target="https://it.wikipedia.org/wiki/Governo_Andreotti_VII" TargetMode="External"/><Relationship Id="rId53" Type="http://schemas.openxmlformats.org/officeDocument/2006/relationships/hyperlink" Target="https://it.wikipedia.org/wiki/Governo_Amato_II" TargetMode="External"/><Relationship Id="rId58" Type="http://schemas.openxmlformats.org/officeDocument/2006/relationships/hyperlink" Target="https://it.wikipedia.org/wiki/Governo_Monti" TargetMode="External"/><Relationship Id="rId5" Type="http://schemas.openxmlformats.org/officeDocument/2006/relationships/hyperlink" Target="https://it.wikipedia.org/wiki/Governo_Pella" TargetMode="External"/><Relationship Id="rId61" Type="http://schemas.openxmlformats.org/officeDocument/2006/relationships/hyperlink" Target="https://it.wikipedia.org/wiki/Governo_Gentiloni" TargetMode="External"/><Relationship Id="rId19" Type="http://schemas.openxmlformats.org/officeDocument/2006/relationships/hyperlink" Target="https://it.wikipedia.org/wiki/Governo_Leone_II" TargetMode="External"/><Relationship Id="rId14" Type="http://schemas.openxmlformats.org/officeDocument/2006/relationships/hyperlink" Target="https://it.wikipedia.org/wiki/Governo_Fanfani_IV" TargetMode="External"/><Relationship Id="rId22" Type="http://schemas.openxmlformats.org/officeDocument/2006/relationships/hyperlink" Target="https://it.wikipedia.org/wiki/Governo_Rumor_III" TargetMode="External"/><Relationship Id="rId27" Type="http://schemas.openxmlformats.org/officeDocument/2006/relationships/hyperlink" Target="https://it.wikipedia.org/wiki/Governo_Rumor_V" TargetMode="External"/><Relationship Id="rId30" Type="http://schemas.openxmlformats.org/officeDocument/2006/relationships/hyperlink" Target="https://it.wikipedia.org/wiki/Governo_Andreotti_III" TargetMode="External"/><Relationship Id="rId35" Type="http://schemas.openxmlformats.org/officeDocument/2006/relationships/hyperlink" Target="https://it.wikipedia.org/wiki/Governo_Forlani" TargetMode="External"/><Relationship Id="rId43" Type="http://schemas.openxmlformats.org/officeDocument/2006/relationships/hyperlink" Target="https://it.wikipedia.org/wiki/Governo_De_Mita" TargetMode="External"/><Relationship Id="rId48" Type="http://schemas.openxmlformats.org/officeDocument/2006/relationships/hyperlink" Target="https://it.wikipedia.org/wiki/Governo_Berlusconi_I" TargetMode="External"/><Relationship Id="rId56" Type="http://schemas.openxmlformats.org/officeDocument/2006/relationships/hyperlink" Target="https://it.wikipedia.org/wiki/Governo_Prodi_II" TargetMode="External"/><Relationship Id="rId64" Type="http://schemas.openxmlformats.org/officeDocument/2006/relationships/hyperlink" Target="https://it.wikipedia.org/wiki/Governo_Draghi" TargetMode="External"/><Relationship Id="rId8" Type="http://schemas.openxmlformats.org/officeDocument/2006/relationships/hyperlink" Target="https://it.wikipedia.org/wiki/Governo_Segni_I" TargetMode="External"/><Relationship Id="rId51" Type="http://schemas.openxmlformats.org/officeDocument/2006/relationships/hyperlink" Target="https://it.wikipedia.org/wiki/Governo_D%27Alema_I" TargetMode="External"/><Relationship Id="rId3" Type="http://schemas.openxmlformats.org/officeDocument/2006/relationships/hyperlink" Target="https://it.wikipedia.org/wiki/Governo_De_Gasperi_VII" TargetMode="External"/><Relationship Id="rId12" Type="http://schemas.openxmlformats.org/officeDocument/2006/relationships/hyperlink" Target="https://it.wikipedia.org/wiki/Governo_Tambroni" TargetMode="External"/><Relationship Id="rId17" Type="http://schemas.openxmlformats.org/officeDocument/2006/relationships/hyperlink" Target="https://it.wikipedia.org/wiki/Governo_Moro_II" TargetMode="External"/><Relationship Id="rId25" Type="http://schemas.openxmlformats.org/officeDocument/2006/relationships/hyperlink" Target="https://it.wikipedia.org/wiki/Governo_Andreotti_II" TargetMode="External"/><Relationship Id="rId33" Type="http://schemas.openxmlformats.org/officeDocument/2006/relationships/hyperlink" Target="https://it.wikipedia.org/wiki/Governo_Cossiga_I" TargetMode="External"/><Relationship Id="rId38" Type="http://schemas.openxmlformats.org/officeDocument/2006/relationships/hyperlink" Target="https://it.wikipedia.org/wiki/Governo_Fanfani_V" TargetMode="External"/><Relationship Id="rId46" Type="http://schemas.openxmlformats.org/officeDocument/2006/relationships/hyperlink" Target="https://it.wikipedia.org/wiki/Governo_Amato_I" TargetMode="External"/><Relationship Id="rId59" Type="http://schemas.openxmlformats.org/officeDocument/2006/relationships/hyperlink" Target="https://it.wikipedia.org/wiki/Governo_Letta" TargetMode="External"/><Relationship Id="rId20" Type="http://schemas.openxmlformats.org/officeDocument/2006/relationships/hyperlink" Target="https://it.wikipedia.org/wiki/Governo_Rumor_I" TargetMode="External"/><Relationship Id="rId41" Type="http://schemas.openxmlformats.org/officeDocument/2006/relationships/hyperlink" Target="https://it.wikipedia.org/wiki/Governo_Fanfani_VI" TargetMode="External"/><Relationship Id="rId54" Type="http://schemas.openxmlformats.org/officeDocument/2006/relationships/hyperlink" Target="https://it.wikipedia.org/wiki/Governo_Berlusconi_II" TargetMode="External"/><Relationship Id="rId62" Type="http://schemas.openxmlformats.org/officeDocument/2006/relationships/hyperlink" Target="https://it.wikipedia.org/wiki/Governo_Conte_I" TargetMode="External"/><Relationship Id="rId1" Type="http://schemas.openxmlformats.org/officeDocument/2006/relationships/hyperlink" Target="https://it.wikipedia.org/wiki/Governo_De_Gasperi_V" TargetMode="External"/><Relationship Id="rId6" Type="http://schemas.openxmlformats.org/officeDocument/2006/relationships/hyperlink" Target="https://it.wikipedia.org/wiki/Governo_Fanfani_I" TargetMode="External"/><Relationship Id="rId15" Type="http://schemas.openxmlformats.org/officeDocument/2006/relationships/hyperlink" Target="https://it.wikipedia.org/wiki/Governo_Leone_I" TargetMode="External"/><Relationship Id="rId23" Type="http://schemas.openxmlformats.org/officeDocument/2006/relationships/hyperlink" Target="https://it.wikipedia.org/wiki/Governo_Colombo" TargetMode="External"/><Relationship Id="rId28" Type="http://schemas.openxmlformats.org/officeDocument/2006/relationships/hyperlink" Target="https://it.wikipedia.org/wiki/Governo_Moro_IV" TargetMode="External"/><Relationship Id="rId36" Type="http://schemas.openxmlformats.org/officeDocument/2006/relationships/hyperlink" Target="https://it.wikipedia.org/wiki/Governo_Spadolini_I" TargetMode="External"/><Relationship Id="rId49" Type="http://schemas.openxmlformats.org/officeDocument/2006/relationships/hyperlink" Target="https://it.wikipedia.org/wiki/Governo_Dini" TargetMode="External"/><Relationship Id="rId57" Type="http://schemas.openxmlformats.org/officeDocument/2006/relationships/hyperlink" Target="https://it.wikipedia.org/wiki/Governo_Berlusconi_IV" TargetMode="External"/><Relationship Id="rId10" Type="http://schemas.openxmlformats.org/officeDocument/2006/relationships/hyperlink" Target="https://it.wikipedia.org/wiki/Governo_Fanfani_II" TargetMode="External"/><Relationship Id="rId31" Type="http://schemas.openxmlformats.org/officeDocument/2006/relationships/hyperlink" Target="https://it.wikipedia.org/wiki/Governo_Andreotti_IV" TargetMode="External"/><Relationship Id="rId44" Type="http://schemas.openxmlformats.org/officeDocument/2006/relationships/hyperlink" Target="https://it.wikipedia.org/wiki/Governo_Andreotti_VI" TargetMode="External"/><Relationship Id="rId52" Type="http://schemas.openxmlformats.org/officeDocument/2006/relationships/hyperlink" Target="https://it.wikipedia.org/wiki/Governo_D%27Alema_II" TargetMode="External"/><Relationship Id="rId60" Type="http://schemas.openxmlformats.org/officeDocument/2006/relationships/hyperlink" Target="https://it.wikipedia.org/wiki/Governo_Renzi" TargetMode="External"/><Relationship Id="rId65" Type="http://schemas.openxmlformats.org/officeDocument/2006/relationships/hyperlink" Target="https://it.wikipedia.org/wiki/Governo_Meloni" TargetMode="External"/><Relationship Id="rId4" Type="http://schemas.openxmlformats.org/officeDocument/2006/relationships/hyperlink" Target="https://it.wikipedia.org/wiki/Governo_De_Gasperi_VIII" TargetMode="External"/><Relationship Id="rId9" Type="http://schemas.openxmlformats.org/officeDocument/2006/relationships/hyperlink" Target="https://it.wikipedia.org/wiki/Governo_Zoli" TargetMode="External"/><Relationship Id="rId13" Type="http://schemas.openxmlformats.org/officeDocument/2006/relationships/hyperlink" Target="https://it.wikipedia.org/wiki/Governo_Fanfani_III" TargetMode="External"/><Relationship Id="rId18" Type="http://schemas.openxmlformats.org/officeDocument/2006/relationships/hyperlink" Target="https://it.wikipedia.org/wiki/Governo_Moro_III" TargetMode="External"/><Relationship Id="rId39" Type="http://schemas.openxmlformats.org/officeDocument/2006/relationships/hyperlink" Target="https://it.wikipedia.org/wiki/Governo_Craxi_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opLeftCell="E1" workbookViewId="0">
      <selection activeCell="F21" sqref="F21"/>
    </sheetView>
  </sheetViews>
  <sheetFormatPr defaultColWidth="9.109375" defaultRowHeight="14.4" x14ac:dyDescent="0.3"/>
  <cols>
    <col min="1" max="1" width="6" style="2" customWidth="1"/>
    <col min="2" max="2" width="2.33203125" style="7" bestFit="1" customWidth="1"/>
    <col min="3" max="3" width="31.77734375" style="2" customWidth="1"/>
    <col min="4" max="4" width="10.88671875" style="2" bestFit="1" customWidth="1"/>
    <col min="5" max="5" width="54" style="2" customWidth="1"/>
    <col min="6" max="6" width="44.33203125" style="2" bestFit="1" customWidth="1"/>
    <col min="7" max="7" width="82.44140625" style="2" customWidth="1"/>
    <col min="8" max="8" width="31.21875" style="2" customWidth="1"/>
    <col min="9" max="16384" width="9.109375" style="2"/>
  </cols>
  <sheetData>
    <row r="1" spans="2:8" ht="15" thickBot="1" x14ac:dyDescent="0.35"/>
    <row r="2" spans="2:8" s="7" customFormat="1" x14ac:dyDescent="0.3">
      <c r="B2" s="9"/>
      <c r="C2" s="65" t="s">
        <v>10</v>
      </c>
      <c r="D2" s="65" t="s">
        <v>11</v>
      </c>
      <c r="E2" s="65" t="s">
        <v>14</v>
      </c>
      <c r="F2" s="65" t="s">
        <v>12</v>
      </c>
      <c r="G2" s="65" t="s">
        <v>13</v>
      </c>
      <c r="H2" s="8" t="s">
        <v>18</v>
      </c>
    </row>
    <row r="3" spans="2:8" s="7" customFormat="1" x14ac:dyDescent="0.3">
      <c r="B3" s="31"/>
      <c r="C3" s="70" t="s">
        <v>53</v>
      </c>
      <c r="D3" s="71" t="s">
        <v>45</v>
      </c>
      <c r="E3" s="71" t="s">
        <v>54</v>
      </c>
      <c r="F3" s="71" t="s">
        <v>89</v>
      </c>
      <c r="G3" s="72" t="s">
        <v>88</v>
      </c>
      <c r="H3" s="62" t="s">
        <v>55</v>
      </c>
    </row>
    <row r="4" spans="2:8" s="7" customFormat="1" x14ac:dyDescent="0.3">
      <c r="B4" s="97" t="s">
        <v>4</v>
      </c>
      <c r="C4" s="93" t="s">
        <v>49</v>
      </c>
      <c r="D4" s="94" t="s">
        <v>45</v>
      </c>
      <c r="E4" s="95" t="s">
        <v>87</v>
      </c>
      <c r="F4" s="95" t="s">
        <v>89</v>
      </c>
      <c r="G4" s="89" t="s">
        <v>90</v>
      </c>
      <c r="H4" s="73" t="s">
        <v>52</v>
      </c>
    </row>
    <row r="5" spans="2:8" s="7" customFormat="1" x14ac:dyDescent="0.3">
      <c r="B5" s="97"/>
      <c r="C5" s="93"/>
      <c r="D5" s="94"/>
      <c r="E5" s="95"/>
      <c r="F5" s="95"/>
      <c r="G5" s="89"/>
      <c r="H5" s="73" t="s">
        <v>55</v>
      </c>
    </row>
    <row r="6" spans="2:8" s="3" customFormat="1" ht="15" customHeight="1" x14ac:dyDescent="0.3">
      <c r="B6" s="98" t="s">
        <v>5</v>
      </c>
      <c r="C6" s="107" t="s">
        <v>40</v>
      </c>
      <c r="D6" s="108" t="s">
        <v>45</v>
      </c>
      <c r="E6" s="92" t="s">
        <v>24</v>
      </c>
      <c r="F6" s="92" t="s">
        <v>89</v>
      </c>
      <c r="G6" s="90" t="s">
        <v>91</v>
      </c>
      <c r="H6" s="5" t="s">
        <v>20</v>
      </c>
    </row>
    <row r="7" spans="2:8" s="3" customFormat="1" ht="15" customHeight="1" x14ac:dyDescent="0.3">
      <c r="B7" s="98"/>
      <c r="C7" s="107"/>
      <c r="D7" s="108"/>
      <c r="E7" s="92"/>
      <c r="F7" s="92"/>
      <c r="G7" s="90"/>
      <c r="H7" s="62" t="s">
        <v>55</v>
      </c>
    </row>
    <row r="8" spans="2:8" s="3" customFormat="1" ht="15" customHeight="1" x14ac:dyDescent="0.3">
      <c r="B8" s="58" t="s">
        <v>7</v>
      </c>
      <c r="C8" s="63" t="s">
        <v>0</v>
      </c>
      <c r="D8" s="66" t="s">
        <v>45</v>
      </c>
      <c r="E8" s="66" t="s">
        <v>24</v>
      </c>
      <c r="F8" s="66" t="s">
        <v>19</v>
      </c>
      <c r="G8" s="69" t="s">
        <v>46</v>
      </c>
      <c r="H8" s="59" t="s">
        <v>17</v>
      </c>
    </row>
    <row r="9" spans="2:8" s="3" customFormat="1" ht="15" customHeight="1" x14ac:dyDescent="0.3">
      <c r="B9" s="98" t="s">
        <v>9</v>
      </c>
      <c r="C9" s="99" t="s">
        <v>2</v>
      </c>
      <c r="D9" s="100" t="s">
        <v>51</v>
      </c>
      <c r="E9" s="101" t="s">
        <v>15</v>
      </c>
      <c r="F9" s="102" t="s">
        <v>23</v>
      </c>
      <c r="G9" s="91" t="s">
        <v>48</v>
      </c>
      <c r="H9" s="6" t="s">
        <v>22</v>
      </c>
    </row>
    <row r="10" spans="2:8" s="3" customFormat="1" ht="15" customHeight="1" x14ac:dyDescent="0.3">
      <c r="B10" s="98"/>
      <c r="C10" s="99"/>
      <c r="D10" s="100"/>
      <c r="E10" s="101"/>
      <c r="F10" s="101"/>
      <c r="G10" s="91"/>
      <c r="H10" s="5" t="s">
        <v>21</v>
      </c>
    </row>
    <row r="11" spans="2:8" s="3" customFormat="1" ht="15" customHeight="1" x14ac:dyDescent="0.3">
      <c r="B11" s="97" t="s">
        <v>6</v>
      </c>
      <c r="C11" s="103" t="s">
        <v>3</v>
      </c>
      <c r="D11" s="104" t="s">
        <v>51</v>
      </c>
      <c r="E11" s="105" t="s">
        <v>15</v>
      </c>
      <c r="F11" s="106" t="s">
        <v>23</v>
      </c>
      <c r="G11" s="96" t="s">
        <v>47</v>
      </c>
      <c r="H11" s="60" t="s">
        <v>22</v>
      </c>
    </row>
    <row r="12" spans="2:8" s="3" customFormat="1" ht="15" customHeight="1" x14ac:dyDescent="0.3">
      <c r="B12" s="97"/>
      <c r="C12" s="103"/>
      <c r="D12" s="104"/>
      <c r="E12" s="105"/>
      <c r="F12" s="106"/>
      <c r="G12" s="96"/>
      <c r="H12" s="61" t="s">
        <v>21</v>
      </c>
    </row>
    <row r="13" spans="2:8" s="4" customFormat="1" ht="15" customHeight="1" thickBot="1" x14ac:dyDescent="0.35">
      <c r="B13" s="57" t="s">
        <v>74</v>
      </c>
      <c r="C13" s="64" t="s">
        <v>42</v>
      </c>
      <c r="D13" s="67" t="s">
        <v>45</v>
      </c>
      <c r="E13" s="67" t="s">
        <v>24</v>
      </c>
      <c r="F13" s="68" t="s">
        <v>19</v>
      </c>
      <c r="G13" s="67" t="s">
        <v>92</v>
      </c>
      <c r="H13" s="74" t="s">
        <v>17</v>
      </c>
    </row>
    <row r="14" spans="2:8" s="4" customFormat="1" ht="15" customHeight="1" x14ac:dyDescent="0.3">
      <c r="C14" s="75" t="s">
        <v>96</v>
      </c>
    </row>
    <row r="15" spans="2:8" s="4" customFormat="1" ht="15" customHeight="1" x14ac:dyDescent="0.3"/>
    <row r="16" spans="2:8" s="4" customFormat="1" ht="15" customHeight="1" x14ac:dyDescent="0.3"/>
  </sheetData>
  <mergeCells count="24">
    <mergeCell ref="G11:G12"/>
    <mergeCell ref="B4:B5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B6:B7"/>
    <mergeCell ref="C6:C7"/>
    <mergeCell ref="D6:D7"/>
    <mergeCell ref="E6:E7"/>
    <mergeCell ref="G4:G5"/>
    <mergeCell ref="G6:G7"/>
    <mergeCell ref="G9:G10"/>
    <mergeCell ref="F6:F7"/>
    <mergeCell ref="C4:C5"/>
    <mergeCell ref="D4:D5"/>
    <mergeCell ref="E4:E5"/>
    <mergeCell ref="F4:F5"/>
  </mergeCells>
  <hyperlinks>
    <hyperlink ref="H8" r:id="rId1" xr:uid="{00000000-0004-0000-0000-000000000000}"/>
    <hyperlink ref="H12" r:id="rId2" xr:uid="{00000000-0004-0000-0000-000003000000}"/>
    <hyperlink ref="H10" r:id="rId3" xr:uid="{00000000-0004-0000-0000-000004000000}"/>
    <hyperlink ref="H9" r:id="rId4" xr:uid="{00000000-0004-0000-0000-000005000000}"/>
    <hyperlink ref="H11" r:id="rId5" xr:uid="{00000000-0004-0000-0000-000006000000}"/>
    <hyperlink ref="H7" r:id="rId6" display="http://seriestoriche.istat.it/index.php?id=1&amp;no_cache=1&amp;tx_usercento_centofe%5Bcategoria%5D=12&amp;tx_usercento_centofe%5Baction%5D=show&amp;tx_usercento_centofe%5Bcontroller%5D=Categoria&amp;cHash=986ea6c240af1fc93696642ed7ed1c72" xr:uid="{E91D8B03-15D4-411A-AA18-3FBA30DFA3C0}"/>
    <hyperlink ref="H3" r:id="rId7" display="http://seriestoriche.istat.it/index.php?id=1&amp;no_cache=1&amp;tx_usercento_centofe%5Bcategoria%5D=12&amp;tx_usercento_centofe%5Baction%5D=show&amp;tx_usercento_centofe%5Bcontroller%5D=Categoria&amp;cHash=986ea6c240af1fc93696642ed7ed1c72" xr:uid="{846F3650-D64B-410D-A82F-473926149E7C}"/>
    <hyperlink ref="H5" r:id="rId8" display="http://seriestoriche.istat.it/index.php?id=1&amp;no_cache=1&amp;tx_usercento_centofe%5Bcategoria%5D=12&amp;tx_usercento_centofe%5Baction%5D=show&amp;tx_usercento_centofe%5Bcontroller%5D=Categoria&amp;cHash=986ea6c240af1fc93696642ed7ed1c72" xr:uid="{9AAA3B3D-9583-4084-A6FC-15DC3A617AB3}"/>
    <hyperlink ref="H6" r:id="rId9" xr:uid="{00000000-0004-0000-0000-000001000000}"/>
    <hyperlink ref="H13" r:id="rId10" xr:uid="{49013170-D412-4A58-AA5B-25B87DC9D4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O86"/>
  <sheetViews>
    <sheetView tabSelected="1" zoomScale="90" zoomScaleNormal="9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29" sqref="C29"/>
    </sheetView>
  </sheetViews>
  <sheetFormatPr defaultColWidth="9.109375" defaultRowHeight="14.4" x14ac:dyDescent="0.3"/>
  <cols>
    <col min="1" max="1" width="6.44140625" style="1" bestFit="1" customWidth="1"/>
    <col min="2" max="2" width="19" style="1" bestFit="1" customWidth="1"/>
    <col min="3" max="3" width="28.5546875" style="1" bestFit="1" customWidth="1"/>
    <col min="4" max="4" width="28.5546875" style="1" customWidth="1"/>
    <col min="5" max="5" width="36" style="1" customWidth="1"/>
    <col min="6" max="169" width="10.44140625" style="1" customWidth="1"/>
    <col min="170" max="170" width="9.109375" style="1"/>
    <col min="171" max="171" width="11.109375" style="1" customWidth="1"/>
    <col min="172" max="172" width="12.33203125" style="1" bestFit="1" customWidth="1"/>
    <col min="173" max="173" width="10.5546875" style="1" customWidth="1"/>
    <col min="174" max="174" width="10.33203125" style="1" customWidth="1"/>
    <col min="175" max="176" width="9.21875" style="1" bestFit="1" customWidth="1"/>
    <col min="177" max="16384" width="9.109375" style="1"/>
  </cols>
  <sheetData>
    <row r="1" spans="1:197" ht="15" thickBot="1" x14ac:dyDescent="0.35">
      <c r="A1" s="49" t="s">
        <v>33</v>
      </c>
      <c r="B1" s="49" t="s">
        <v>34</v>
      </c>
      <c r="C1" s="53" t="s">
        <v>35</v>
      </c>
      <c r="D1" s="36" t="s">
        <v>585</v>
      </c>
      <c r="E1" s="36" t="s">
        <v>36</v>
      </c>
      <c r="F1" s="35">
        <v>1861</v>
      </c>
      <c r="G1" s="35">
        <v>1862</v>
      </c>
      <c r="H1" s="35">
        <v>1863</v>
      </c>
      <c r="I1" s="35">
        <v>1864</v>
      </c>
      <c r="J1" s="35">
        <v>1865</v>
      </c>
      <c r="K1" s="35">
        <v>1866</v>
      </c>
      <c r="L1" s="35">
        <v>1867</v>
      </c>
      <c r="M1" s="35">
        <v>1868</v>
      </c>
      <c r="N1" s="35">
        <v>1869</v>
      </c>
      <c r="O1" s="35">
        <v>1870</v>
      </c>
      <c r="P1" s="35">
        <v>1871</v>
      </c>
      <c r="Q1" s="35">
        <v>1872</v>
      </c>
      <c r="R1" s="35">
        <v>1873</v>
      </c>
      <c r="S1" s="35">
        <v>1874</v>
      </c>
      <c r="T1" s="35">
        <v>1875</v>
      </c>
      <c r="U1" s="35">
        <v>1876</v>
      </c>
      <c r="V1" s="35">
        <v>1877</v>
      </c>
      <c r="W1" s="35">
        <v>1878</v>
      </c>
      <c r="X1" s="35">
        <v>1879</v>
      </c>
      <c r="Y1" s="35">
        <v>1880</v>
      </c>
      <c r="Z1" s="35">
        <v>1881</v>
      </c>
      <c r="AA1" s="35">
        <v>1882</v>
      </c>
      <c r="AB1" s="35">
        <v>1883</v>
      </c>
      <c r="AC1" s="35">
        <v>1884</v>
      </c>
      <c r="AD1" s="35">
        <v>1885</v>
      </c>
      <c r="AE1" s="35">
        <v>1886</v>
      </c>
      <c r="AF1" s="35">
        <v>1887</v>
      </c>
      <c r="AG1" s="35">
        <v>1888</v>
      </c>
      <c r="AH1" s="35">
        <v>1889</v>
      </c>
      <c r="AI1" s="35">
        <v>1890</v>
      </c>
      <c r="AJ1" s="35">
        <v>1891</v>
      </c>
      <c r="AK1" s="35">
        <v>1892</v>
      </c>
      <c r="AL1" s="35">
        <v>1893</v>
      </c>
      <c r="AM1" s="35">
        <v>1894</v>
      </c>
      <c r="AN1" s="35">
        <v>1895</v>
      </c>
      <c r="AO1" s="35">
        <v>1896</v>
      </c>
      <c r="AP1" s="35">
        <v>1897</v>
      </c>
      <c r="AQ1" s="35">
        <v>1898</v>
      </c>
      <c r="AR1" s="35">
        <v>1899</v>
      </c>
      <c r="AS1" s="35">
        <v>1900</v>
      </c>
      <c r="AT1" s="35">
        <v>1901</v>
      </c>
      <c r="AU1" s="35">
        <v>1902</v>
      </c>
      <c r="AV1" s="35">
        <v>1903</v>
      </c>
      <c r="AW1" s="35">
        <v>1904</v>
      </c>
      <c r="AX1" s="35">
        <v>1905</v>
      </c>
      <c r="AY1" s="35">
        <v>1906</v>
      </c>
      <c r="AZ1" s="35">
        <v>1907</v>
      </c>
      <c r="BA1" s="35">
        <v>1908</v>
      </c>
      <c r="BB1" s="35">
        <v>1909</v>
      </c>
      <c r="BC1" s="35">
        <v>1910</v>
      </c>
      <c r="BD1" s="35">
        <v>1911</v>
      </c>
      <c r="BE1" s="35">
        <v>1912</v>
      </c>
      <c r="BF1" s="35">
        <v>1913</v>
      </c>
      <c r="BG1" s="35">
        <v>1914</v>
      </c>
      <c r="BH1" s="35">
        <v>1915</v>
      </c>
      <c r="BI1" s="35">
        <v>1916</v>
      </c>
      <c r="BJ1" s="35">
        <v>1917</v>
      </c>
      <c r="BK1" s="35">
        <v>1918</v>
      </c>
      <c r="BL1" s="35">
        <v>1919</v>
      </c>
      <c r="BM1" s="35">
        <v>1920</v>
      </c>
      <c r="BN1" s="35">
        <v>1921</v>
      </c>
      <c r="BO1" s="35">
        <v>1922</v>
      </c>
      <c r="BP1" s="35">
        <v>1923</v>
      </c>
      <c r="BQ1" s="35">
        <v>1924</v>
      </c>
      <c r="BR1" s="35">
        <v>1925</v>
      </c>
      <c r="BS1" s="35">
        <v>1926</v>
      </c>
      <c r="BT1" s="35">
        <v>1927</v>
      </c>
      <c r="BU1" s="35">
        <v>1928</v>
      </c>
      <c r="BV1" s="35">
        <v>1929</v>
      </c>
      <c r="BW1" s="35">
        <v>1930</v>
      </c>
      <c r="BX1" s="35">
        <v>1931</v>
      </c>
      <c r="BY1" s="35">
        <v>1932</v>
      </c>
      <c r="BZ1" s="35">
        <v>1933</v>
      </c>
      <c r="CA1" s="35">
        <v>1934</v>
      </c>
      <c r="CB1" s="35">
        <v>1935</v>
      </c>
      <c r="CC1" s="35">
        <v>1936</v>
      </c>
      <c r="CD1" s="35">
        <v>1937</v>
      </c>
      <c r="CE1" s="35">
        <v>1938</v>
      </c>
      <c r="CF1" s="35">
        <v>1939</v>
      </c>
      <c r="CG1" s="35">
        <v>1940</v>
      </c>
      <c r="CH1" s="35">
        <v>1941</v>
      </c>
      <c r="CI1" s="35">
        <v>1942</v>
      </c>
      <c r="CJ1" s="35">
        <v>1943</v>
      </c>
      <c r="CK1" s="35">
        <v>1944</v>
      </c>
      <c r="CL1" s="35">
        <v>1945</v>
      </c>
      <c r="CM1" s="35">
        <v>1946</v>
      </c>
      <c r="CN1" s="35">
        <v>1947</v>
      </c>
      <c r="CO1" s="35">
        <v>1948</v>
      </c>
      <c r="CP1" s="35">
        <v>1949</v>
      </c>
      <c r="CQ1" s="35">
        <v>1950</v>
      </c>
      <c r="CR1" s="35">
        <v>1951</v>
      </c>
      <c r="CS1" s="35">
        <v>1952</v>
      </c>
      <c r="CT1" s="35">
        <v>1953</v>
      </c>
      <c r="CU1" s="35">
        <v>1954</v>
      </c>
      <c r="CV1" s="35">
        <v>1955</v>
      </c>
      <c r="CW1" s="35">
        <v>1956</v>
      </c>
      <c r="CX1" s="35">
        <v>1957</v>
      </c>
      <c r="CY1" s="35">
        <v>1958</v>
      </c>
      <c r="CZ1" s="35">
        <v>1959</v>
      </c>
      <c r="DA1" s="35">
        <v>1960</v>
      </c>
      <c r="DB1" s="35">
        <v>1961</v>
      </c>
      <c r="DC1" s="35">
        <v>1962</v>
      </c>
      <c r="DD1" s="35">
        <v>1963</v>
      </c>
      <c r="DE1" s="35">
        <v>1964</v>
      </c>
      <c r="DF1" s="35">
        <v>1965</v>
      </c>
      <c r="DG1" s="35">
        <v>1966</v>
      </c>
      <c r="DH1" s="35">
        <v>1967</v>
      </c>
      <c r="DI1" s="35">
        <v>1968</v>
      </c>
      <c r="DJ1" s="35">
        <v>1969</v>
      </c>
      <c r="DK1" s="35">
        <v>1970</v>
      </c>
      <c r="DL1" s="35">
        <v>1971</v>
      </c>
      <c r="DM1" s="35">
        <v>1972</v>
      </c>
      <c r="DN1" s="35">
        <v>1973</v>
      </c>
      <c r="DO1" s="35">
        <v>1974</v>
      </c>
      <c r="DP1" s="35">
        <v>1975</v>
      </c>
      <c r="DQ1" s="35">
        <v>1976</v>
      </c>
      <c r="DR1" s="35">
        <v>1977</v>
      </c>
      <c r="DS1" s="35">
        <v>1978</v>
      </c>
      <c r="DT1" s="35">
        <v>1979</v>
      </c>
      <c r="DU1" s="35">
        <v>1980</v>
      </c>
      <c r="DV1" s="35">
        <v>1981</v>
      </c>
      <c r="DW1" s="35">
        <v>1982</v>
      </c>
      <c r="DX1" s="35">
        <v>1983</v>
      </c>
      <c r="DY1" s="35">
        <v>1984</v>
      </c>
      <c r="DZ1" s="35">
        <v>1985</v>
      </c>
      <c r="EA1" s="35">
        <v>1986</v>
      </c>
      <c r="EB1" s="35">
        <v>1987</v>
      </c>
      <c r="EC1" s="35">
        <v>1988</v>
      </c>
      <c r="ED1" s="35">
        <v>1989</v>
      </c>
      <c r="EE1" s="35">
        <v>1990</v>
      </c>
      <c r="EF1" s="35">
        <v>1991</v>
      </c>
      <c r="EG1" s="35">
        <v>1992</v>
      </c>
      <c r="EH1" s="35">
        <v>1993</v>
      </c>
      <c r="EI1" s="35">
        <v>1994</v>
      </c>
      <c r="EJ1" s="35">
        <v>1995</v>
      </c>
      <c r="EK1" s="35">
        <v>1996</v>
      </c>
      <c r="EL1" s="35">
        <v>1997</v>
      </c>
      <c r="EM1" s="35">
        <v>1998</v>
      </c>
      <c r="EN1" s="35">
        <v>1999</v>
      </c>
      <c r="EO1" s="35">
        <v>2000</v>
      </c>
      <c r="EP1" s="35">
        <v>2001</v>
      </c>
      <c r="EQ1" s="35">
        <v>2002</v>
      </c>
      <c r="ER1" s="35">
        <v>2003</v>
      </c>
      <c r="ES1" s="35">
        <v>2004</v>
      </c>
      <c r="ET1" s="35">
        <v>2005</v>
      </c>
      <c r="EU1" s="35">
        <v>2006</v>
      </c>
      <c r="EV1" s="35">
        <v>2007</v>
      </c>
      <c r="EW1" s="35">
        <v>2008</v>
      </c>
      <c r="EX1" s="35">
        <v>2009</v>
      </c>
      <c r="EY1" s="35">
        <v>2010</v>
      </c>
      <c r="EZ1" s="35">
        <v>2011</v>
      </c>
      <c r="FA1" s="35">
        <v>2012</v>
      </c>
      <c r="FB1" s="35">
        <v>2013</v>
      </c>
      <c r="FC1" s="35">
        <v>2014</v>
      </c>
      <c r="FD1" s="35">
        <v>2015</v>
      </c>
      <c r="FE1" s="35">
        <v>2016</v>
      </c>
      <c r="FF1" s="35">
        <v>2017</v>
      </c>
      <c r="FG1" s="35">
        <v>2018</v>
      </c>
      <c r="FH1" s="36">
        <v>2019</v>
      </c>
      <c r="FI1" s="36">
        <v>2020</v>
      </c>
      <c r="FJ1" s="36">
        <v>2021</v>
      </c>
      <c r="FK1" s="36">
        <v>2022</v>
      </c>
      <c r="FL1" s="36">
        <v>2023</v>
      </c>
      <c r="FM1" s="36">
        <v>2024</v>
      </c>
    </row>
    <row r="2" spans="1:197" x14ac:dyDescent="0.3">
      <c r="A2" s="52">
        <v>0</v>
      </c>
      <c r="B2" s="82" t="s">
        <v>31</v>
      </c>
      <c r="C2" s="54" t="s">
        <v>95</v>
      </c>
      <c r="D2" s="109" t="s">
        <v>586</v>
      </c>
      <c r="E2" s="48" t="s">
        <v>50</v>
      </c>
      <c r="F2" s="33">
        <v>26150.208775040555</v>
      </c>
      <c r="G2" s="33">
        <v>26328</v>
      </c>
      <c r="H2" s="33">
        <v>26507</v>
      </c>
      <c r="I2" s="33">
        <v>26712</v>
      </c>
      <c r="J2" s="33">
        <v>26915</v>
      </c>
      <c r="K2" s="33">
        <v>27131</v>
      </c>
      <c r="L2" s="33">
        <v>27381</v>
      </c>
      <c r="M2" s="33">
        <v>27440</v>
      </c>
      <c r="N2" s="33">
        <v>27561</v>
      </c>
      <c r="O2" s="33">
        <v>27801</v>
      </c>
      <c r="P2" s="33">
        <v>27974</v>
      </c>
      <c r="Q2" s="33">
        <v>28151</v>
      </c>
      <c r="R2" s="33">
        <v>28314</v>
      </c>
      <c r="S2" s="33">
        <v>28459</v>
      </c>
      <c r="T2" s="33">
        <v>28551</v>
      </c>
      <c r="U2" s="33">
        <v>28709</v>
      </c>
      <c r="V2" s="33">
        <v>28964</v>
      </c>
      <c r="W2" s="33">
        <v>29169</v>
      </c>
      <c r="X2" s="33">
        <v>29334</v>
      </c>
      <c r="Y2" s="33">
        <v>29516</v>
      </c>
      <c r="Z2" s="33">
        <v>29552</v>
      </c>
      <c r="AA2" s="33">
        <v>29791</v>
      </c>
      <c r="AB2" s="33">
        <v>30005</v>
      </c>
      <c r="AC2" s="33">
        <v>30221</v>
      </c>
      <c r="AD2" s="33">
        <v>30511</v>
      </c>
      <c r="AE2" s="33">
        <v>30776</v>
      </c>
      <c r="AF2" s="33">
        <v>30937</v>
      </c>
      <c r="AG2" s="33">
        <v>31160</v>
      </c>
      <c r="AH2" s="33">
        <v>31325</v>
      </c>
      <c r="AI2" s="33">
        <v>31611</v>
      </c>
      <c r="AJ2" s="33">
        <v>31792</v>
      </c>
      <c r="AK2" s="33">
        <v>31992</v>
      </c>
      <c r="AL2" s="33">
        <v>32189</v>
      </c>
      <c r="AM2" s="33">
        <v>32417</v>
      </c>
      <c r="AN2" s="33">
        <v>32608</v>
      </c>
      <c r="AO2" s="33">
        <v>32770</v>
      </c>
      <c r="AP2" s="33">
        <v>32955</v>
      </c>
      <c r="AQ2" s="33">
        <v>33200</v>
      </c>
      <c r="AR2" s="33">
        <v>33369</v>
      </c>
      <c r="AS2" s="33">
        <v>33605</v>
      </c>
      <c r="AT2" s="33">
        <v>33739</v>
      </c>
      <c r="AU2" s="33">
        <v>34015</v>
      </c>
      <c r="AV2" s="33">
        <v>34316</v>
      </c>
      <c r="AW2" s="33">
        <v>34555</v>
      </c>
      <c r="AX2" s="33">
        <v>34875</v>
      </c>
      <c r="AY2" s="33">
        <v>35147</v>
      </c>
      <c r="AZ2" s="33">
        <v>35446</v>
      </c>
      <c r="BA2" s="33">
        <v>35742</v>
      </c>
      <c r="BB2" s="33">
        <v>36055</v>
      </c>
      <c r="BC2" s="33">
        <v>36370</v>
      </c>
      <c r="BD2" s="33">
        <v>36774</v>
      </c>
      <c r="BE2" s="33">
        <v>37059</v>
      </c>
      <c r="BF2" s="33">
        <v>37241</v>
      </c>
      <c r="BG2" s="33">
        <v>37255</v>
      </c>
      <c r="BH2" s="33">
        <v>37797</v>
      </c>
      <c r="BI2" s="33">
        <v>38166</v>
      </c>
      <c r="BJ2" s="33">
        <v>38118</v>
      </c>
      <c r="BK2" s="33">
        <v>37844</v>
      </c>
      <c r="BL2" s="33">
        <v>37195</v>
      </c>
      <c r="BM2" s="33">
        <v>37304</v>
      </c>
      <c r="BN2" s="33">
        <v>37491</v>
      </c>
      <c r="BO2" s="33">
        <v>37890</v>
      </c>
      <c r="BP2" s="33">
        <v>38281</v>
      </c>
      <c r="BQ2" s="33">
        <v>38629</v>
      </c>
      <c r="BR2" s="33">
        <v>38990</v>
      </c>
      <c r="BS2" s="33">
        <v>39339</v>
      </c>
      <c r="BT2" s="33">
        <v>39665</v>
      </c>
      <c r="BU2" s="33">
        <v>40030</v>
      </c>
      <c r="BV2" s="33">
        <v>40342</v>
      </c>
      <c r="BW2" s="33">
        <v>40595</v>
      </c>
      <c r="BX2" s="33">
        <v>40987</v>
      </c>
      <c r="BY2" s="33">
        <v>41277</v>
      </c>
      <c r="BZ2" s="33">
        <v>41585</v>
      </c>
      <c r="CA2" s="33">
        <v>41921</v>
      </c>
      <c r="CB2" s="33">
        <v>42265</v>
      </c>
      <c r="CC2" s="33">
        <v>42592</v>
      </c>
      <c r="CD2" s="33">
        <v>42908</v>
      </c>
      <c r="CE2" s="33">
        <v>43228</v>
      </c>
      <c r="CF2" s="33">
        <v>43610</v>
      </c>
      <c r="CG2" s="33">
        <v>44119</v>
      </c>
      <c r="CH2" s="33">
        <v>44562</v>
      </c>
      <c r="CI2" s="33">
        <v>44885</v>
      </c>
      <c r="CJ2" s="33">
        <v>45119</v>
      </c>
      <c r="CK2" s="33">
        <v>45235</v>
      </c>
      <c r="CL2" s="33">
        <v>45344</v>
      </c>
      <c r="CM2" s="33">
        <v>45540</v>
      </c>
      <c r="CN2" s="33">
        <v>45910</v>
      </c>
      <c r="CO2" s="33">
        <v>46210</v>
      </c>
      <c r="CP2" s="33">
        <v>46552</v>
      </c>
      <c r="CQ2" s="33">
        <v>46914</v>
      </c>
      <c r="CR2" s="33">
        <v>47295</v>
      </c>
      <c r="CS2" s="33">
        <v>47540</v>
      </c>
      <c r="CT2" s="33">
        <v>47792.1</v>
      </c>
      <c r="CU2" s="33">
        <v>48122.6</v>
      </c>
      <c r="CV2" s="33">
        <v>48476.7</v>
      </c>
      <c r="CW2" s="33">
        <v>48788.5</v>
      </c>
      <c r="CX2" s="33">
        <v>49053.599999999999</v>
      </c>
      <c r="CY2" s="33">
        <v>49312.7</v>
      </c>
      <c r="CZ2" s="33">
        <v>49640.1</v>
      </c>
      <c r="DA2" s="33">
        <v>50025.5</v>
      </c>
      <c r="DB2" s="33">
        <v>50373.9</v>
      </c>
      <c r="DC2" s="33">
        <v>50698.8</v>
      </c>
      <c r="DD2" s="33">
        <v>51060.1</v>
      </c>
      <c r="DE2" s="33">
        <v>51443.9</v>
      </c>
      <c r="DF2" s="33">
        <v>51906.8</v>
      </c>
      <c r="DG2" s="33">
        <v>52317.9</v>
      </c>
      <c r="DH2" s="33">
        <v>52720.1</v>
      </c>
      <c r="DI2" s="33">
        <v>53080.9</v>
      </c>
      <c r="DJ2" s="33">
        <v>53390.6</v>
      </c>
      <c r="DK2" s="33">
        <v>53685.3</v>
      </c>
      <c r="DL2" s="33">
        <v>53958.400000000001</v>
      </c>
      <c r="DM2" s="33">
        <v>54188.578999999998</v>
      </c>
      <c r="DN2" s="33">
        <v>54574.110999999997</v>
      </c>
      <c r="DO2" s="33">
        <v>54928.7</v>
      </c>
      <c r="DP2" s="33">
        <v>55293.036</v>
      </c>
      <c r="DQ2" s="33">
        <v>55588.966</v>
      </c>
      <c r="DR2" s="33">
        <v>55847.553</v>
      </c>
      <c r="DS2" s="33">
        <v>56063.269</v>
      </c>
      <c r="DT2" s="33">
        <v>56247.017</v>
      </c>
      <c r="DU2" s="33">
        <v>56388.480000000003</v>
      </c>
      <c r="DV2" s="33">
        <v>56479.285000000003</v>
      </c>
      <c r="DW2" s="33">
        <v>56524.063999999998</v>
      </c>
      <c r="DX2" s="33">
        <v>56563.031000000003</v>
      </c>
      <c r="DY2" s="33">
        <v>56565.116999999998</v>
      </c>
      <c r="DZ2" s="33">
        <v>56588.319000000003</v>
      </c>
      <c r="EA2" s="33">
        <v>56597.822999999997</v>
      </c>
      <c r="EB2" s="33">
        <v>56594.487000000001</v>
      </c>
      <c r="EC2" s="33">
        <v>56609.375</v>
      </c>
      <c r="ED2" s="33">
        <v>56649.201000000001</v>
      </c>
      <c r="EE2" s="33">
        <v>56694.36</v>
      </c>
      <c r="EF2" s="33">
        <v>56744.118999999999</v>
      </c>
      <c r="EG2" s="33">
        <v>56772.923000000003</v>
      </c>
      <c r="EH2" s="33">
        <v>56821.25</v>
      </c>
      <c r="EI2" s="33">
        <v>56842.392</v>
      </c>
      <c r="EJ2" s="33">
        <v>56844.408000000003</v>
      </c>
      <c r="EK2" s="33">
        <v>56844.197</v>
      </c>
      <c r="EL2" s="33">
        <v>56876.364000000001</v>
      </c>
      <c r="EM2" s="33">
        <v>56904.379000000001</v>
      </c>
      <c r="EN2" s="33">
        <v>56909.108999999997</v>
      </c>
      <c r="EO2" s="33">
        <v>56923.523999999998</v>
      </c>
      <c r="EP2" s="33">
        <v>56960.692000000003</v>
      </c>
      <c r="EQ2" s="33">
        <v>56987.506999999998</v>
      </c>
      <c r="ER2" s="33">
        <v>57130.506000000001</v>
      </c>
      <c r="ES2" s="33">
        <v>57495.9</v>
      </c>
      <c r="ET2" s="33">
        <v>57874.752999999997</v>
      </c>
      <c r="EU2" s="33">
        <v>58064.214</v>
      </c>
      <c r="EV2" s="33">
        <v>58223.743999999999</v>
      </c>
      <c r="EW2" s="33">
        <v>58652.875</v>
      </c>
      <c r="EX2" s="33">
        <v>59000.586000000003</v>
      </c>
      <c r="EY2" s="33">
        <v>59190.142999999996</v>
      </c>
      <c r="EZ2" s="33">
        <v>59364.69</v>
      </c>
      <c r="FA2" s="33">
        <v>59394.207000000002</v>
      </c>
      <c r="FB2" s="33">
        <v>59685.226999999999</v>
      </c>
      <c r="FC2" s="33">
        <v>60782.667999999998</v>
      </c>
      <c r="FD2" s="33">
        <v>60795.612000000001</v>
      </c>
      <c r="FE2" s="33">
        <v>60665.550999999999</v>
      </c>
      <c r="FF2" s="33">
        <v>60589.445</v>
      </c>
      <c r="FG2" s="32">
        <v>60483.972999999998</v>
      </c>
      <c r="FH2" s="37">
        <v>59816.673000000003</v>
      </c>
      <c r="FI2" s="76">
        <v>59641.487999999998</v>
      </c>
      <c r="FJ2" s="37">
        <v>59236.213000000003</v>
      </c>
      <c r="FK2" s="37">
        <v>59030.133000000002</v>
      </c>
      <c r="FL2" s="37">
        <v>58997.201000000001</v>
      </c>
      <c r="FM2" s="37">
        <v>58989.749000000003</v>
      </c>
    </row>
    <row r="3" spans="1:197" x14ac:dyDescent="0.3">
      <c r="A3" s="51" t="s">
        <v>4</v>
      </c>
      <c r="B3" s="83" t="s">
        <v>31</v>
      </c>
      <c r="C3" s="55" t="s">
        <v>49</v>
      </c>
      <c r="D3" s="110" t="s">
        <v>587</v>
      </c>
      <c r="E3" s="12" t="s">
        <v>93</v>
      </c>
      <c r="F3" s="79">
        <v>59292.079504686946</v>
      </c>
      <c r="G3" s="79">
        <v>60471.502270845573</v>
      </c>
      <c r="H3" s="79">
        <v>62343.995865598321</v>
      </c>
      <c r="I3" s="79">
        <v>62899.211007408871</v>
      </c>
      <c r="J3" s="79">
        <v>67207.724230113497</v>
      </c>
      <c r="K3" s="79">
        <v>67631.473321100872</v>
      </c>
      <c r="L3" s="79">
        <v>62332.117917562005</v>
      </c>
      <c r="M3" s="79">
        <v>63739.325955818313</v>
      </c>
      <c r="N3" s="79">
        <v>64842.442006205769</v>
      </c>
      <c r="O3" s="79">
        <v>67016.777347957686</v>
      </c>
      <c r="P3" s="79">
        <v>65934.46702647717</v>
      </c>
      <c r="Q3" s="79">
        <v>64886.854042423511</v>
      </c>
      <c r="R3" s="79">
        <v>64923.410959482913</v>
      </c>
      <c r="S3" s="79">
        <v>68642.401088267987</v>
      </c>
      <c r="T3" s="79">
        <v>69207.437961928488</v>
      </c>
      <c r="U3" s="79">
        <v>67895.09921184041</v>
      </c>
      <c r="V3" s="79">
        <v>68934.696750765885</v>
      </c>
      <c r="W3" s="79">
        <v>71159.724030646074</v>
      </c>
      <c r="X3" s="79">
        <v>71768.929536357216</v>
      </c>
      <c r="Y3" s="79">
        <v>73346.849483739701</v>
      </c>
      <c r="Z3" s="79">
        <v>75651.865010252208</v>
      </c>
      <c r="AA3" s="79">
        <v>77197.241141206803</v>
      </c>
      <c r="AB3" s="79">
        <v>78459.078729729939</v>
      </c>
      <c r="AC3" s="79">
        <v>77834.56910666576</v>
      </c>
      <c r="AD3" s="79">
        <v>79730.898508639584</v>
      </c>
      <c r="AE3" s="79">
        <v>82160.524476683364</v>
      </c>
      <c r="AF3" s="79">
        <v>84713.097239643859</v>
      </c>
      <c r="AG3" s="79">
        <v>84874.656544060505</v>
      </c>
      <c r="AH3" s="79">
        <v>82725.01349036477</v>
      </c>
      <c r="AI3" s="79">
        <v>83530.906472329967</v>
      </c>
      <c r="AJ3" s="79">
        <v>85129.570993138856</v>
      </c>
      <c r="AK3" s="79">
        <v>85761.935542106832</v>
      </c>
      <c r="AL3" s="79">
        <v>87654.502127502055</v>
      </c>
      <c r="AM3" s="79">
        <v>88765.64117183628</v>
      </c>
      <c r="AN3" s="79">
        <v>90003.068511745048</v>
      </c>
      <c r="AO3" s="79">
        <v>91805.561265938624</v>
      </c>
      <c r="AP3" s="79">
        <v>92478.497920559399</v>
      </c>
      <c r="AQ3" s="79">
        <v>92795.796917697939</v>
      </c>
      <c r="AR3" s="79">
        <v>94299.462595087738</v>
      </c>
      <c r="AS3" s="79">
        <v>97472.325408755118</v>
      </c>
      <c r="AT3" s="79">
        <v>99470.588121539244</v>
      </c>
      <c r="AU3" s="79">
        <v>101872.1161030514</v>
      </c>
      <c r="AV3" s="79">
        <v>103708.36844168669</v>
      </c>
      <c r="AW3" s="79">
        <v>106258.06252464432</v>
      </c>
      <c r="AX3" s="79">
        <v>109442.5682472654</v>
      </c>
      <c r="AY3" s="79">
        <v>114035.24700782413</v>
      </c>
      <c r="AZ3" s="79">
        <v>117048.51988031453</v>
      </c>
      <c r="BA3" s="79">
        <v>120528.771934358</v>
      </c>
      <c r="BB3" s="79">
        <v>122554.48857501365</v>
      </c>
      <c r="BC3" s="79">
        <v>123732.2868733846</v>
      </c>
      <c r="BD3" s="79">
        <v>126473.50914492289</v>
      </c>
      <c r="BE3" s="79">
        <v>127581.94659895834</v>
      </c>
      <c r="BF3" s="79">
        <v>134228.19055537856</v>
      </c>
      <c r="BG3" s="79">
        <v>126959.14680642834</v>
      </c>
      <c r="BH3" s="79">
        <v>122338.21387843326</v>
      </c>
      <c r="BI3" s="79">
        <v>133710.17778889253</v>
      </c>
      <c r="BJ3" s="79">
        <v>133963.62972998302</v>
      </c>
      <c r="BK3" s="79">
        <v>129655.86585257592</v>
      </c>
      <c r="BL3" s="79">
        <v>122327.5324347523</v>
      </c>
      <c r="BM3" s="79">
        <v>125611.55763279818</v>
      </c>
      <c r="BN3" s="79">
        <v>121940.42169046534</v>
      </c>
      <c r="BO3" s="79">
        <v>132237.0633428052</v>
      </c>
      <c r="BP3" s="79">
        <v>144529.62680736402</v>
      </c>
      <c r="BQ3" s="79">
        <v>148452.88424130465</v>
      </c>
      <c r="BR3" s="79">
        <v>158695.24161637158</v>
      </c>
      <c r="BS3" s="79">
        <v>159982.87554756601</v>
      </c>
      <c r="BT3" s="79">
        <v>157015.05269823069</v>
      </c>
      <c r="BU3" s="79">
        <v>166944.85697035576</v>
      </c>
      <c r="BV3" s="79">
        <v>175291.16613463862</v>
      </c>
      <c r="BW3" s="79">
        <v>167067.11204113075</v>
      </c>
      <c r="BX3" s="79">
        <v>165348.47104619327</v>
      </c>
      <c r="BY3" s="79">
        <v>168864.74265719898</v>
      </c>
      <c r="BZ3" s="79">
        <v>166869.63505547572</v>
      </c>
      <c r="CA3" s="79">
        <v>166439.87206126878</v>
      </c>
      <c r="CB3" s="79">
        <v>175479.3002301025</v>
      </c>
      <c r="CC3" s="79">
        <v>169246.33914726888</v>
      </c>
      <c r="CD3" s="79">
        <v>186067.02780882141</v>
      </c>
      <c r="CE3" s="79">
        <v>191379.3352881856</v>
      </c>
      <c r="CF3" s="79">
        <v>203355.45517495091</v>
      </c>
      <c r="CG3" s="79">
        <v>199938.99281103746</v>
      </c>
      <c r="CH3" s="79">
        <v>196730.13732533582</v>
      </c>
      <c r="CI3" s="79">
        <v>185935.07473003573</v>
      </c>
      <c r="CJ3" s="79">
        <v>157645.46780990032</v>
      </c>
      <c r="CK3" s="79">
        <v>127142.55044373595</v>
      </c>
      <c r="CL3" s="79">
        <v>114087.96754168526</v>
      </c>
      <c r="CM3" s="79">
        <v>153886.4288095363</v>
      </c>
      <c r="CN3" s="79">
        <v>183457.91740548422</v>
      </c>
      <c r="CO3" s="79">
        <v>197642.23220606984</v>
      </c>
      <c r="CP3" s="79">
        <v>214618.25183925155</v>
      </c>
      <c r="CQ3" s="79">
        <v>232665.50418521502</v>
      </c>
      <c r="CR3" s="79">
        <v>255192.18378721934</v>
      </c>
      <c r="CS3" s="79">
        <v>267318.15862171625</v>
      </c>
      <c r="CT3" s="79">
        <v>286967.30457669578</v>
      </c>
      <c r="CU3" s="79">
        <v>297859.57260656013</v>
      </c>
      <c r="CV3" s="79">
        <v>318630.88459622482</v>
      </c>
      <c r="CW3" s="79">
        <v>334465.77398489765</v>
      </c>
      <c r="CX3" s="79">
        <v>353605.90313738713</v>
      </c>
      <c r="CY3" s="79">
        <v>374615.81020076555</v>
      </c>
      <c r="CZ3" s="79">
        <v>401276.04709453596</v>
      </c>
      <c r="DA3" s="79">
        <v>432200.97465986712</v>
      </c>
      <c r="DB3" s="79">
        <v>468795.00402774883</v>
      </c>
      <c r="DC3" s="79">
        <v>501525.5969161652</v>
      </c>
      <c r="DD3" s="79">
        <v>532704.67150343442</v>
      </c>
      <c r="DE3" s="79">
        <v>553797.11078334227</v>
      </c>
      <c r="DF3" s="79">
        <v>579295.21139423724</v>
      </c>
      <c r="DG3" s="79">
        <v>618009.59502686874</v>
      </c>
      <c r="DH3" s="79">
        <v>665685.11399390514</v>
      </c>
      <c r="DI3" s="79">
        <v>714411.30888809916</v>
      </c>
      <c r="DJ3" s="79">
        <v>761521.84675721778</v>
      </c>
      <c r="DK3" s="79">
        <v>807484.3648291399</v>
      </c>
      <c r="DL3" s="79">
        <v>820523.90561451425</v>
      </c>
      <c r="DM3" s="79">
        <v>848630.7572325794</v>
      </c>
      <c r="DN3" s="79">
        <v>905655.93124648521</v>
      </c>
      <c r="DO3" s="79">
        <v>951388.15422788041</v>
      </c>
      <c r="DP3" s="79">
        <v>928439.30349553912</v>
      </c>
      <c r="DQ3" s="79">
        <v>990176.54339037498</v>
      </c>
      <c r="DR3" s="79">
        <v>1011850.8422308001</v>
      </c>
      <c r="DS3" s="79">
        <v>1041181.8230240227</v>
      </c>
      <c r="DT3" s="79">
        <v>1099054.0448271995</v>
      </c>
      <c r="DU3" s="79">
        <v>1133115.8056248282</v>
      </c>
      <c r="DV3" s="79">
        <v>1139424.3150390401</v>
      </c>
      <c r="DW3" s="79">
        <v>1141198.7982205802</v>
      </c>
      <c r="DX3" s="79">
        <v>1151755.5875616886</v>
      </c>
      <c r="DY3" s="79">
        <v>1186454.4871501669</v>
      </c>
      <c r="DZ3" s="79">
        <v>1217551.5885527448</v>
      </c>
      <c r="EA3" s="79">
        <v>1250545.7276655089</v>
      </c>
      <c r="EB3" s="79">
        <v>1288899.7723438451</v>
      </c>
      <c r="EC3" s="79">
        <v>1340829.9258293263</v>
      </c>
      <c r="ED3" s="79">
        <v>1384439.026809419</v>
      </c>
      <c r="EE3" s="79">
        <v>1411884.8860018766</v>
      </c>
      <c r="EF3" s="79">
        <v>1432201.6639913537</v>
      </c>
      <c r="EG3" s="79">
        <v>1442554.3834257214</v>
      </c>
      <c r="EH3" s="79">
        <v>1430509.0039918118</v>
      </c>
      <c r="EI3" s="79">
        <v>1460181.4107342192</v>
      </c>
      <c r="EJ3" s="79">
        <v>1499354.9</v>
      </c>
      <c r="EK3" s="79">
        <v>1518348.5</v>
      </c>
      <c r="EL3" s="79">
        <v>1546137.5</v>
      </c>
      <c r="EM3" s="79">
        <v>1574132.1</v>
      </c>
      <c r="EN3" s="79">
        <v>1599723.2</v>
      </c>
      <c r="EO3" s="79">
        <v>1660304</v>
      </c>
      <c r="EP3" s="79">
        <v>1692702.7</v>
      </c>
      <c r="EQ3" s="79">
        <v>1697001.2</v>
      </c>
      <c r="ER3" s="79">
        <v>1699353.7</v>
      </c>
      <c r="ES3" s="79">
        <v>1723545.6000000001</v>
      </c>
      <c r="ET3" s="79">
        <v>1737641.6</v>
      </c>
      <c r="EU3" s="79">
        <v>1768756.5</v>
      </c>
      <c r="EV3" s="79">
        <v>1795059.2</v>
      </c>
      <c r="EW3" s="79">
        <v>1777790.5</v>
      </c>
      <c r="EX3" s="79">
        <v>1683906.5</v>
      </c>
      <c r="EY3" s="79">
        <v>1712756.8</v>
      </c>
      <c r="EZ3" s="79">
        <v>1724871.7</v>
      </c>
      <c r="FA3" s="79">
        <v>1673454.9</v>
      </c>
      <c r="FB3" s="79">
        <v>1642645.5</v>
      </c>
      <c r="FC3" s="79">
        <v>1642570.8</v>
      </c>
      <c r="FD3" s="79">
        <v>1655355</v>
      </c>
      <c r="FE3" s="79">
        <v>1676766.4</v>
      </c>
      <c r="FF3" s="79">
        <v>1704732.5</v>
      </c>
      <c r="FG3" s="79">
        <v>1720826.7</v>
      </c>
      <c r="FH3" s="80">
        <v>1726724.3</v>
      </c>
      <c r="FI3" s="86"/>
      <c r="FJ3" s="86"/>
      <c r="FK3" s="86"/>
      <c r="FL3" s="86"/>
      <c r="FM3" s="86"/>
    </row>
    <row r="4" spans="1:197" x14ac:dyDescent="0.3">
      <c r="A4" s="51" t="s">
        <v>5</v>
      </c>
      <c r="B4" s="83" t="s">
        <v>31</v>
      </c>
      <c r="C4" s="55" t="s">
        <v>40</v>
      </c>
      <c r="D4" s="110" t="s">
        <v>588</v>
      </c>
      <c r="E4" s="12" t="s">
        <v>24</v>
      </c>
      <c r="F4" s="79">
        <v>4.4547341436454948</v>
      </c>
      <c r="G4" s="79">
        <v>4.5081317079527397</v>
      </c>
      <c r="H4" s="79">
        <v>4.4443384356131199</v>
      </c>
      <c r="I4" s="79">
        <v>4.4537072039432539</v>
      </c>
      <c r="J4" s="79">
        <v>4.7594584295538667</v>
      </c>
      <c r="K4" s="79">
        <v>5.0696361043049363</v>
      </c>
      <c r="L4" s="79">
        <v>4.8675644425902673</v>
      </c>
      <c r="M4" s="79">
        <v>5.1348879821681015</v>
      </c>
      <c r="N4" s="79">
        <v>4.9459409123067193</v>
      </c>
      <c r="O4" s="79">
        <v>5.0563476724642689</v>
      </c>
      <c r="P4" s="79">
        <v>5.0979632604389762</v>
      </c>
      <c r="Q4" s="79">
        <v>5.4482915828361609</v>
      </c>
      <c r="R4" s="79">
        <v>6.0735931418516111</v>
      </c>
      <c r="S4" s="79">
        <v>6.1868084081884778</v>
      </c>
      <c r="T4" s="79">
        <v>5.3182491027580427</v>
      </c>
      <c r="U4" s="79">
        <v>5.2354893568103051</v>
      </c>
      <c r="V4" s="79">
        <v>5.8968553615829125</v>
      </c>
      <c r="W4" s="79">
        <v>5.8683220093652411</v>
      </c>
      <c r="X4" s="79">
        <v>5.6332666481631337</v>
      </c>
      <c r="Y4" s="79">
        <v>5.987584338327034</v>
      </c>
      <c r="Z4" s="79">
        <v>5.8976312111002178</v>
      </c>
      <c r="AA4" s="79">
        <v>6.0831914826676821</v>
      </c>
      <c r="AB4" s="79">
        <v>5.8380568410606832</v>
      </c>
      <c r="AC4" s="79">
        <v>5.6536589880852564</v>
      </c>
      <c r="AD4" s="79">
        <v>6.0491691654160826</v>
      </c>
      <c r="AE4" s="79">
        <v>6.3880579773726236</v>
      </c>
      <c r="AF4" s="79">
        <v>6.1656368244116129</v>
      </c>
      <c r="AG4" s="79">
        <v>6.1206015255068218</v>
      </c>
      <c r="AH4" s="79">
        <v>6.3713282909869076</v>
      </c>
      <c r="AI4" s="79">
        <v>6.6854901309055395</v>
      </c>
      <c r="AJ4" s="79">
        <v>6.6914263580664466</v>
      </c>
      <c r="AK4" s="79">
        <v>6.2896821361574595</v>
      </c>
      <c r="AL4" s="79">
        <v>6.2282388712306531</v>
      </c>
      <c r="AM4" s="79">
        <v>6.1006162231693146</v>
      </c>
      <c r="AN4" s="79">
        <v>6.4682626551536249</v>
      </c>
      <c r="AO4" s="79">
        <v>6.5892307150448852</v>
      </c>
      <c r="AP4" s="79">
        <v>6.616885372453873</v>
      </c>
      <c r="AQ4" s="79">
        <v>6.7563669971798426</v>
      </c>
      <c r="AR4" s="79">
        <v>7.0128309716440027</v>
      </c>
      <c r="AS4" s="79">
        <v>7.1892137276733674</v>
      </c>
      <c r="AT4" s="79">
        <v>7.3477239892031241</v>
      </c>
      <c r="AU4" s="79">
        <v>7.3884072690114131</v>
      </c>
      <c r="AV4" s="79">
        <v>7.7080499971815364</v>
      </c>
      <c r="AW4" s="79">
        <v>7.7868472149927443</v>
      </c>
      <c r="AX4" s="79">
        <v>8.17085721799479</v>
      </c>
      <c r="AY4" s="79">
        <v>8.96128890243582</v>
      </c>
      <c r="AZ4" s="79">
        <v>9.6291967393463089</v>
      </c>
      <c r="BA4" s="79">
        <v>9.5781839607383841</v>
      </c>
      <c r="BB4" s="79">
        <v>9.962994636422378</v>
      </c>
      <c r="BC4" s="79">
        <v>10.40986567274628</v>
      </c>
      <c r="BD4" s="79">
        <v>11.563359848912254</v>
      </c>
      <c r="BE4" s="79">
        <v>12.170277929709313</v>
      </c>
      <c r="BF4" s="79">
        <v>12.717299254088443</v>
      </c>
      <c r="BG4" s="79">
        <v>12.021405672433128</v>
      </c>
      <c r="BH4" s="79">
        <v>13.365664914109807</v>
      </c>
      <c r="BI4" s="79">
        <v>19.044612778126044</v>
      </c>
      <c r="BJ4" s="79">
        <v>27.221088914176132</v>
      </c>
      <c r="BK4" s="79">
        <v>37.416601128604846</v>
      </c>
      <c r="BL4" s="79">
        <v>40.547449610880854</v>
      </c>
      <c r="BM4" s="79">
        <v>57.211064482393788</v>
      </c>
      <c r="BN4" s="79">
        <v>57.690416659701398</v>
      </c>
      <c r="BO4" s="79">
        <v>61.476063247208771</v>
      </c>
      <c r="BP4" s="79">
        <v>66.508415138529003</v>
      </c>
      <c r="BQ4" s="79">
        <v>67.632068499921871</v>
      </c>
      <c r="BR4" s="79">
        <v>83.790106355658992</v>
      </c>
      <c r="BS4" s="79">
        <v>89.825761470218595</v>
      </c>
      <c r="BT4" s="79">
        <v>78.900410042425904</v>
      </c>
      <c r="BU4" s="79">
        <v>79.738056081950035</v>
      </c>
      <c r="BV4" s="79">
        <v>81.387784552289219</v>
      </c>
      <c r="BW4" s="79">
        <v>71.599132254641589</v>
      </c>
      <c r="BX4" s="79">
        <v>63.802794567857156</v>
      </c>
      <c r="BY4" s="79">
        <v>59.888832652330841</v>
      </c>
      <c r="BZ4" s="79">
        <v>54.779314062680818</v>
      </c>
      <c r="CA4" s="79">
        <v>54.851935539097234</v>
      </c>
      <c r="CB4" s="79">
        <v>60.775106549353389</v>
      </c>
      <c r="CC4" s="79">
        <v>62.997432974118709</v>
      </c>
      <c r="CD4" s="79">
        <v>79.305813864672189</v>
      </c>
      <c r="CE4" s="79">
        <v>86.418445978201021</v>
      </c>
      <c r="CF4" s="79">
        <v>95.432221445317495</v>
      </c>
      <c r="CG4" s="79">
        <v>113.05539605286901</v>
      </c>
      <c r="CH4" s="79">
        <v>134.98835422096471</v>
      </c>
      <c r="CI4" s="79">
        <v>168.167763813996</v>
      </c>
      <c r="CJ4" s="79">
        <v>229.27262212146414</v>
      </c>
      <c r="CK4" s="79">
        <v>448.59555124529618</v>
      </c>
      <c r="CL4" s="79">
        <v>831.90982897796459</v>
      </c>
      <c r="CM4" s="79">
        <v>1865.3759815122341</v>
      </c>
      <c r="CN4" s="79">
        <v>3608.5279879954442</v>
      </c>
      <c r="CO4" s="79">
        <v>4248.2886830986381</v>
      </c>
      <c r="CP4" s="79">
        <v>4489.2083326387637</v>
      </c>
      <c r="CQ4" s="79">
        <v>5078.5225870808772</v>
      </c>
      <c r="CR4" s="79">
        <v>6030.9633568332847</v>
      </c>
      <c r="CS4" s="79">
        <v>6526.7954724387209</v>
      </c>
      <c r="CT4" s="79">
        <v>7251.392595077039</v>
      </c>
      <c r="CU4" s="79">
        <v>7752.7153837588348</v>
      </c>
      <c r="CV4" s="79">
        <v>8561.2350837319991</v>
      </c>
      <c r="CW4" s="79">
        <v>9350.9674947150397</v>
      </c>
      <c r="CX4" s="79">
        <v>10069.499270482624</v>
      </c>
      <c r="CY4" s="79">
        <v>10885.233132170539</v>
      </c>
      <c r="CZ4" s="79">
        <v>11590.201772019136</v>
      </c>
      <c r="DA4" s="79">
        <v>12681.423808717318</v>
      </c>
      <c r="DB4" s="79">
        <v>14308.335069549532</v>
      </c>
      <c r="DC4" s="79">
        <v>16125.109449052907</v>
      </c>
      <c r="DD4" s="79">
        <v>18586.031828951167</v>
      </c>
      <c r="DE4" s="79">
        <v>20498.910376823667</v>
      </c>
      <c r="DF4" s="79">
        <v>22157.349012695802</v>
      </c>
      <c r="DG4" s="79">
        <v>24208.53181109771</v>
      </c>
      <c r="DH4" s="79">
        <v>26880.212728818984</v>
      </c>
      <c r="DI4" s="79">
        <v>29218.758060967335</v>
      </c>
      <c r="DJ4" s="79">
        <v>32312.97861850759</v>
      </c>
      <c r="DK4" s="79">
        <v>36494.579142332019</v>
      </c>
      <c r="DL4" s="79">
        <v>39857.400750556146</v>
      </c>
      <c r="DM4" s="79">
        <v>43701.373382857149</v>
      </c>
      <c r="DN4" s="79">
        <v>52695.641002633027</v>
      </c>
      <c r="DO4" s="79">
        <v>66641.952036634495</v>
      </c>
      <c r="DP4" s="79">
        <v>76363.325715250641</v>
      </c>
      <c r="DQ4" s="79">
        <v>95889.238319095923</v>
      </c>
      <c r="DR4" s="79">
        <v>116528.67948833948</v>
      </c>
      <c r="DS4" s="79">
        <v>137203.3730827593</v>
      </c>
      <c r="DT4" s="79">
        <v>167908.39418758659</v>
      </c>
      <c r="DU4" s="79">
        <v>209712.53664631143</v>
      </c>
      <c r="DV4" s="79">
        <v>251373.59390678644</v>
      </c>
      <c r="DW4" s="79">
        <v>296805.39127693267</v>
      </c>
      <c r="DX4" s="79">
        <v>345912.46804210736</v>
      </c>
      <c r="DY4" s="79">
        <v>395710.36026453169</v>
      </c>
      <c r="DZ4" s="79">
        <v>444416.36685093818</v>
      </c>
      <c r="EA4" s="79">
        <v>492252.92077250482</v>
      </c>
      <c r="EB4" s="79">
        <v>539221.751447174</v>
      </c>
      <c r="EC4" s="79">
        <v>599903.21861626965</v>
      </c>
      <c r="ED4" s="79">
        <v>659194.24369060074</v>
      </c>
      <c r="EE4" s="79">
        <v>729200.37337214884</v>
      </c>
      <c r="EF4" s="79">
        <v>796796.54630388611</v>
      </c>
      <c r="EG4" s="79">
        <v>838973.43912074296</v>
      </c>
      <c r="EH4" s="79">
        <v>864810.45314710122</v>
      </c>
      <c r="EI4" s="79">
        <v>914919.22596628184</v>
      </c>
      <c r="EJ4" s="79">
        <v>988243.2</v>
      </c>
      <c r="EK4" s="79">
        <v>1045872.7</v>
      </c>
      <c r="EL4" s="79">
        <v>1092357.3</v>
      </c>
      <c r="EM4" s="79">
        <v>1138856.1000000001</v>
      </c>
      <c r="EN4" s="79">
        <v>1175149.5</v>
      </c>
      <c r="EO4" s="79">
        <v>1241512.8999999999</v>
      </c>
      <c r="EP4" s="79">
        <v>1304136.8</v>
      </c>
      <c r="EQ4" s="79">
        <v>1350258.9</v>
      </c>
      <c r="ER4" s="79">
        <v>1394693.2</v>
      </c>
      <c r="ES4" s="79">
        <v>1452319</v>
      </c>
      <c r="ET4" s="79">
        <v>1493635.3</v>
      </c>
      <c r="EU4" s="79">
        <v>1552686.8</v>
      </c>
      <c r="EV4" s="79">
        <v>1614839.8</v>
      </c>
      <c r="EW4" s="79">
        <v>1637699.4</v>
      </c>
      <c r="EX4" s="79">
        <v>1577255.9</v>
      </c>
      <c r="EY4" s="79">
        <v>1611279.4</v>
      </c>
      <c r="EZ4" s="79">
        <v>1648755.8</v>
      </c>
      <c r="FA4" s="79">
        <v>1624358.7</v>
      </c>
      <c r="FB4" s="79">
        <v>1612751.3</v>
      </c>
      <c r="FC4" s="79">
        <v>1627405.6</v>
      </c>
      <c r="FD4" s="79">
        <v>1655355</v>
      </c>
      <c r="FE4" s="79">
        <v>1695786.8</v>
      </c>
      <c r="FF4" s="79">
        <v>1736592.8</v>
      </c>
      <c r="FG4" s="79">
        <v>1766168.2</v>
      </c>
      <c r="FH4" s="80">
        <v>1789747</v>
      </c>
      <c r="FI4" s="80">
        <v>1573680</v>
      </c>
      <c r="FJ4" s="80">
        <v>1704457</v>
      </c>
      <c r="FK4" s="80">
        <v>1772395</v>
      </c>
      <c r="FL4" s="80">
        <v>1788713</v>
      </c>
      <c r="FM4" s="80">
        <v>1805464</v>
      </c>
    </row>
    <row r="5" spans="1:197" x14ac:dyDescent="0.3">
      <c r="A5" s="51" t="s">
        <v>7</v>
      </c>
      <c r="B5" s="83" t="s">
        <v>31</v>
      </c>
      <c r="C5" s="55" t="s">
        <v>0</v>
      </c>
      <c r="D5" s="110" t="s">
        <v>588</v>
      </c>
      <c r="E5" s="12" t="s">
        <v>24</v>
      </c>
      <c r="F5" s="79">
        <v>1.7</v>
      </c>
      <c r="G5" s="79">
        <v>1.8</v>
      </c>
      <c r="H5" s="79">
        <v>2.1</v>
      </c>
      <c r="I5" s="79">
        <v>2.6</v>
      </c>
      <c r="J5" s="79">
        <v>3</v>
      </c>
      <c r="K5" s="79">
        <v>3.4</v>
      </c>
      <c r="L5" s="79">
        <v>4</v>
      </c>
      <c r="M5" s="79">
        <v>4.2</v>
      </c>
      <c r="N5" s="79">
        <v>4.3</v>
      </c>
      <c r="O5" s="79">
        <v>4.7</v>
      </c>
      <c r="P5" s="79">
        <v>4.9000000000000004</v>
      </c>
      <c r="Q5" s="79">
        <v>5</v>
      </c>
      <c r="R5" s="79">
        <v>5.0999999999999996</v>
      </c>
      <c r="S5" s="79">
        <v>4.8</v>
      </c>
      <c r="T5" s="79">
        <v>4.8</v>
      </c>
      <c r="U5" s="79">
        <v>5.5</v>
      </c>
      <c r="V5" s="79">
        <v>5.6</v>
      </c>
      <c r="W5" s="79">
        <v>5.6</v>
      </c>
      <c r="X5" s="79">
        <v>5.6</v>
      </c>
      <c r="Y5" s="79">
        <v>5.5</v>
      </c>
      <c r="Z5" s="79">
        <v>6.1</v>
      </c>
      <c r="AA5" s="79">
        <v>6.6</v>
      </c>
      <c r="AB5" s="79">
        <v>6.5</v>
      </c>
      <c r="AC5" s="79">
        <v>6.5</v>
      </c>
      <c r="AD5" s="79">
        <v>6.4</v>
      </c>
      <c r="AE5" s="79">
        <v>6.5</v>
      </c>
      <c r="AF5" s="79">
        <v>6.6</v>
      </c>
      <c r="AG5" s="79">
        <v>6.8</v>
      </c>
      <c r="AH5" s="79">
        <v>7</v>
      </c>
      <c r="AI5" s="79">
        <v>7</v>
      </c>
      <c r="AJ5" s="79">
        <v>7.2</v>
      </c>
      <c r="AK5" s="79">
        <v>7.3</v>
      </c>
      <c r="AL5" s="79">
        <v>7.3</v>
      </c>
      <c r="AM5" s="79">
        <v>7.6</v>
      </c>
      <c r="AN5" s="79">
        <v>7.6</v>
      </c>
      <c r="AO5" s="79">
        <v>7.8</v>
      </c>
      <c r="AP5" s="79">
        <v>7.9</v>
      </c>
      <c r="AQ5" s="79">
        <v>8</v>
      </c>
      <c r="AR5" s="79">
        <v>8</v>
      </c>
      <c r="AS5" s="79">
        <v>8</v>
      </c>
      <c r="AT5" s="79">
        <v>7.9</v>
      </c>
      <c r="AU5" s="79">
        <v>7.9</v>
      </c>
      <c r="AV5" s="79">
        <v>7.9</v>
      </c>
      <c r="AW5" s="79">
        <v>8</v>
      </c>
      <c r="AX5" s="79">
        <v>8.1</v>
      </c>
      <c r="AY5" s="79">
        <v>8.1</v>
      </c>
      <c r="AZ5" s="79">
        <v>8.1999999999999993</v>
      </c>
      <c r="BA5" s="79">
        <v>8.4</v>
      </c>
      <c r="BB5" s="79">
        <v>8.5</v>
      </c>
      <c r="BC5" s="79">
        <v>8.6999999999999993</v>
      </c>
      <c r="BD5" s="79">
        <v>8.8000000000000007</v>
      </c>
      <c r="BE5" s="79">
        <v>9.1</v>
      </c>
      <c r="BF5" s="79">
        <v>9.4</v>
      </c>
      <c r="BG5" s="79">
        <v>10</v>
      </c>
      <c r="BH5" s="79">
        <v>12.6</v>
      </c>
      <c r="BI5" s="79">
        <v>15.9</v>
      </c>
      <c r="BJ5" s="79">
        <v>26.6</v>
      </c>
      <c r="BK5" s="79">
        <v>36.200000000000003</v>
      </c>
      <c r="BL5" s="79">
        <v>56.4</v>
      </c>
      <c r="BM5" s="79">
        <v>90.9</v>
      </c>
      <c r="BN5" s="79">
        <v>91.4</v>
      </c>
      <c r="BO5" s="79">
        <v>90.9</v>
      </c>
      <c r="BP5" s="79">
        <v>98.9</v>
      </c>
      <c r="BQ5" s="79">
        <v>103</v>
      </c>
      <c r="BR5" s="79">
        <v>92.9</v>
      </c>
      <c r="BS5" s="79">
        <v>84.9</v>
      </c>
      <c r="BT5" s="79">
        <v>84.4</v>
      </c>
      <c r="BU5" s="79">
        <v>82.8</v>
      </c>
      <c r="BV5" s="79">
        <v>83.1</v>
      </c>
      <c r="BW5" s="79">
        <v>83.3</v>
      </c>
      <c r="BX5" s="79">
        <v>72.2</v>
      </c>
      <c r="BY5" s="79">
        <v>55.7</v>
      </c>
      <c r="BZ5" s="79">
        <v>57.2</v>
      </c>
      <c r="CA5" s="79">
        <v>60.2</v>
      </c>
      <c r="CB5" s="79">
        <v>61.1</v>
      </c>
      <c r="CC5" s="79">
        <v>66.599999999999994</v>
      </c>
      <c r="CD5" s="79">
        <v>70.2</v>
      </c>
      <c r="CE5" s="79">
        <v>75.400000000000006</v>
      </c>
      <c r="CF5" s="79">
        <v>81.7</v>
      </c>
      <c r="CG5" s="79">
        <v>99.6</v>
      </c>
      <c r="CH5" s="79">
        <v>140.69999999999999</v>
      </c>
      <c r="CI5" s="79">
        <v>194.9</v>
      </c>
      <c r="CJ5" s="79">
        <v>262.60000000000002</v>
      </c>
      <c r="CK5" s="79">
        <v>397.8</v>
      </c>
      <c r="CL5" s="79">
        <v>574.1</v>
      </c>
      <c r="CM5" s="79">
        <v>752.8</v>
      </c>
      <c r="CN5" s="79">
        <v>926.4</v>
      </c>
      <c r="CO5" s="79">
        <v>1230.4000000000001</v>
      </c>
      <c r="CP5" s="79">
        <v>1445.6</v>
      </c>
      <c r="CQ5" s="79">
        <v>1615.1</v>
      </c>
      <c r="CR5" s="79">
        <v>1907.1</v>
      </c>
      <c r="CS5" s="79">
        <v>2191.4</v>
      </c>
      <c r="CT5" s="79">
        <v>2492</v>
      </c>
      <c r="CU5" s="79">
        <v>2794.9</v>
      </c>
      <c r="CV5" s="79">
        <v>3078.4</v>
      </c>
      <c r="CW5" s="79">
        <v>3261.7</v>
      </c>
      <c r="CX5" s="79">
        <v>3440.6</v>
      </c>
      <c r="CY5" s="79">
        <v>3688.7</v>
      </c>
      <c r="CZ5" s="79">
        <v>4056</v>
      </c>
      <c r="DA5" s="79">
        <v>4214.3</v>
      </c>
      <c r="DB5" s="79">
        <v>4485.5</v>
      </c>
      <c r="DC5" s="79">
        <v>4866.3999999999996</v>
      </c>
      <c r="DD5" s="79">
        <v>5235.1000000000004</v>
      </c>
      <c r="DE5" s="79">
        <v>5736.1</v>
      </c>
      <c r="DF5" s="79">
        <v>6434.2</v>
      </c>
      <c r="DG5" s="79">
        <v>8159.5</v>
      </c>
      <c r="DH5" s="79">
        <v>8939.7000000000007</v>
      </c>
      <c r="DI5" s="79">
        <v>10405.1</v>
      </c>
      <c r="DJ5" s="79">
        <v>11690.8</v>
      </c>
      <c r="DK5" s="79">
        <v>13430.8</v>
      </c>
      <c r="DL5" s="79">
        <v>16445.8</v>
      </c>
      <c r="DM5" s="79">
        <v>20473.900000000001</v>
      </c>
      <c r="DN5" s="79">
        <v>26242.9</v>
      </c>
      <c r="DO5" s="79">
        <v>32941.5</v>
      </c>
      <c r="DP5" s="79">
        <v>42618.5</v>
      </c>
      <c r="DQ5" s="79">
        <v>53193</v>
      </c>
      <c r="DR5" s="79">
        <v>63690.2</v>
      </c>
      <c r="DS5" s="79">
        <v>80760.2</v>
      </c>
      <c r="DT5" s="79">
        <v>96975.9</v>
      </c>
      <c r="DU5" s="79">
        <v>116744.8</v>
      </c>
      <c r="DV5" s="79">
        <v>145449.79999999999</v>
      </c>
      <c r="DW5" s="79">
        <v>185160.9</v>
      </c>
      <c r="DX5" s="79">
        <v>236605</v>
      </c>
      <c r="DY5" s="79">
        <v>291718.59999999998</v>
      </c>
      <c r="DZ5" s="79">
        <v>354113.5</v>
      </c>
      <c r="EA5" s="79">
        <v>412760.1</v>
      </c>
      <c r="EB5" s="79">
        <v>473277.4</v>
      </c>
      <c r="EC5" s="79">
        <v>536865</v>
      </c>
      <c r="ED5" s="79">
        <v>606368.9</v>
      </c>
      <c r="EE5" s="79">
        <v>685300</v>
      </c>
      <c r="EF5" s="79">
        <v>774895.7</v>
      </c>
      <c r="EG5" s="79">
        <v>870995.5</v>
      </c>
      <c r="EH5" s="79">
        <v>983317.9</v>
      </c>
      <c r="EI5" s="79">
        <v>1094981.1000000001</v>
      </c>
      <c r="EJ5" s="79">
        <v>1179588.7</v>
      </c>
      <c r="EK5" s="79">
        <v>1245731.3999999999</v>
      </c>
      <c r="EL5" s="79">
        <v>1275677.7</v>
      </c>
      <c r="EM5" s="79">
        <v>1299741.3</v>
      </c>
      <c r="EN5" s="79">
        <v>1331320.6000000001</v>
      </c>
      <c r="EO5" s="79">
        <v>1353569.3</v>
      </c>
      <c r="EP5" s="79">
        <v>1420027.8</v>
      </c>
      <c r="EQ5" s="79">
        <v>1436141.8</v>
      </c>
      <c r="ER5" s="79">
        <v>1471325.7</v>
      </c>
      <c r="ES5" s="79">
        <v>1526400.5</v>
      </c>
      <c r="ET5" s="79">
        <v>1591580.6</v>
      </c>
      <c r="EU5" s="79">
        <v>1657334.2</v>
      </c>
      <c r="EV5" s="79">
        <v>1677649.8</v>
      </c>
      <c r="EW5" s="79">
        <v>1738647</v>
      </c>
      <c r="EX5" s="79">
        <v>1839232.6</v>
      </c>
      <c r="EY5" s="79">
        <v>1920615.2</v>
      </c>
      <c r="EZ5" s="81">
        <v>1973433.2</v>
      </c>
      <c r="FA5" s="81">
        <v>2054702.9</v>
      </c>
      <c r="FB5" s="79">
        <v>2136175.6</v>
      </c>
      <c r="FC5" s="79">
        <v>2202946.6</v>
      </c>
      <c r="FD5" s="79">
        <v>2239359.2999999998</v>
      </c>
      <c r="FE5" s="79">
        <v>2285632.1</v>
      </c>
      <c r="FF5" s="81">
        <v>2329358.7000000002</v>
      </c>
      <c r="FG5" s="79">
        <v>2380947.2000000002</v>
      </c>
      <c r="FH5" s="80">
        <v>2409903.9</v>
      </c>
      <c r="FI5" s="80">
        <v>2409982</v>
      </c>
      <c r="FJ5" s="80">
        <v>2573468</v>
      </c>
      <c r="FK5" s="80">
        <v>2758225</v>
      </c>
      <c r="FL5" s="80">
        <v>2863438</v>
      </c>
      <c r="FM5" s="84">
        <v>2948512</v>
      </c>
    </row>
    <row r="6" spans="1:197" x14ac:dyDescent="0.3">
      <c r="A6" s="50" t="s">
        <v>8</v>
      </c>
      <c r="B6" s="50" t="s">
        <v>56</v>
      </c>
      <c r="C6" s="56" t="s">
        <v>0</v>
      </c>
      <c r="D6" s="111" t="s">
        <v>589</v>
      </c>
      <c r="E6" s="13" t="s">
        <v>15</v>
      </c>
      <c r="F6" s="47">
        <f>F5/F4*100</f>
        <v>38.161648825328534</v>
      </c>
      <c r="G6" s="19">
        <f t="shared" ref="G6:AK6" si="0">G5/G4*100</f>
        <v>39.927848532567097</v>
      </c>
      <c r="H6" s="19">
        <f t="shared" si="0"/>
        <v>47.251127033270002</v>
      </c>
      <c r="I6" s="19">
        <f t="shared" si="0"/>
        <v>58.378332497879391</v>
      </c>
      <c r="J6" s="19">
        <f t="shared" si="0"/>
        <v>63.032381612401402</v>
      </c>
      <c r="K6" s="19">
        <f t="shared" si="0"/>
        <v>67.065957596302681</v>
      </c>
      <c r="L6" s="19">
        <f t="shared" si="0"/>
        <v>82.17662133038769</v>
      </c>
      <c r="M6" s="19">
        <f t="shared" si="0"/>
        <v>81.793410383738035</v>
      </c>
      <c r="N6" s="19">
        <f t="shared" si="0"/>
        <v>86.939979191836699</v>
      </c>
      <c r="O6" s="19">
        <f t="shared" si="0"/>
        <v>92.952468945028087</v>
      </c>
      <c r="P6" s="19">
        <f t="shared" si="0"/>
        <v>96.116816651559603</v>
      </c>
      <c r="Q6" s="19">
        <f t="shared" si="0"/>
        <v>91.771887094875368</v>
      </c>
      <c r="R6" s="19">
        <f t="shared" si="0"/>
        <v>83.970063204549788</v>
      </c>
      <c r="S6" s="19">
        <f t="shared" si="0"/>
        <v>77.584429374716308</v>
      </c>
      <c r="T6" s="19">
        <f t="shared" si="0"/>
        <v>90.255268364746598</v>
      </c>
      <c r="U6" s="19">
        <f t="shared" si="0"/>
        <v>105.0522620745207</v>
      </c>
      <c r="V6" s="19">
        <f t="shared" si="0"/>
        <v>94.965870054794308</v>
      </c>
      <c r="W6" s="19">
        <f t="shared" si="0"/>
        <v>95.427619531835049</v>
      </c>
      <c r="X6" s="19">
        <f t="shared" si="0"/>
        <v>99.409460793516999</v>
      </c>
      <c r="Y6" s="19">
        <f t="shared" si="0"/>
        <v>91.856743708711292</v>
      </c>
      <c r="Z6" s="19">
        <f t="shared" si="0"/>
        <v>103.43135712722922</v>
      </c>
      <c r="AA6" s="19">
        <f t="shared" si="0"/>
        <v>108.49568057827565</v>
      </c>
      <c r="AB6" s="19">
        <f t="shared" si="0"/>
        <v>111.33841579416777</v>
      </c>
      <c r="AC6" s="19">
        <f t="shared" si="0"/>
        <v>114.96979237160141</v>
      </c>
      <c r="AD6" s="19">
        <f t="shared" si="0"/>
        <v>105.79965322493649</v>
      </c>
      <c r="AE6" s="19">
        <f t="shared" si="0"/>
        <v>101.75236391128399</v>
      </c>
      <c r="AF6" s="19">
        <f t="shared" si="0"/>
        <v>107.04490368081059</v>
      </c>
      <c r="AG6" s="19">
        <f t="shared" si="0"/>
        <v>111.10019124201882</v>
      </c>
      <c r="AH6" s="19">
        <f t="shared" si="0"/>
        <v>109.86720006097366</v>
      </c>
      <c r="AI6" s="19">
        <f t="shared" si="0"/>
        <v>104.70436516898816</v>
      </c>
      <c r="AJ6" s="19">
        <f t="shared" si="0"/>
        <v>107.60037717997857</v>
      </c>
      <c r="AK6" s="19">
        <f t="shared" si="0"/>
        <v>116.06309892887165</v>
      </c>
      <c r="AL6" s="19">
        <f t="shared" ref="AL6:BQ6" si="1">AL5/AL4*100</f>
        <v>117.20809286426059</v>
      </c>
      <c r="AM6" s="19">
        <f t="shared" si="1"/>
        <v>124.57757908350682</v>
      </c>
      <c r="AN6" s="19">
        <f t="shared" si="1"/>
        <v>117.49677471654087</v>
      </c>
      <c r="AO6" s="19">
        <f t="shared" si="1"/>
        <v>118.37497178829422</v>
      </c>
      <c r="AP6" s="19">
        <f t="shared" si="1"/>
        <v>119.39151965496848</v>
      </c>
      <c r="AQ6" s="19">
        <f t="shared" si="1"/>
        <v>118.40683022901597</v>
      </c>
      <c r="AR6" s="19">
        <f t="shared" si="1"/>
        <v>114.07661231744444</v>
      </c>
      <c r="AS6" s="19">
        <f t="shared" si="1"/>
        <v>111.27781566996238</v>
      </c>
      <c r="AT6" s="19">
        <f t="shared" si="1"/>
        <v>107.51628683396927</v>
      </c>
      <c r="AU6" s="19">
        <f t="shared" si="1"/>
        <v>106.92426273162172</v>
      </c>
      <c r="AV6" s="19">
        <f t="shared" si="1"/>
        <v>102.49025373328729</v>
      </c>
      <c r="AW6" s="19">
        <f t="shared" si="1"/>
        <v>102.73734387130202</v>
      </c>
      <c r="AX6" s="19">
        <f t="shared" si="1"/>
        <v>99.132805578357917</v>
      </c>
      <c r="AY6" s="19">
        <f t="shared" si="1"/>
        <v>90.388783222894332</v>
      </c>
      <c r="AZ6" s="19">
        <f t="shared" si="1"/>
        <v>85.157674331168224</v>
      </c>
      <c r="BA6" s="19">
        <f t="shared" si="1"/>
        <v>87.699297011126134</v>
      </c>
      <c r="BB6" s="19">
        <f t="shared" si="1"/>
        <v>85.315713901179763</v>
      </c>
      <c r="BC6" s="19">
        <f t="shared" si="1"/>
        <v>83.5745654507068</v>
      </c>
      <c r="BD6" s="19">
        <f t="shared" si="1"/>
        <v>76.102448725815634</v>
      </c>
      <c r="BE6" s="19">
        <f t="shared" si="1"/>
        <v>74.772326914454894</v>
      </c>
      <c r="BF6" s="19">
        <f t="shared" si="1"/>
        <v>73.915064922121928</v>
      </c>
      <c r="BG6" s="19">
        <f t="shared" si="1"/>
        <v>83.184947521831731</v>
      </c>
      <c r="BH6" s="19">
        <f t="shared" si="1"/>
        <v>94.271404235927577</v>
      </c>
      <c r="BI6" s="19">
        <f t="shared" si="1"/>
        <v>83.488176867855074</v>
      </c>
      <c r="BJ6" s="19">
        <f t="shared" si="1"/>
        <v>97.71835389783881</v>
      </c>
      <c r="BK6" s="19">
        <f t="shared" si="1"/>
        <v>96.748499083539812</v>
      </c>
      <c r="BL6" s="19">
        <f t="shared" si="1"/>
        <v>139.0962946899258</v>
      </c>
      <c r="BM6" s="19">
        <f t="shared" si="1"/>
        <v>158.8853499273269</v>
      </c>
      <c r="BN6" s="19">
        <f t="shared" si="1"/>
        <v>158.43185973008551</v>
      </c>
      <c r="BO6" s="19">
        <f t="shared" si="1"/>
        <v>147.8624283966771</v>
      </c>
      <c r="BP6" s="19">
        <f t="shared" si="1"/>
        <v>148.70298712426577</v>
      </c>
      <c r="BQ6" s="19">
        <f t="shared" si="1"/>
        <v>152.29461745668621</v>
      </c>
      <c r="BR6" s="19">
        <f t="shared" ref="BR6:CW6" si="2">BR5/BR4*100</f>
        <v>110.87227841157376</v>
      </c>
      <c r="BS6" s="19">
        <f t="shared" si="2"/>
        <v>94.516315375905052</v>
      </c>
      <c r="BT6" s="19">
        <f t="shared" si="2"/>
        <v>106.9702932527434</v>
      </c>
      <c r="BU6" s="19">
        <f t="shared" si="2"/>
        <v>103.84000321615952</v>
      </c>
      <c r="BV6" s="19">
        <f t="shared" si="2"/>
        <v>102.10377448794017</v>
      </c>
      <c r="BW6" s="19">
        <f t="shared" si="2"/>
        <v>116.34219211448595</v>
      </c>
      <c r="BX6" s="19">
        <f t="shared" si="2"/>
        <v>113.16118751383537</v>
      </c>
      <c r="BY6" s="19">
        <f t="shared" si="2"/>
        <v>93.005653196401354</v>
      </c>
      <c r="BZ6" s="19">
        <f t="shared" si="2"/>
        <v>104.41897818316843</v>
      </c>
      <c r="CA6" s="19">
        <f t="shared" si="2"/>
        <v>109.75000135973467</v>
      </c>
      <c r="CB6" s="19">
        <f t="shared" si="2"/>
        <v>100.53458310333487</v>
      </c>
      <c r="CC6" s="19">
        <f t="shared" si="2"/>
        <v>105.71859337087804</v>
      </c>
      <c r="CD6" s="19">
        <f t="shared" si="2"/>
        <v>88.518100475949481</v>
      </c>
      <c r="CE6" s="19">
        <f t="shared" si="2"/>
        <v>87.249891092718329</v>
      </c>
      <c r="CF6" s="19">
        <f t="shared" si="2"/>
        <v>85.610497966678864</v>
      </c>
      <c r="CG6" s="19">
        <f t="shared" si="2"/>
        <v>88.098404390554904</v>
      </c>
      <c r="CH6" s="19">
        <f t="shared" si="2"/>
        <v>104.23121373099029</v>
      </c>
      <c r="CI6" s="19">
        <f t="shared" si="2"/>
        <v>115.89617152522258</v>
      </c>
      <c r="CJ6" s="19">
        <f t="shared" si="2"/>
        <v>114.53613500389056</v>
      </c>
      <c r="CK6" s="19">
        <f t="shared" si="2"/>
        <v>88.676759922320159</v>
      </c>
      <c r="CL6" s="19">
        <f t="shared" si="2"/>
        <v>69.009883042890053</v>
      </c>
      <c r="CM6" s="19">
        <f t="shared" si="2"/>
        <v>40.356475448435631</v>
      </c>
      <c r="CN6" s="19">
        <f t="shared" si="2"/>
        <v>25.672518076120561</v>
      </c>
      <c r="CO6" s="19">
        <f t="shared" si="2"/>
        <v>28.962250256085813</v>
      </c>
      <c r="CP6" s="19">
        <f t="shared" si="2"/>
        <v>32.201668821867173</v>
      </c>
      <c r="CQ6" s="19">
        <f t="shared" si="2"/>
        <v>31.802556202242975</v>
      </c>
      <c r="CR6" s="19">
        <f t="shared" si="2"/>
        <v>31.621813749526289</v>
      </c>
      <c r="CS6" s="19">
        <f t="shared" si="2"/>
        <v>33.575435437709359</v>
      </c>
      <c r="CT6" s="19">
        <f t="shared" si="2"/>
        <v>34.365812736326198</v>
      </c>
      <c r="CU6" s="19">
        <f t="shared" si="2"/>
        <v>36.050594683961137</v>
      </c>
      <c r="CV6" s="19">
        <f t="shared" si="2"/>
        <v>35.957428687474717</v>
      </c>
      <c r="CW6" s="19">
        <f t="shared" si="2"/>
        <v>34.88088266634913</v>
      </c>
      <c r="CX6" s="19">
        <f t="shared" ref="CX6:EC6" si="3">CX5/CX4*100</f>
        <v>34.168531200808104</v>
      </c>
      <c r="CY6" s="19">
        <f t="shared" si="3"/>
        <v>33.887193367483391</v>
      </c>
      <c r="CZ6" s="19">
        <f t="shared" si="3"/>
        <v>34.995076701700953</v>
      </c>
      <c r="DA6" s="19">
        <f t="shared" si="3"/>
        <v>33.232072861590311</v>
      </c>
      <c r="DB6" s="19">
        <f t="shared" si="3"/>
        <v>31.348860494229513</v>
      </c>
      <c r="DC6" s="19">
        <f t="shared" si="3"/>
        <v>30.17901996495176</v>
      </c>
      <c r="DD6" s="19">
        <f t="shared" si="3"/>
        <v>28.166851580687428</v>
      </c>
      <c r="DE6" s="19">
        <f t="shared" si="3"/>
        <v>27.982462943422149</v>
      </c>
      <c r="DF6" s="19">
        <f t="shared" si="3"/>
        <v>29.038672434655012</v>
      </c>
      <c r="DG6" s="19">
        <f t="shared" si="3"/>
        <v>33.705059289301929</v>
      </c>
      <c r="DH6" s="19">
        <f t="shared" si="3"/>
        <v>33.25754929913748</v>
      </c>
      <c r="DI6" s="19">
        <f t="shared" si="3"/>
        <v>35.611027608664628</v>
      </c>
      <c r="DJ6" s="19">
        <f t="shared" si="3"/>
        <v>36.179889628943009</v>
      </c>
      <c r="DK6" s="19">
        <f t="shared" si="3"/>
        <v>36.802178064908539</v>
      </c>
      <c r="DL6" s="19">
        <f t="shared" si="3"/>
        <v>41.261596818429069</v>
      </c>
      <c r="DM6" s="19">
        <f t="shared" si="3"/>
        <v>46.84955738263217</v>
      </c>
      <c r="DN6" s="19">
        <f t="shared" si="3"/>
        <v>49.800893395885879</v>
      </c>
      <c r="DO6" s="19">
        <f t="shared" si="3"/>
        <v>49.430574875554903</v>
      </c>
      <c r="DP6" s="19">
        <f t="shared" si="3"/>
        <v>55.810167512765354</v>
      </c>
      <c r="DQ6" s="19">
        <f t="shared" si="3"/>
        <v>55.473378381614324</v>
      </c>
      <c r="DR6" s="19">
        <f t="shared" si="3"/>
        <v>54.656244522511045</v>
      </c>
      <c r="DS6" s="19">
        <f t="shared" si="3"/>
        <v>58.861672410405305</v>
      </c>
      <c r="DT6" s="19">
        <f t="shared" si="3"/>
        <v>57.755242356530964</v>
      </c>
      <c r="DU6" s="19">
        <f t="shared" si="3"/>
        <v>55.66896565506466</v>
      </c>
      <c r="DV6" s="19">
        <f t="shared" si="3"/>
        <v>57.86200441321423</v>
      </c>
      <c r="DW6" s="19">
        <f t="shared" si="3"/>
        <v>62.384614781891415</v>
      </c>
      <c r="DX6" s="19">
        <f t="shared" si="3"/>
        <v>68.400252046190616</v>
      </c>
      <c r="DY6" s="19">
        <f t="shared" si="3"/>
        <v>73.720233103067258</v>
      </c>
      <c r="DZ6" s="19">
        <f t="shared" si="3"/>
        <v>79.680571287054619</v>
      </c>
      <c r="EA6" s="19">
        <f t="shared" si="3"/>
        <v>83.851224153682054</v>
      </c>
      <c r="EB6" s="19">
        <f t="shared" si="3"/>
        <v>87.770457836652312</v>
      </c>
      <c r="EC6" s="19">
        <f t="shared" si="3"/>
        <v>89.491935255544561</v>
      </c>
      <c r="ED6" s="19">
        <f t="shared" ref="ED6:FM6" si="4">ED5/ED4*100</f>
        <v>91.986376671791021</v>
      </c>
      <c r="EE6" s="19">
        <f t="shared" si="4"/>
        <v>93.979655664583134</v>
      </c>
      <c r="EF6" s="19">
        <f t="shared" si="4"/>
        <v>97.251387897515613</v>
      </c>
      <c r="EG6" s="19">
        <f t="shared" si="4"/>
        <v>103.81681461964001</v>
      </c>
      <c r="EH6" s="19">
        <f t="shared" si="4"/>
        <v>113.70328566469594</v>
      </c>
      <c r="EI6" s="19">
        <f t="shared" si="4"/>
        <v>119.68063069650196</v>
      </c>
      <c r="EJ6" s="19">
        <f t="shared" si="4"/>
        <v>119.36218736440584</v>
      </c>
      <c r="EK6" s="19">
        <f t="shared" si="4"/>
        <v>119.10927591857019</v>
      </c>
      <c r="EL6" s="19">
        <f t="shared" si="4"/>
        <v>116.78209135417504</v>
      </c>
      <c r="EM6" s="19">
        <f t="shared" si="4"/>
        <v>114.12691208309811</v>
      </c>
      <c r="EN6" s="19">
        <f t="shared" si="4"/>
        <v>113.2894665742529</v>
      </c>
      <c r="EO6" s="19">
        <f t="shared" si="4"/>
        <v>109.0257942547355</v>
      </c>
      <c r="EP6" s="19">
        <f t="shared" si="4"/>
        <v>108.88641437002622</v>
      </c>
      <c r="EQ6" s="19">
        <f t="shared" si="4"/>
        <v>106.36047649824786</v>
      </c>
      <c r="ER6" s="19">
        <f t="shared" si="4"/>
        <v>105.49457758882026</v>
      </c>
      <c r="ES6" s="19">
        <f t="shared" si="4"/>
        <v>105.10091102574573</v>
      </c>
      <c r="ET6" s="19">
        <f t="shared" si="4"/>
        <v>106.55751106043087</v>
      </c>
      <c r="EU6" s="19">
        <f t="shared" si="4"/>
        <v>106.73976232682598</v>
      </c>
      <c r="EV6" s="19">
        <f t="shared" si="4"/>
        <v>103.88954991077132</v>
      </c>
      <c r="EW6" s="19">
        <f t="shared" si="4"/>
        <v>106.16398833632105</v>
      </c>
      <c r="EX6" s="19">
        <f t="shared" si="4"/>
        <v>116.60965097673753</v>
      </c>
      <c r="EY6" s="19">
        <f t="shared" si="4"/>
        <v>119.19814775761424</v>
      </c>
      <c r="EZ6" s="19">
        <f t="shared" si="4"/>
        <v>119.69226734486695</v>
      </c>
      <c r="FA6" s="19">
        <f t="shared" si="4"/>
        <v>126.49317542978653</v>
      </c>
      <c r="FB6" s="19">
        <f t="shared" si="4"/>
        <v>132.45536370052841</v>
      </c>
      <c r="FC6" s="19">
        <f t="shared" si="4"/>
        <v>135.36555361490704</v>
      </c>
      <c r="FD6" s="19">
        <f t="shared" si="4"/>
        <v>135.2797013329467</v>
      </c>
      <c r="FE6" s="19">
        <f t="shared" si="4"/>
        <v>134.78298687075522</v>
      </c>
      <c r="FF6" s="19">
        <f t="shared" si="4"/>
        <v>134.13384530904423</v>
      </c>
      <c r="FG6" s="19">
        <f t="shared" si="4"/>
        <v>134.80863260928376</v>
      </c>
      <c r="FH6" s="38">
        <f t="shared" si="4"/>
        <v>134.65053440514217</v>
      </c>
      <c r="FI6" s="38">
        <f t="shared" si="4"/>
        <v>153.14307864368868</v>
      </c>
      <c r="FJ6" s="38">
        <f t="shared" si="4"/>
        <v>150.98462442877704</v>
      </c>
      <c r="FK6" s="38">
        <f t="shared" si="4"/>
        <v>155.62134851429846</v>
      </c>
      <c r="FL6" s="38">
        <f t="shared" si="4"/>
        <v>160.08370263983099</v>
      </c>
      <c r="FM6" s="38">
        <f t="shared" si="4"/>
        <v>163.31048417470521</v>
      </c>
      <c r="FN6" s="15"/>
      <c r="FO6" s="15"/>
      <c r="FP6" s="11"/>
      <c r="FQ6" s="11"/>
      <c r="FR6" s="11"/>
      <c r="FS6" s="11"/>
      <c r="FT6" s="11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</row>
    <row r="7" spans="1:197" x14ac:dyDescent="0.3">
      <c r="A7" s="51" t="s">
        <v>26</v>
      </c>
      <c r="B7" s="51" t="s">
        <v>57</v>
      </c>
      <c r="C7" s="55" t="s">
        <v>1</v>
      </c>
      <c r="D7" s="111" t="s">
        <v>589</v>
      </c>
      <c r="E7" s="12" t="s">
        <v>15</v>
      </c>
      <c r="F7" s="20"/>
      <c r="G7" s="21">
        <f>G9-G11</f>
        <v>-3.7698935235378102</v>
      </c>
      <c r="H7" s="21">
        <f t="shared" ref="H7:AL7" si="5">H9-H11</f>
        <v>-3.9700733774277004</v>
      </c>
      <c r="I7" s="21">
        <f t="shared" si="5"/>
        <v>-2.9265535615552847</v>
      </c>
      <c r="J7" s="21">
        <f t="shared" si="5"/>
        <v>-2.6121581031890622</v>
      </c>
      <c r="K7" s="21">
        <f t="shared" si="5"/>
        <v>-2.9728652580668951</v>
      </c>
      <c r="L7" s="21">
        <f t="shared" si="5"/>
        <v>-1.4049146610520189</v>
      </c>
      <c r="M7" s="21">
        <f t="shared" si="5"/>
        <v>-0.77690210031865581</v>
      </c>
      <c r="N7" s="21">
        <f t="shared" si="5"/>
        <v>0.28032468057741244</v>
      </c>
      <c r="O7" s="21">
        <f t="shared" si="5"/>
        <v>-0.81818582458799805</v>
      </c>
      <c r="P7" s="21">
        <f t="shared" si="5"/>
        <v>-0.16660498415125335</v>
      </c>
      <c r="Q7" s="21">
        <f t="shared" si="5"/>
        <v>-4.0277557241395368E-2</v>
      </c>
      <c r="R7" s="21">
        <f t="shared" si="5"/>
        <v>0.16290883481090068</v>
      </c>
      <c r="S7" s="21">
        <f t="shared" si="5"/>
        <v>-0.11081189728798924</v>
      </c>
      <c r="T7" s="21">
        <f t="shared" si="5"/>
        <v>0.5029446707310683</v>
      </c>
      <c r="U7" s="21">
        <f t="shared" si="5"/>
        <v>-8.8664922822520253E-2</v>
      </c>
      <c r="V7" s="21">
        <f t="shared" si="5"/>
        <v>-4.8632801958167438E-2</v>
      </c>
      <c r="W7" s="21">
        <f t="shared" si="5"/>
        <v>4.0798703411553561E-2</v>
      </c>
      <c r="X7" s="21">
        <f t="shared" si="5"/>
        <v>0.64493781514652149</v>
      </c>
      <c r="Y7" s="21">
        <f t="shared" si="5"/>
        <v>0.32223661179067431</v>
      </c>
      <c r="Z7" s="21">
        <f t="shared" si="5"/>
        <v>-8.2968110007526796E-2</v>
      </c>
      <c r="AA7" s="21">
        <f t="shared" si="5"/>
        <v>-0.52119110898126308</v>
      </c>
      <c r="AB7" s="21">
        <f t="shared" si="5"/>
        <v>-0.53241185607926944</v>
      </c>
      <c r="AC7" s="21">
        <f t="shared" si="5"/>
        <v>-1.4347720111864257</v>
      </c>
      <c r="AD7" s="21">
        <f t="shared" si="5"/>
        <v>0.14443785061673964</v>
      </c>
      <c r="AE7" s="21">
        <f t="shared" si="5"/>
        <v>-0.51825906140240585</v>
      </c>
      <c r="AF7" s="21">
        <f t="shared" si="5"/>
        <v>-1.8909356653969627</v>
      </c>
      <c r="AG7" s="21">
        <f t="shared" si="5"/>
        <v>-2.055660680777923</v>
      </c>
      <c r="AH7" s="21">
        <f t="shared" si="5"/>
        <v>-1.3010692167785298</v>
      </c>
      <c r="AI7" s="21">
        <f t="shared" si="5"/>
        <v>-0.3481279971474267</v>
      </c>
      <c r="AJ7" s="21">
        <f t="shared" si="5"/>
        <v>-1.3829241537029802</v>
      </c>
      <c r="AK7" s="21">
        <f t="shared" si="5"/>
        <v>-0.28436922029308143</v>
      </c>
      <c r="AL7" s="21">
        <f t="shared" si="5"/>
        <v>-0.51262249180783126</v>
      </c>
      <c r="AM7" s="21">
        <f t="shared" ref="AM7:BR7" si="6">AM9-AM11</f>
        <v>-0.26400314113212087</v>
      </c>
      <c r="AN7" s="21">
        <f t="shared" si="6"/>
        <v>-0.70172133747639265</v>
      </c>
      <c r="AO7" s="21">
        <f t="shared" si="6"/>
        <v>-0.46087195037310558</v>
      </c>
      <c r="AP7" s="21">
        <f t="shared" si="6"/>
        <v>-4.1155485723908924E-2</v>
      </c>
      <c r="AQ7" s="21">
        <f t="shared" si="6"/>
        <v>-0.24615796554080926</v>
      </c>
      <c r="AR7" s="21">
        <f t="shared" si="6"/>
        <v>-0.14493951562002749</v>
      </c>
      <c r="AS7" s="21">
        <f t="shared" si="6"/>
        <v>0.22756882107066723</v>
      </c>
      <c r="AT7" s="21">
        <f t="shared" si="6"/>
        <v>0.2960876673527606</v>
      </c>
      <c r="AU7" s="21">
        <f t="shared" si="6"/>
        <v>0.40939272743041499</v>
      </c>
      <c r="AV7" s="21">
        <f t="shared" si="6"/>
        <v>0.26436256180818773</v>
      </c>
      <c r="AW7" s="21">
        <f t="shared" si="6"/>
        <v>0.50868583133460055</v>
      </c>
      <c r="AX7" s="21">
        <f t="shared" si="6"/>
        <v>-1.5211800931310546</v>
      </c>
      <c r="AY7" s="21">
        <f t="shared" si="6"/>
        <v>-0.68627110880476261</v>
      </c>
      <c r="AZ7" s="21">
        <f t="shared" si="6"/>
        <v>-0.51187799253579369</v>
      </c>
      <c r="BA7" s="21">
        <f t="shared" si="6"/>
        <v>-1.2679381438090318</v>
      </c>
      <c r="BB7" s="21">
        <f t="shared" si="6"/>
        <v>-0.67624758552682174</v>
      </c>
      <c r="BC7" s="21">
        <f t="shared" si="6"/>
        <v>-0.32890932230340386</v>
      </c>
      <c r="BD7" s="21">
        <f t="shared" si="6"/>
        <v>-0.62469544434570512</v>
      </c>
      <c r="BE7" s="21">
        <f t="shared" si="6"/>
        <v>-1.7835453492063926</v>
      </c>
      <c r="BF7" s="21">
        <f t="shared" si="6"/>
        <v>-0.83507883250033377</v>
      </c>
      <c r="BG7" s="21">
        <f t="shared" si="6"/>
        <v>-11.785833321220961</v>
      </c>
      <c r="BH7" s="21">
        <f t="shared" si="6"/>
        <v>-24.475676664780085</v>
      </c>
      <c r="BI7" s="21">
        <f t="shared" si="6"/>
        <v>-26.731220585581735</v>
      </c>
      <c r="BJ7" s="21">
        <f t="shared" si="6"/>
        <v>-26.215259151932386</v>
      </c>
      <c r="BK7" s="21">
        <f t="shared" si="6"/>
        <v>-21.549827717979383</v>
      </c>
      <c r="BL7" s="21">
        <f t="shared" si="6"/>
        <v>-10.671745314311847</v>
      </c>
      <c r="BM7" s="21">
        <f t="shared" si="6"/>
        <v>-5.6201289364880882</v>
      </c>
      <c r="BN7" s="21">
        <f t="shared" si="6"/>
        <v>-7.4061039185860302</v>
      </c>
      <c r="BO7" s="21">
        <f t="shared" si="6"/>
        <v>-10.45900040752387</v>
      </c>
      <c r="BP7" s="21">
        <f t="shared" si="6"/>
        <v>-3.0766582462286629</v>
      </c>
      <c r="BQ7" s="21">
        <f t="shared" si="6"/>
        <v>1.091243654213593</v>
      </c>
      <c r="BR7" s="21">
        <f t="shared" si="6"/>
        <v>1.5862506660137154</v>
      </c>
      <c r="BS7" s="21">
        <f t="shared" ref="BS7:CX7" si="7">BS9-BS11</f>
        <v>-0.10918006007574044</v>
      </c>
      <c r="BT7" s="21">
        <f t="shared" si="7"/>
        <v>-1.650651438581392</v>
      </c>
      <c r="BU7" s="21">
        <f t="shared" si="7"/>
        <v>-2.0147831343019726</v>
      </c>
      <c r="BV7" s="21">
        <f t="shared" si="7"/>
        <v>-0.5901660942404825</v>
      </c>
      <c r="BW7" s="21">
        <f t="shared" si="7"/>
        <v>-0.54959012431520904</v>
      </c>
      <c r="BX7" s="21">
        <f t="shared" si="7"/>
        <v>-2.0669147200553977</v>
      </c>
      <c r="BY7" s="21">
        <f t="shared" si="7"/>
        <v>-2.9430153422942871</v>
      </c>
      <c r="BZ7" s="21">
        <f t="shared" si="7"/>
        <v>-4.6586509320662302</v>
      </c>
      <c r="CA7" s="21">
        <f t="shared" si="7"/>
        <v>-2.4130054913264098</v>
      </c>
      <c r="CB7" s="21">
        <f t="shared" si="7"/>
        <v>-9.3565160506050464</v>
      </c>
      <c r="CC7" s="21">
        <f t="shared" si="7"/>
        <v>-7.5505458968400685</v>
      </c>
      <c r="CD7" s="21">
        <f t="shared" si="7"/>
        <v>-5.5123319461963929</v>
      </c>
      <c r="CE7" s="21">
        <f t="shared" si="7"/>
        <v>-5.6931185129519317</v>
      </c>
      <c r="CF7" s="21">
        <f t="shared" si="7"/>
        <v>-9.0275770315730082</v>
      </c>
      <c r="CG7" s="21">
        <f t="shared" si="7"/>
        <v>-23.091994103688126</v>
      </c>
      <c r="CH7" s="21">
        <f t="shared" si="7"/>
        <v>-23.803470855357499</v>
      </c>
      <c r="CI7" s="21">
        <f t="shared" si="7"/>
        <v>-25.504377730822071</v>
      </c>
      <c r="CJ7" s="21">
        <f t="shared" si="7"/>
        <v>-15.317240272734153</v>
      </c>
      <c r="CK7" s="21">
        <f t="shared" si="7"/>
        <v>-33.285936448081983</v>
      </c>
      <c r="CL7" s="21">
        <f t="shared" si="7"/>
        <v>-16.011863074120743</v>
      </c>
      <c r="CM7" s="21">
        <f t="shared" si="7"/>
        <v>-9.332281693808909</v>
      </c>
      <c r="CN7" s="21">
        <f t="shared" si="7"/>
        <v>-6.2865903355468173</v>
      </c>
      <c r="CO7" s="21">
        <f t="shared" si="7"/>
        <v>-4.3479585973311394</v>
      </c>
      <c r="CP7" s="21">
        <f t="shared" si="7"/>
        <v>-2.6891245253592757</v>
      </c>
      <c r="CQ7" s="21">
        <f t="shared" si="7"/>
        <v>-2.3035399353836215</v>
      </c>
      <c r="CR7" s="21">
        <f t="shared" si="7"/>
        <v>-3.6672478617641993</v>
      </c>
      <c r="CS7" s="21">
        <f t="shared" si="7"/>
        <v>-3.8752518879696956</v>
      </c>
      <c r="CT7" s="21">
        <f t="shared" si="7"/>
        <v>-2.2189984334802615</v>
      </c>
      <c r="CU7" s="21">
        <f t="shared" si="7"/>
        <v>-1.755162925479802</v>
      </c>
      <c r="CV7" s="21">
        <f t="shared" si="7"/>
        <v>-1.9349244137428254</v>
      </c>
      <c r="CW7" s="21">
        <f t="shared" si="7"/>
        <v>-1.3975958852406989</v>
      </c>
      <c r="CX7" s="21">
        <f t="shared" si="7"/>
        <v>-1.0489550800166343</v>
      </c>
      <c r="CY7" s="21">
        <f t="shared" ref="CY7:ED7" si="8">CY9-CY11</f>
        <v>-0.93972397707860944</v>
      </c>
      <c r="CZ7" s="21">
        <f t="shared" si="8"/>
        <v>-0.95675015030065513</v>
      </c>
      <c r="DA7" s="21">
        <f t="shared" si="8"/>
        <v>-0.27198791246274778</v>
      </c>
      <c r="DB7" s="21">
        <f t="shared" si="8"/>
        <v>-0.55248380645187534</v>
      </c>
      <c r="DC7" s="21">
        <f t="shared" si="8"/>
        <v>-0.90630493264598055</v>
      </c>
      <c r="DD7" s="21">
        <f t="shared" si="8"/>
        <v>-0.29442424185671523</v>
      </c>
      <c r="DE7" s="21">
        <f t="shared" si="8"/>
        <v>-2.2349389167891918</v>
      </c>
      <c r="DF7" s="21">
        <f t="shared" si="8"/>
        <v>-2.5404897368859154</v>
      </c>
      <c r="DG7" s="21">
        <f t="shared" si="8"/>
        <v>-1.5122954183983197</v>
      </c>
      <c r="DH7" s="21">
        <f t="shared" si="8"/>
        <v>-0.92517060004142393</v>
      </c>
      <c r="DI7" s="21">
        <f t="shared" si="8"/>
        <v>-2.4253400841549593</v>
      </c>
      <c r="DJ7" s="21">
        <f t="shared" si="8"/>
        <v>-2.7152343825909884</v>
      </c>
      <c r="DK7" s="21">
        <f t="shared" si="8"/>
        <v>-3.0665537172895307</v>
      </c>
      <c r="DL7" s="21">
        <f t="shared" si="8"/>
        <v>-4.4833514421540581</v>
      </c>
      <c r="DM7" s="21">
        <f t="shared" si="8"/>
        <v>-6.498683198218365</v>
      </c>
      <c r="DN7" s="21">
        <f t="shared" si="8"/>
        <v>-6.0467312661986643</v>
      </c>
      <c r="DO7" s="21">
        <f t="shared" si="8"/>
        <v>-5.9356838377229924</v>
      </c>
      <c r="DP7" s="21">
        <f t="shared" si="8"/>
        <v>-9.7718505100608706</v>
      </c>
      <c r="DQ7" s="21">
        <f t="shared" si="8"/>
        <v>-7.5020330984609753</v>
      </c>
      <c r="DR7" s="21">
        <f t="shared" si="8"/>
        <v>-6.6311451572566869</v>
      </c>
      <c r="DS7" s="21">
        <f t="shared" si="8"/>
        <v>-8.073758852212892</v>
      </c>
      <c r="DT7" s="21">
        <f t="shared" si="8"/>
        <v>-7.8432278955583126</v>
      </c>
      <c r="DU7" s="21">
        <f t="shared" si="8"/>
        <v>-6.6489775654901866</v>
      </c>
      <c r="DV7" s="21">
        <f t="shared" si="8"/>
        <v>-10.358981905352882</v>
      </c>
      <c r="DW7" s="21">
        <f t="shared" si="8"/>
        <v>-9.5562872031328361</v>
      </c>
      <c r="DX7" s="21">
        <f t="shared" si="8"/>
        <v>-9.6644107688484784</v>
      </c>
      <c r="DY7" s="21">
        <f t="shared" si="8"/>
        <v>-10.970096559330624</v>
      </c>
      <c r="DZ7" s="21">
        <f t="shared" si="8"/>
        <v>-11.826150048186017</v>
      </c>
      <c r="EA7" s="21">
        <f t="shared" si="8"/>
        <v>-11.424641871914272</v>
      </c>
      <c r="EB7" s="21">
        <f t="shared" si="8"/>
        <v>-10.995612169588913</v>
      </c>
      <c r="EC7" s="21">
        <f t="shared" si="8"/>
        <v>-10.555602694803817</v>
      </c>
      <c r="ED7" s="21">
        <f t="shared" si="8"/>
        <v>-10.92747143718789</v>
      </c>
      <c r="EE7" s="21">
        <f t="shared" ref="EE7:FH7" si="9">EE9-EE11</f>
        <v>-10.9507035669752</v>
      </c>
      <c r="EF7" s="21">
        <f t="shared" si="9"/>
        <v>-10.911016661780208</v>
      </c>
      <c r="EG7" s="21">
        <f t="shared" si="9"/>
        <v>-9.9564379766083118</v>
      </c>
      <c r="EH7" s="21">
        <f t="shared" si="9"/>
        <v>-9.6362509345140008</v>
      </c>
      <c r="EI7" s="21">
        <f t="shared" si="9"/>
        <v>-8.7250531901230666</v>
      </c>
      <c r="EJ7" s="21">
        <f t="shared" si="9"/>
        <v>-7.2102697000000004</v>
      </c>
      <c r="EK7" s="21">
        <f t="shared" si="9"/>
        <v>-6.6146673000000007</v>
      </c>
      <c r="EL7" s="21">
        <f t="shared" si="9"/>
        <v>-2.9816250999999996</v>
      </c>
      <c r="EM7" s="21">
        <f t="shared" si="9"/>
        <v>-2.9882615999999995</v>
      </c>
      <c r="EN7" s="21">
        <f t="shared" si="9"/>
        <v>-1.7727957000000005</v>
      </c>
      <c r="EO7" s="21">
        <f t="shared" si="9"/>
        <v>-2.4233335999999999</v>
      </c>
      <c r="EP7" s="21">
        <f t="shared" si="9"/>
        <v>-3.1903095000000006</v>
      </c>
      <c r="EQ7" s="21">
        <f t="shared" si="9"/>
        <v>-2.8693015000000002</v>
      </c>
      <c r="ER7" s="21">
        <f t="shared" si="9"/>
        <v>-3.2176251999999996</v>
      </c>
      <c r="ES7" s="21">
        <f t="shared" si="9"/>
        <v>-3.4788499999999996</v>
      </c>
      <c r="ET7" s="21">
        <f t="shared" si="9"/>
        <v>-4.0825226999999993</v>
      </c>
      <c r="EU7" s="21">
        <f t="shared" si="9"/>
        <v>-3.6165696999999999</v>
      </c>
      <c r="EV7" s="21">
        <f t="shared" si="9"/>
        <v>-1.3402568000000001</v>
      </c>
      <c r="EW7" s="21">
        <f t="shared" si="9"/>
        <v>-2.5639016000000003</v>
      </c>
      <c r="EX7" s="21">
        <f t="shared" si="9"/>
        <v>-5.1210459999999998</v>
      </c>
      <c r="EY7" s="21">
        <f t="shared" si="9"/>
        <v>-4.2397365000000002</v>
      </c>
      <c r="EZ7" s="21">
        <f t="shared" si="9"/>
        <v>-3.5930123999999997</v>
      </c>
      <c r="FA7" s="21">
        <f t="shared" si="9"/>
        <v>-2.9454086000000004</v>
      </c>
      <c r="FB7" s="21">
        <f t="shared" si="9"/>
        <v>-2.8542527999999998</v>
      </c>
      <c r="FC7" s="21">
        <f t="shared" si="9"/>
        <v>-2.9543955999999998</v>
      </c>
      <c r="FD7" s="21">
        <f t="shared" si="9"/>
        <v>-2.5522017999999997</v>
      </c>
      <c r="FE7" s="21">
        <f t="shared" si="9"/>
        <v>-2.4182907</v>
      </c>
      <c r="FF7" s="21">
        <f t="shared" si="9"/>
        <v>-2.4304560000000004</v>
      </c>
      <c r="FG7" s="21">
        <f t="shared" si="9"/>
        <v>-2.168164</v>
      </c>
      <c r="FH7" s="39">
        <f t="shared" si="9"/>
        <v>-1.6007848790420096</v>
      </c>
      <c r="FI7" s="39">
        <f t="shared" ref="FI7:FM7" si="10">FI9-FI11</f>
        <v>-1.62678847904201</v>
      </c>
      <c r="FJ7" s="39">
        <f t="shared" si="10"/>
        <v>-1.7267884790420098</v>
      </c>
      <c r="FK7" s="39">
        <f t="shared" si="10"/>
        <v>-2.4267884790420098</v>
      </c>
      <c r="FL7" s="39">
        <f t="shared" si="10"/>
        <v>-2.0267884790420094</v>
      </c>
      <c r="FM7" s="39">
        <f t="shared" si="10"/>
        <v>-2.22678847904201</v>
      </c>
      <c r="FN7" s="17"/>
      <c r="FO7" s="15"/>
      <c r="FP7" s="11"/>
      <c r="FQ7" s="11"/>
      <c r="FR7" s="11"/>
      <c r="FS7" s="11"/>
      <c r="FT7" s="11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</row>
    <row r="8" spans="1:197" s="10" customFormat="1" x14ac:dyDescent="0.3">
      <c r="A8" s="51" t="s">
        <v>27</v>
      </c>
      <c r="B8" s="51" t="s">
        <v>60</v>
      </c>
      <c r="C8" s="55" t="s">
        <v>1</v>
      </c>
      <c r="D8" s="110" t="s">
        <v>588</v>
      </c>
      <c r="E8" s="12" t="s">
        <v>24</v>
      </c>
      <c r="F8" s="20"/>
      <c r="G8" s="22">
        <f t="shared" ref="G8:AL8" si="11">G7*G4/100</f>
        <v>-0.1699517652906648</v>
      </c>
      <c r="H8" s="22">
        <f t="shared" si="11"/>
        <v>-0.17644349703506321</v>
      </c>
      <c r="I8" s="22">
        <f t="shared" si="11"/>
        <v>-0.13034012679824558</v>
      </c>
      <c r="J8" s="22">
        <f t="shared" si="11"/>
        <v>-0.1243245790355062</v>
      </c>
      <c r="K8" s="22">
        <f t="shared" si="11"/>
        <v>-0.15071345045529744</v>
      </c>
      <c r="L8" s="22">
        <f t="shared" si="11"/>
        <v>-6.8385126490105655E-2</v>
      </c>
      <c r="M8" s="22">
        <f t="shared" si="11"/>
        <v>-3.9893052582474227E-2</v>
      </c>
      <c r="N8" s="22">
        <f t="shared" si="11"/>
        <v>1.3864693063971369E-2</v>
      </c>
      <c r="O8" s="22">
        <f t="shared" si="11"/>
        <v>-4.1370319897987826E-2</v>
      </c>
      <c r="P8" s="22">
        <f t="shared" si="11"/>
        <v>-8.4934608820910751E-3</v>
      </c>
      <c r="Q8" s="22">
        <f t="shared" si="11"/>
        <v>-2.1944387609549604E-3</v>
      </c>
      <c r="R8" s="22">
        <f t="shared" si="11"/>
        <v>9.8944198185452331E-3</v>
      </c>
      <c r="S8" s="22">
        <f t="shared" si="11"/>
        <v>-6.8557197786864978E-3</v>
      </c>
      <c r="T8" s="22">
        <f t="shared" si="11"/>
        <v>2.6747850438524436E-2</v>
      </c>
      <c r="U8" s="22">
        <f t="shared" si="11"/>
        <v>-4.6420425975971192E-3</v>
      </c>
      <c r="V8" s="22">
        <f t="shared" si="11"/>
        <v>-2.8678059897581966E-3</v>
      </c>
      <c r="W8" s="22">
        <f t="shared" si="11"/>
        <v>2.3941992918358451E-3</v>
      </c>
      <c r="X8" s="22">
        <f t="shared" si="11"/>
        <v>3.6331066842040995E-2</v>
      </c>
      <c r="Y8" s="22">
        <f t="shared" si="11"/>
        <v>1.92941888999341E-2</v>
      </c>
      <c r="Z8" s="22">
        <f t="shared" si="11"/>
        <v>-4.8931531510638636E-3</v>
      </c>
      <c r="AA8" s="22">
        <f t="shared" si="11"/>
        <v>-3.170505314996943E-2</v>
      </c>
      <c r="AB8" s="22">
        <f t="shared" si="11"/>
        <v>-3.108250678645395E-2</v>
      </c>
      <c r="AC8" s="22">
        <f t="shared" si="11"/>
        <v>-8.1117116768972958E-2</v>
      </c>
      <c r="AD8" s="22">
        <f t="shared" si="11"/>
        <v>8.7372899226975578E-3</v>
      </c>
      <c r="AE8" s="22">
        <f t="shared" si="11"/>
        <v>-3.3106689315372868E-2</v>
      </c>
      <c r="AF8" s="22">
        <f t="shared" si="11"/>
        <v>-0.1165882257116479</v>
      </c>
      <c r="AG8" s="22">
        <f t="shared" si="11"/>
        <v>-0.12581879898693749</v>
      </c>
      <c r="AH8" s="22">
        <f t="shared" si="11"/>
        <v>-8.289539109393225E-2</v>
      </c>
      <c r="AI8" s="22">
        <f t="shared" si="11"/>
        <v>-2.3274062892210332E-2</v>
      </c>
      <c r="AJ8" s="22">
        <f t="shared" si="11"/>
        <v>-9.2537351332948548E-2</v>
      </c>
      <c r="AK8" s="22">
        <f t="shared" si="11"/>
        <v>-1.7885920049504195E-2</v>
      </c>
      <c r="AL8" s="22">
        <f t="shared" si="11"/>
        <v>-3.1927353297446517E-2</v>
      </c>
      <c r="AM8" s="22">
        <f t="shared" ref="AM8:BR8" si="12">AM7*AM4/100</f>
        <v>-1.6105818457582747E-2</v>
      </c>
      <c r="AN8" s="22">
        <f t="shared" si="12"/>
        <v>-4.5389179215230044E-2</v>
      </c>
      <c r="AO8" s="22">
        <f t="shared" si="12"/>
        <v>-3.0367916111011094E-2</v>
      </c>
      <c r="AP8" s="22">
        <f t="shared" si="12"/>
        <v>-2.7232113148276714E-3</v>
      </c>
      <c r="AQ8" s="22">
        <f t="shared" si="12"/>
        <v>-1.6631335544728568E-2</v>
      </c>
      <c r="AR8" s="22">
        <f t="shared" si="12"/>
        <v>-1.0164363241552087E-2</v>
      </c>
      <c r="AS8" s="22">
        <f t="shared" si="12"/>
        <v>1.6360408924316852E-2</v>
      </c>
      <c r="AT8" s="22">
        <f t="shared" si="12"/>
        <v>2.1755704563150739E-2</v>
      </c>
      <c r="AU8" s="22">
        <f t="shared" si="12"/>
        <v>3.0247602032272863E-2</v>
      </c>
      <c r="AV8" s="22">
        <f t="shared" si="12"/>
        <v>2.0377198438005052E-2</v>
      </c>
      <c r="AW8" s="22">
        <f t="shared" si="12"/>
        <v>3.9610588490341027E-2</v>
      </c>
      <c r="AX8" s="22">
        <f t="shared" si="12"/>
        <v>-0.12429345343829863</v>
      </c>
      <c r="AY8" s="22">
        <f t="shared" si="12"/>
        <v>-6.1498736713944444E-2</v>
      </c>
      <c r="AZ8" s="22">
        <f t="shared" si="12"/>
        <v>-4.9289738966687986E-2</v>
      </c>
      <c r="BA8" s="22">
        <f t="shared" si="12"/>
        <v>-0.12144544792240067</v>
      </c>
      <c r="BB8" s="22">
        <f t="shared" si="12"/>
        <v>-6.7374510674973076E-2</v>
      </c>
      <c r="BC8" s="22">
        <f t="shared" si="12"/>
        <v>-3.4239018636924461E-2</v>
      </c>
      <c r="BD8" s="22">
        <f t="shared" si="12"/>
        <v>-7.2235782189455269E-2</v>
      </c>
      <c r="BE8" s="22">
        <f t="shared" si="12"/>
        <v>-0.21706242600082248</v>
      </c>
      <c r="BF8" s="22">
        <f t="shared" si="12"/>
        <v>-0.10619947413661542</v>
      </c>
      <c r="BG8" s="22">
        <f t="shared" si="12"/>
        <v>-1.4168228354207701</v>
      </c>
      <c r="BH8" s="22">
        <f t="shared" si="12"/>
        <v>-3.2713369284754732</v>
      </c>
      <c r="BI8" s="22">
        <f t="shared" si="12"/>
        <v>-5.0908574513907583</v>
      </c>
      <c r="BJ8" s="22">
        <f t="shared" si="12"/>
        <v>-7.1360790028292103</v>
      </c>
      <c r="BK8" s="22">
        <f t="shared" si="12"/>
        <v>-8.0632130811378744</v>
      </c>
      <c r="BL8" s="22">
        <f t="shared" si="12"/>
        <v>-4.3271205539221347</v>
      </c>
      <c r="BM8" s="22">
        <f t="shared" si="12"/>
        <v>-3.2153355898478724</v>
      </c>
      <c r="BN8" s="22">
        <f t="shared" si="12"/>
        <v>-4.2726122088827534</v>
      </c>
      <c r="BO8" s="22">
        <f t="shared" si="12"/>
        <v>-6.4297817055551976</v>
      </c>
      <c r="BP8" s="22">
        <f t="shared" si="12"/>
        <v>-2.0462366387955448</v>
      </c>
      <c r="BQ8" s="22">
        <f t="shared" si="12"/>
        <v>0.73803065571878779</v>
      </c>
      <c r="BR8" s="22">
        <f t="shared" si="12"/>
        <v>1.3291211201202413</v>
      </c>
      <c r="BS8" s="22">
        <f t="shared" ref="BS8:CX8" si="13">BS7*BS4/100</f>
        <v>-9.8071820336675983E-2</v>
      </c>
      <c r="BT8" s="22">
        <f t="shared" si="13"/>
        <v>-1.3023707534119202</v>
      </c>
      <c r="BU8" s="22">
        <f t="shared" si="13"/>
        <v>-1.6065489055593776</v>
      </c>
      <c r="BV8" s="22">
        <f t="shared" si="13"/>
        <v>-0.48032310928110405</v>
      </c>
      <c r="BW8" s="22">
        <f t="shared" si="13"/>
        <v>-0.39350175996689563</v>
      </c>
      <c r="BX8" s="22">
        <f t="shared" si="13"/>
        <v>-1.3187493527297451</v>
      </c>
      <c r="BY8" s="22">
        <f t="shared" si="13"/>
        <v>-1.7625375332790472</v>
      </c>
      <c r="BZ8" s="22">
        <f t="shared" si="13"/>
        <v>-2.5519770251605673</v>
      </c>
      <c r="CA8" s="22">
        <f t="shared" si="13"/>
        <v>-1.3235802166572386</v>
      </c>
      <c r="CB8" s="22">
        <f t="shared" si="13"/>
        <v>-5.6864325990625684</v>
      </c>
      <c r="CC8" s="22">
        <f t="shared" si="13"/>
        <v>-4.7566500905418927</v>
      </c>
      <c r="CD8" s="22">
        <f t="shared" si="13"/>
        <v>-4.3715997128533735</v>
      </c>
      <c r="CE8" s="22">
        <f t="shared" si="13"/>
        <v>-4.9199045465903266</v>
      </c>
      <c r="CF8" s="22">
        <f t="shared" si="13"/>
        <v>-8.6152173039173725</v>
      </c>
      <c r="CG8" s="22">
        <f t="shared" si="13"/>
        <v>-26.106745390429772</v>
      </c>
      <c r="CH8" s="22">
        <f t="shared" si="13"/>
        <v>-32.131913555114082</v>
      </c>
      <c r="CI8" s="22">
        <f t="shared" si="13"/>
        <v>-42.890141704598257</v>
      </c>
      <c r="CJ8" s="22">
        <f t="shared" si="13"/>
        <v>-35.118238409942499</v>
      </c>
      <c r="CK8" s="22">
        <f t="shared" si="13"/>
        <v>-149.31923009643234</v>
      </c>
      <c r="CL8" s="22">
        <f t="shared" si="13"/>
        <v>-133.20426271610373</v>
      </c>
      <c r="CM8" s="22">
        <f t="shared" si="13"/>
        <v>-174.08214124337451</v>
      </c>
      <c r="CN8" s="22">
        <f t="shared" si="13"/>
        <v>-226.85337174882361</v>
      </c>
      <c r="CO8" s="22">
        <f t="shared" si="13"/>
        <v>-184.71383303623307</v>
      </c>
      <c r="CP8" s="22">
        <f t="shared" si="13"/>
        <v>-120.72040226746121</v>
      </c>
      <c r="CQ8" s="22">
        <f t="shared" si="13"/>
        <v>-116.98579592088547</v>
      </c>
      <c r="CR8" s="22">
        <f t="shared" si="13"/>
        <v>-221.170374747251</v>
      </c>
      <c r="CS8" s="22">
        <f t="shared" si="13"/>
        <v>-252.92976476960214</v>
      </c>
      <c r="CT8" s="22">
        <f t="shared" si="13"/>
        <v>-160.90828809026317</v>
      </c>
      <c r="CU8" s="22">
        <f t="shared" si="13"/>
        <v>-136.07278613370423</v>
      </c>
      <c r="CV8" s="22">
        <f t="shared" si="13"/>
        <v>-165.65342775304649</v>
      </c>
      <c r="CW8" s="22">
        <f t="shared" si="13"/>
        <v>-130.68873693633267</v>
      </c>
      <c r="CX8" s="22">
        <f t="shared" si="13"/>
        <v>-105.62452412996541</v>
      </c>
      <c r="CY8" s="22">
        <f t="shared" ref="CY8:ED8" si="14">CY7*CY4/100</f>
        <v>-102.29114570391148</v>
      </c>
      <c r="CZ8" s="22">
        <f t="shared" si="14"/>
        <v>-110.88927287394228</v>
      </c>
      <c r="DA8" s="22">
        <f t="shared" si="14"/>
        <v>-34.491939887884115</v>
      </c>
      <c r="DB8" s="22">
        <f t="shared" si="14"/>
        <v>-79.05123423213584</v>
      </c>
      <c r="DC8" s="22">
        <f t="shared" si="14"/>
        <v>-146.1426623313296</v>
      </c>
      <c r="DD8" s="22">
        <f t="shared" si="14"/>
        <v>-54.72178330363726</v>
      </c>
      <c r="DE8" s="22">
        <f t="shared" si="14"/>
        <v>-458.13812552937009</v>
      </c>
      <c r="DF8" s="22">
        <f t="shared" si="14"/>
        <v>-562.90517763352955</v>
      </c>
      <c r="DG8" s="22">
        <f t="shared" si="14"/>
        <v>-366.10451744073043</v>
      </c>
      <c r="DH8" s="22">
        <f t="shared" si="14"/>
        <v>-248.68782539562579</v>
      </c>
      <c r="DI8" s="22">
        <f t="shared" si="14"/>
        <v>-708.65425134489908</v>
      </c>
      <c r="DJ8" s="22">
        <f t="shared" si="14"/>
        <v>-877.37310548899256</v>
      </c>
      <c r="DK8" s="22">
        <f t="shared" si="14"/>
        <v>-1119.1258732983522</v>
      </c>
      <c r="DL8" s="22">
        <f t="shared" si="14"/>
        <v>-1786.9473513551814</v>
      </c>
      <c r="DM8" s="22">
        <f t="shared" si="14"/>
        <v>-2840.0138094224108</v>
      </c>
      <c r="DN8" s="22">
        <f t="shared" si="14"/>
        <v>-3186.3638004300142</v>
      </c>
      <c r="DO8" s="22">
        <f t="shared" si="14"/>
        <v>-3955.6555761816226</v>
      </c>
      <c r="DP8" s="22">
        <f t="shared" si="14"/>
        <v>-7462.1100334051634</v>
      </c>
      <c r="DQ8" s="22">
        <f t="shared" si="14"/>
        <v>-7193.6423965607</v>
      </c>
      <c r="DR8" s="22">
        <f t="shared" si="14"/>
        <v>-7727.1858867061892</v>
      </c>
      <c r="DS8" s="22">
        <f t="shared" si="14"/>
        <v>-11077.46947980396</v>
      </c>
      <c r="DT8" s="22">
        <f t="shared" si="14"/>
        <v>-13169.438011904804</v>
      </c>
      <c r="DU8" s="22">
        <f t="shared" si="14"/>
        <v>-13943.739513633633</v>
      </c>
      <c r="DV8" s="22">
        <f t="shared" si="14"/>
        <v>-26039.745107639243</v>
      </c>
      <c r="DW8" s="22">
        <f t="shared" si="14"/>
        <v>-28363.575624805861</v>
      </c>
      <c r="DX8" s="22">
        <f t="shared" si="14"/>
        <v>-33430.401812250973</v>
      </c>
      <c r="DY8" s="22">
        <f t="shared" si="14"/>
        <v>-43409.808616294205</v>
      </c>
      <c r="DZ8" s="22">
        <f t="shared" si="14"/>
        <v>-52557.346382488773</v>
      </c>
      <c r="EA8" s="22">
        <f t="shared" si="14"/>
        <v>-56238.13330229657</v>
      </c>
      <c r="EB8" s="22">
        <f t="shared" si="14"/>
        <v>-59290.732523195948</v>
      </c>
      <c r="EC8" s="22">
        <f t="shared" si="14"/>
        <v>-63323.400310473786</v>
      </c>
      <c r="ED8" s="22">
        <f t="shared" si="14"/>
        <v>-72033.262694877136</v>
      </c>
      <c r="EE8" s="22">
        <f t="shared" ref="EE8:FM8" si="15">EE7*EE4/100</f>
        <v>-79852.57129726038</v>
      </c>
      <c r="EF8" s="22">
        <f t="shared" si="15"/>
        <v>-86938.603927706252</v>
      </c>
      <c r="EG8" s="22">
        <f t="shared" si="15"/>
        <v>-83531.870106274466</v>
      </c>
      <c r="EH8" s="22">
        <f t="shared" si="15"/>
        <v>-83335.305373162308</v>
      </c>
      <c r="EI8" s="22">
        <f t="shared" si="15"/>
        <v>-79827.189112220338</v>
      </c>
      <c r="EJ8" s="22">
        <f t="shared" si="15"/>
        <v>-71255.000011910408</v>
      </c>
      <c r="EK8" s="22">
        <f t="shared" si="15"/>
        <v>-69180.999486527115</v>
      </c>
      <c r="EL8" s="22">
        <f t="shared" si="15"/>
        <v>-32569.999438482293</v>
      </c>
      <c r="EM8" s="22">
        <f t="shared" si="15"/>
        <v>-34031.999515557596</v>
      </c>
      <c r="EN8" s="22">
        <f t="shared" si="15"/>
        <v>-20832.999804571507</v>
      </c>
      <c r="EO8" s="22">
        <f t="shared" si="15"/>
        <v>-30085.999254034396</v>
      </c>
      <c r="EP8" s="22">
        <f t="shared" si="15"/>
        <v>-41606.000223396011</v>
      </c>
      <c r="EQ8" s="22">
        <f t="shared" si="15"/>
        <v>-38742.998871583499</v>
      </c>
      <c r="ER8" s="22">
        <f t="shared" si="15"/>
        <v>-44875.999865886391</v>
      </c>
      <c r="ES8" s="22">
        <f t="shared" si="15"/>
        <v>-50523.999531499998</v>
      </c>
      <c r="ET8" s="22">
        <f t="shared" si="15"/>
        <v>-60978.000177713089</v>
      </c>
      <c r="EU8" s="22">
        <f t="shared" si="15"/>
        <v>-56154.000344699605</v>
      </c>
      <c r="EV8" s="22">
        <f t="shared" si="15"/>
        <v>-21643.000228606401</v>
      </c>
      <c r="EW8" s="22">
        <f t="shared" si="15"/>
        <v>-41989.001119790402</v>
      </c>
      <c r="EX8" s="22">
        <f t="shared" si="15"/>
        <v>-80772.000176713991</v>
      </c>
      <c r="EY8" s="22">
        <f t="shared" si="15"/>
        <v>-68314.000838780994</v>
      </c>
      <c r="EZ8" s="22">
        <f t="shared" si="15"/>
        <v>-59240.000339719198</v>
      </c>
      <c r="FA8" s="22">
        <f t="shared" si="15"/>
        <v>-47844.000844648202</v>
      </c>
      <c r="FB8" s="22">
        <f t="shared" si="15"/>
        <v>-46031.999137286395</v>
      </c>
      <c r="FC8" s="22">
        <f t="shared" si="15"/>
        <v>-48079.999440553598</v>
      </c>
      <c r="FD8" s="22">
        <f t="shared" si="15"/>
        <v>-42248.000106389998</v>
      </c>
      <c r="FE8" s="22">
        <f t="shared" si="15"/>
        <v>-41009.054476227604</v>
      </c>
      <c r="FF8" s="22">
        <f t="shared" si="15"/>
        <v>-42207.123903168009</v>
      </c>
      <c r="FG8" s="22">
        <f t="shared" si="15"/>
        <v>-38293.423091848003</v>
      </c>
      <c r="FH8" s="40">
        <f t="shared" si="15"/>
        <v>-28649.999349107995</v>
      </c>
      <c r="FI8" s="40">
        <f t="shared" si="15"/>
        <v>-25600.444936988304</v>
      </c>
      <c r="FJ8" s="40">
        <f t="shared" si="15"/>
        <v>-29432.367106225072</v>
      </c>
      <c r="FK8" s="40">
        <f t="shared" si="15"/>
        <v>-43012.277663116634</v>
      </c>
      <c r="FL8" s="40">
        <f t="shared" si="15"/>
        <v>-36253.429007126695</v>
      </c>
      <c r="FM8" s="40">
        <f t="shared" si="15"/>
        <v>-40203.864345251037</v>
      </c>
      <c r="FN8" s="15"/>
      <c r="FO8" s="15"/>
      <c r="FP8" s="11"/>
      <c r="FQ8" s="11"/>
      <c r="FR8" s="11"/>
      <c r="FS8" s="34"/>
      <c r="FT8" s="11"/>
      <c r="FU8" s="15"/>
      <c r="FV8" s="15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</row>
    <row r="9" spans="1:197" x14ac:dyDescent="0.3">
      <c r="A9" s="51" t="s">
        <v>9</v>
      </c>
      <c r="B9" s="83" t="s">
        <v>31</v>
      </c>
      <c r="C9" s="55" t="s">
        <v>16</v>
      </c>
      <c r="D9" s="111" t="s">
        <v>589</v>
      </c>
      <c r="E9" s="12" t="s">
        <v>15</v>
      </c>
      <c r="F9" s="20"/>
      <c r="G9" s="23">
        <v>-2.1793675211107399</v>
      </c>
      <c r="H9" s="24">
        <v>-1.8551238120079701</v>
      </c>
      <c r="I9" s="24">
        <v>-0.50659405518497336</v>
      </c>
      <c r="J9" s="24">
        <v>0.30177666737255693</v>
      </c>
      <c r="K9" s="24">
        <v>-0.18023505362355269</v>
      </c>
      <c r="L9" s="24">
        <v>1.6919590073425039</v>
      </c>
      <c r="M9" s="24">
        <v>2.032197778649393</v>
      </c>
      <c r="N9" s="24">
        <v>3.8147417440820752</v>
      </c>
      <c r="O9" s="24">
        <v>3.1667568382042219</v>
      </c>
      <c r="P9" s="24">
        <v>3.8509321130406482</v>
      </c>
      <c r="Q9" s="24">
        <v>3.8342828366740624</v>
      </c>
      <c r="R9" s="24">
        <v>3.645205462356047</v>
      </c>
      <c r="S9" s="24">
        <v>3.6025488026901789</v>
      </c>
      <c r="T9" s="24">
        <v>4.6705771263313833</v>
      </c>
      <c r="U9" s="24">
        <v>4.0936455673163934</v>
      </c>
      <c r="V9" s="24">
        <v>3.8553219848844575</v>
      </c>
      <c r="W9" s="24">
        <v>4.2919388280970052</v>
      </c>
      <c r="X9" s="24">
        <v>4.9484474808162942</v>
      </c>
      <c r="Y9" s="24">
        <v>4.3350790373612211</v>
      </c>
      <c r="Z9" s="24">
        <v>4.4478977956106478</v>
      </c>
      <c r="AA9" s="24">
        <v>4.115841442016948</v>
      </c>
      <c r="AB9" s="24">
        <v>4.1834720162326944</v>
      </c>
      <c r="AC9" s="24">
        <v>3.3732040726040058</v>
      </c>
      <c r="AD9" s="24">
        <v>4.6483812516308269</v>
      </c>
      <c r="AE9" s="24">
        <v>3.8175671907547657</v>
      </c>
      <c r="AF9" s="24">
        <v>2.8692505774805892</v>
      </c>
      <c r="AG9" s="24">
        <v>2.8308984573764691</v>
      </c>
      <c r="AH9" s="24">
        <v>3.622156264834882</v>
      </c>
      <c r="AI9" s="24">
        <v>3.9715255903223072</v>
      </c>
      <c r="AJ9" s="24">
        <v>2.9266981660370455</v>
      </c>
      <c r="AK9" s="24">
        <v>4.4387482787007642</v>
      </c>
      <c r="AL9" s="24">
        <v>4.0899952419171122</v>
      </c>
      <c r="AM9" s="24">
        <v>4.385225975119118</v>
      </c>
      <c r="AN9" s="24">
        <v>4.0023779509697262</v>
      </c>
      <c r="AO9" s="24">
        <v>4.2510741463544184</v>
      </c>
      <c r="AP9" s="24">
        <v>4.6849129497176447</v>
      </c>
      <c r="AQ9" s="24">
        <v>4.0572750524290244</v>
      </c>
      <c r="AR9" s="24">
        <v>4.153463497041213</v>
      </c>
      <c r="AS9" s="24">
        <v>4.2655995970341509</v>
      </c>
      <c r="AT9" s="24">
        <v>4.2514059941179916</v>
      </c>
      <c r="AU9" s="24">
        <v>4.4602140883214636</v>
      </c>
      <c r="AV9" s="24">
        <v>3.961608082873874</v>
      </c>
      <c r="AW9" s="24">
        <v>4.2188943946527173</v>
      </c>
      <c r="AX9" s="24">
        <v>2.0422385438385811</v>
      </c>
      <c r="AY9" s="24">
        <v>2.4859664105562191</v>
      </c>
      <c r="AZ9" s="24">
        <v>2.0189428308359054</v>
      </c>
      <c r="BA9" s="24">
        <v>1.3620264794356589</v>
      </c>
      <c r="BB9" s="24">
        <v>1.7962635001151694</v>
      </c>
      <c r="BC9" s="24">
        <v>2.1921389193258856</v>
      </c>
      <c r="BD9" s="24">
        <v>1.6141359661027956</v>
      </c>
      <c r="BE9" s="24">
        <v>0.39085408847965541</v>
      </c>
      <c r="BF9" s="24">
        <v>1.3856445588372326</v>
      </c>
      <c r="BG9" s="24">
        <v>-9.4934060065890904</v>
      </c>
      <c r="BH9" s="24">
        <v>-22.175584580154165</v>
      </c>
      <c r="BI9" s="24">
        <v>-24.826668956498583</v>
      </c>
      <c r="BJ9" s="24">
        <v>-23.394508822573385</v>
      </c>
      <c r="BK9" s="24">
        <v>-18.989277167993276</v>
      </c>
      <c r="BL9" s="24">
        <v>-6.57789585086672</v>
      </c>
      <c r="BM9" s="24">
        <v>-1.9360093340372058</v>
      </c>
      <c r="BN9" s="24">
        <v>-3.7804760921522149</v>
      </c>
      <c r="BO9" s="24">
        <v>-6.6645081171587197</v>
      </c>
      <c r="BP9" s="24">
        <v>0.52867710164591453</v>
      </c>
      <c r="BQ9" s="24">
        <v>4.3569051388395099</v>
      </c>
      <c r="BR9" s="24">
        <v>3.8044734261407247</v>
      </c>
      <c r="BS9" s="24">
        <v>1.8100304416210249</v>
      </c>
      <c r="BT9" s="24">
        <v>1.1925470858976719</v>
      </c>
      <c r="BU9" s="24">
        <v>1.5206686731518879</v>
      </c>
      <c r="BV9" s="24">
        <v>2.0857200822310409</v>
      </c>
      <c r="BW9" s="24">
        <v>2.4614381201459947</v>
      </c>
      <c r="BX9" s="24">
        <v>1.299183994380007</v>
      </c>
      <c r="BY9" s="24">
        <v>0.78415152463565974</v>
      </c>
      <c r="BZ9" s="24">
        <v>0.90102830696532477</v>
      </c>
      <c r="CA9" s="24">
        <v>1.2825441993780953</v>
      </c>
      <c r="CB9" s="24">
        <v>-5.9725296791960361</v>
      </c>
      <c r="CC9" s="24">
        <v>-4.1325950133949405</v>
      </c>
      <c r="CD9" s="24">
        <v>-2.3219672457994887</v>
      </c>
      <c r="CE9" s="24">
        <v>-2.4283576388003136</v>
      </c>
      <c r="CF9" s="24">
        <v>-6.2776779198464752</v>
      </c>
      <c r="CG9" s="24">
        <v>-20.079634105440459</v>
      </c>
      <c r="CH9" s="24">
        <v>-20.407594509495226</v>
      </c>
      <c r="CI9" s="24">
        <v>-21.456612696966147</v>
      </c>
      <c r="CJ9" s="24">
        <v>-14.401529243449177</v>
      </c>
      <c r="CK9" s="24">
        <v>-32.279590471713654</v>
      </c>
      <c r="CL9" s="24">
        <v>-15.214082195964165</v>
      </c>
      <c r="CM9" s="24">
        <v>-7.6429280632711052</v>
      </c>
      <c r="CN9" s="24">
        <v>-5.6735917324067104</v>
      </c>
      <c r="CO9" s="24">
        <v>-3.5001785083108974</v>
      </c>
      <c r="CP9" s="24">
        <v>-1.6501841145912663</v>
      </c>
      <c r="CQ9" s="24">
        <v>-1.3089497999936635</v>
      </c>
      <c r="CR9" s="24">
        <v>-2.6240055988370314</v>
      </c>
      <c r="CS9" s="24">
        <v>-2.8436888183209561</v>
      </c>
      <c r="CT9" s="24">
        <v>-1.1656674170484302</v>
      </c>
      <c r="CU9" s="24">
        <v>-0.83586478383761131</v>
      </c>
      <c r="CV9" s="24">
        <v>-0.55862873264935475</v>
      </c>
      <c r="CW9" s="24">
        <v>-0.18927363856675608</v>
      </c>
      <c r="CX9" s="24">
        <v>1.5384462319146136E-2</v>
      </c>
      <c r="CY9" s="24">
        <v>0.15215125146078251</v>
      </c>
      <c r="CZ9" s="24">
        <v>0.14730248156677819</v>
      </c>
      <c r="DA9" s="24">
        <v>0.77249987558845223</v>
      </c>
      <c r="DB9" s="24">
        <v>0.44559379928537335</v>
      </c>
      <c r="DC9" s="24">
        <v>-4.3310873828337074E-3</v>
      </c>
      <c r="DD9" s="24">
        <v>0.49537665263981134</v>
      </c>
      <c r="DE9" s="24">
        <v>-1.9165175445415239</v>
      </c>
      <c r="DF9" s="24">
        <v>-1.9088072987890712</v>
      </c>
      <c r="DG9" s="24">
        <v>-0.82434302948643268</v>
      </c>
      <c r="DH9" s="24">
        <v>-0.17855685207635177</v>
      </c>
      <c r="DI9" s="24">
        <v>-1.2517392455540468</v>
      </c>
      <c r="DJ9" s="24">
        <v>-1.489493946105575</v>
      </c>
      <c r="DK9" s="24">
        <v>-1.8009852197225533</v>
      </c>
      <c r="DL9" s="24">
        <v>-3.0319697580064098</v>
      </c>
      <c r="DM9" s="24">
        <v>-4.8629350528264226</v>
      </c>
      <c r="DN9" s="24">
        <v>-4.2471678241089643</v>
      </c>
      <c r="DO9" s="24">
        <v>-3.8024633768299592</v>
      </c>
      <c r="DP9" s="24">
        <v>-7.0323850664887351</v>
      </c>
      <c r="DQ9" s="24">
        <v>-4.4020743601438515</v>
      </c>
      <c r="DR9" s="24">
        <v>-3.2599302088502582</v>
      </c>
      <c r="DS9" s="24">
        <v>-4.0809310572892983</v>
      </c>
      <c r="DT9" s="24">
        <v>-3.9034019851435495</v>
      </c>
      <c r="DU9" s="24">
        <v>-2.4078399656469647</v>
      </c>
      <c r="DV9" s="24">
        <v>-5.4790815361308178</v>
      </c>
      <c r="DW9" s="24">
        <v>-3.2619876649843982</v>
      </c>
      <c r="DX9" s="24">
        <v>-2.180950909011214</v>
      </c>
      <c r="DY9" s="24">
        <v>-2.9378008440696655</v>
      </c>
      <c r="DZ9" s="24">
        <v>-3.7537196810437323</v>
      </c>
      <c r="EA9" s="24">
        <v>-3.0120873362861751</v>
      </c>
      <c r="EB9" s="24">
        <v>-3.4256170565188633</v>
      </c>
      <c r="EC9" s="24">
        <v>-2.6096697754507745</v>
      </c>
      <c r="ED9" s="24">
        <v>-2.1478893903948801</v>
      </c>
      <c r="EE9" s="24">
        <v>-1.2888777509799647</v>
      </c>
      <c r="EF9" s="24">
        <v>-3.7390709726232527E-2</v>
      </c>
      <c r="EG9" s="24">
        <v>1.7609833421652539</v>
      </c>
      <c r="EH9" s="24">
        <v>2.4923852944401559</v>
      </c>
      <c r="EI9" s="24">
        <v>2.158536962923173</v>
      </c>
      <c r="EJ9" s="24">
        <v>3.8937783999999995</v>
      </c>
      <c r="EK9" s="24">
        <v>4.4309408000000001</v>
      </c>
      <c r="EL9" s="24">
        <v>6.1560443999999999</v>
      </c>
      <c r="EM9" s="24">
        <v>4.8510958000000004</v>
      </c>
      <c r="EN9" s="24">
        <v>4.5977128999999994</v>
      </c>
      <c r="EO9" s="24">
        <v>3.6899335</v>
      </c>
      <c r="EP9" s="24">
        <v>2.8684873999999994</v>
      </c>
      <c r="EQ9" s="24">
        <v>2.5637306</v>
      </c>
      <c r="ER9" s="24">
        <v>1.7363675000000003</v>
      </c>
      <c r="ES9" s="24">
        <v>1.1173165</v>
      </c>
      <c r="ET9" s="24">
        <v>0.41797350000000005</v>
      </c>
      <c r="EU9" s="24">
        <v>0.81961150000000005</v>
      </c>
      <c r="EV9" s="24">
        <v>3.4076444999999995</v>
      </c>
      <c r="EW9" s="24">
        <v>2.3476224999999999</v>
      </c>
      <c r="EX9" s="24">
        <v>-0.71263009999999993</v>
      </c>
      <c r="EY9" s="24">
        <v>3.7982200000000001E-2</v>
      </c>
      <c r="EZ9" s="24">
        <v>1.0563723</v>
      </c>
      <c r="FA9" s="24">
        <v>2.2156435999999999</v>
      </c>
      <c r="FB9" s="24">
        <v>1.9751961000000002</v>
      </c>
      <c r="FC9" s="24">
        <v>1.6259007999999999</v>
      </c>
      <c r="FD9" s="24">
        <v>1.5612965000000003</v>
      </c>
      <c r="FE9" s="24">
        <v>1.4965881999999999</v>
      </c>
      <c r="FF9" s="24">
        <v>1.3388213999999998</v>
      </c>
      <c r="FG9" s="24">
        <v>1.4790239999999999</v>
      </c>
      <c r="FH9" s="41">
        <v>1.7732115209579902</v>
      </c>
      <c r="FI9" s="85">
        <v>1.77321152095799</v>
      </c>
      <c r="FJ9" s="85">
        <v>1.7732115209579902</v>
      </c>
      <c r="FK9" s="85">
        <v>1.7732115209579902</v>
      </c>
      <c r="FL9" s="85">
        <v>1.7732115209579902</v>
      </c>
      <c r="FM9" s="85">
        <v>1.77321152095799</v>
      </c>
      <c r="FN9" s="15"/>
      <c r="FO9" s="15"/>
      <c r="FP9" s="11"/>
      <c r="FQ9" s="11"/>
      <c r="FR9" s="11"/>
      <c r="FS9" s="11"/>
      <c r="FT9" s="11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</row>
    <row r="10" spans="1:197" x14ac:dyDescent="0.3">
      <c r="A10" s="51" t="s">
        <v>28</v>
      </c>
      <c r="B10" s="51" t="s">
        <v>59</v>
      </c>
      <c r="C10" s="55" t="s">
        <v>16</v>
      </c>
      <c r="D10" s="110" t="s">
        <v>588</v>
      </c>
      <c r="E10" s="12" t="s">
        <v>24</v>
      </c>
      <c r="F10" s="20"/>
      <c r="G10" s="26">
        <f>G9*G4/100</f>
        <v>-9.8248758252016885E-2</v>
      </c>
      <c r="H10" s="26">
        <f t="shared" ref="H10:AL10" si="16">H9*H4/100</f>
        <v>-8.2447980605281496E-2</v>
      </c>
      <c r="I10" s="26">
        <f t="shared" si="16"/>
        <v>-2.256221593052142E-2</v>
      </c>
      <c r="J10" s="26">
        <f t="shared" si="16"/>
        <v>1.4362935033689895E-2</v>
      </c>
      <c r="K10" s="26">
        <f t="shared" si="16"/>
        <v>-9.1372613511129901E-3</v>
      </c>
      <c r="L10" s="26">
        <f t="shared" si="16"/>
        <v>8.2357195024606963E-2</v>
      </c>
      <c r="M10" s="26">
        <f t="shared" si="16"/>
        <v>0.10435107950975481</v>
      </c>
      <c r="N10" s="26">
        <f t="shared" si="16"/>
        <v>0.18867487261939825</v>
      </c>
      <c r="O10" s="26">
        <f t="shared" si="16"/>
        <v>0.16012223568114226</v>
      </c>
      <c r="P10" s="26">
        <f t="shared" si="16"/>
        <v>0.1963191043072586</v>
      </c>
      <c r="Q10" s="26">
        <f t="shared" si="16"/>
        <v>0.20890290905264453</v>
      </c>
      <c r="R10" s="26">
        <f t="shared" si="16"/>
        <v>0.2213949489680572</v>
      </c>
      <c r="S10" s="26">
        <f t="shared" si="16"/>
        <v>0.22288279223392934</v>
      </c>
      <c r="T10" s="26">
        <f t="shared" si="16"/>
        <v>0.24839292611474117</v>
      </c>
      <c r="U10" s="26">
        <f t="shared" si="16"/>
        <v>0.2143223779823866</v>
      </c>
      <c r="V10" s="26">
        <f t="shared" si="16"/>
        <v>0.22734276117194391</v>
      </c>
      <c r="W10" s="26">
        <f t="shared" si="16"/>
        <v>0.25186479087770919</v>
      </c>
      <c r="X10" s="26">
        <f t="shared" si="16"/>
        <v>0.27875924153869308</v>
      </c>
      <c r="Y10" s="26">
        <f t="shared" si="16"/>
        <v>0.25956651349513882</v>
      </c>
      <c r="Z10" s="26">
        <f t="shared" si="16"/>
        <v>0.26232060863177215</v>
      </c>
      <c r="AA10" s="26">
        <f t="shared" si="16"/>
        <v>0.25037451604088168</v>
      </c>
      <c r="AB10" s="26">
        <f t="shared" si="16"/>
        <v>0.24423347423753211</v>
      </c>
      <c r="AC10" s="26">
        <f t="shared" si="16"/>
        <v>0.19070945523723426</v>
      </c>
      <c r="AD10" s="26">
        <f t="shared" si="16"/>
        <v>0.28118844536463411</v>
      </c>
      <c r="AE10" s="26">
        <f t="shared" si="16"/>
        <v>0.24386840547056976</v>
      </c>
      <c r="AF10" s="26">
        <f t="shared" si="16"/>
        <v>0.17690757018978606</v>
      </c>
      <c r="AG10" s="26">
        <f t="shared" si="16"/>
        <v>0.17326801416773324</v>
      </c>
      <c r="AH10" s="26">
        <f t="shared" si="16"/>
        <v>0.2307794668451795</v>
      </c>
      <c r="AI10" s="26">
        <f t="shared" si="16"/>
        <v>0.26551595138738582</v>
      </c>
      <c r="AJ10" s="26">
        <f t="shared" si="16"/>
        <v>0.19583785250325014</v>
      </c>
      <c r="AK10" s="26">
        <f t="shared" si="16"/>
        <v>0.27918315755443868</v>
      </c>
      <c r="AL10" s="26">
        <f t="shared" si="16"/>
        <v>0.25473467348856577</v>
      </c>
      <c r="AM10" s="26">
        <f t="shared" ref="AM10:BR10" si="17">AM9*AM4/100</f>
        <v>0.2675258072607517</v>
      </c>
      <c r="AN10" s="26">
        <f t="shared" si="17"/>
        <v>0.25888431832067765</v>
      </c>
      <c r="AO10" s="26">
        <f t="shared" si="17"/>
        <v>0.2801130833709175</v>
      </c>
      <c r="AP10" s="26">
        <f t="shared" si="17"/>
        <v>0.30999531968206406</v>
      </c>
      <c r="AQ10" s="26">
        <f t="shared" si="17"/>
        <v>0.27412439262712573</v>
      </c>
      <c r="AR10" s="26">
        <f t="shared" si="17"/>
        <v>0.29127537451643426</v>
      </c>
      <c r="AS10" s="26">
        <f t="shared" si="17"/>
        <v>0.30666307179755903</v>
      </c>
      <c r="AT10" s="26">
        <f t="shared" si="17"/>
        <v>0.31238157810822725</v>
      </c>
      <c r="AU10" s="26">
        <f t="shared" si="17"/>
        <v>0.32953878191501418</v>
      </c>
      <c r="AV10" s="26">
        <f t="shared" si="17"/>
        <v>0.30536273172030315</v>
      </c>
      <c r="AW10" s="26">
        <f t="shared" si="17"/>
        <v>0.32851886067350011</v>
      </c>
      <c r="AX10" s="26">
        <f t="shared" si="17"/>
        <v>0.16686839546790641</v>
      </c>
      <c r="AY10" s="26">
        <f t="shared" si="17"/>
        <v>0.22277463206745654</v>
      </c>
      <c r="AZ10" s="26">
        <f t="shared" si="17"/>
        <v>0.19440797723611705</v>
      </c>
      <c r="BA10" s="26">
        <f t="shared" si="17"/>
        <v>0.13045740179431597</v>
      </c>
      <c r="BB10" s="26">
        <f t="shared" si="17"/>
        <v>0.1789616361724872</v>
      </c>
      <c r="BC10" s="26">
        <f t="shared" si="17"/>
        <v>0.22819871686181664</v>
      </c>
      <c r="BD10" s="26">
        <f t="shared" si="17"/>
        <v>0.18664835021118256</v>
      </c>
      <c r="BE10" s="26">
        <f t="shared" si="17"/>
        <v>4.7568028867606013E-2</v>
      </c>
      <c r="BF10" s="26">
        <f t="shared" si="17"/>
        <v>0.17621656514532447</v>
      </c>
      <c r="BG10" s="26">
        <f t="shared" si="17"/>
        <v>-1.1412408481832081</v>
      </c>
      <c r="BH10" s="26">
        <f t="shared" si="17"/>
        <v>-2.9639143277284097</v>
      </c>
      <c r="BI10" s="26">
        <f t="shared" si="17"/>
        <v>-4.7281429684723806</v>
      </c>
      <c r="BJ10" s="26">
        <f t="shared" si="17"/>
        <v>-6.3682400476274816</v>
      </c>
      <c r="BK10" s="26">
        <f t="shared" si="17"/>
        <v>-7.1051420951532744</v>
      </c>
      <c r="BL10" s="26">
        <f t="shared" si="17"/>
        <v>-2.6671690055864059</v>
      </c>
      <c r="BM10" s="26">
        <f t="shared" si="17"/>
        <v>-1.1076115484811884</v>
      </c>
      <c r="BN10" s="26">
        <f t="shared" si="17"/>
        <v>-2.1809724092830098</v>
      </c>
      <c r="BO10" s="26">
        <f t="shared" si="17"/>
        <v>-4.0970772252198575</v>
      </c>
      <c r="BP10" s="26">
        <f t="shared" si="17"/>
        <v>0.35161476150500776</v>
      </c>
      <c r="BQ10" s="26">
        <f t="shared" si="17"/>
        <v>2.9466650679765536</v>
      </c>
      <c r="BR10" s="26">
        <f t="shared" si="17"/>
        <v>3.1877723300360969</v>
      </c>
      <c r="BS10" s="26">
        <f t="shared" ref="BS10:CX10" si="18">BS9*BS4/100</f>
        <v>1.6258736270288461</v>
      </c>
      <c r="BT10" s="26">
        <f t="shared" si="18"/>
        <v>0.94092454072226417</v>
      </c>
      <c r="BU10" s="26">
        <f t="shared" si="18"/>
        <v>1.2125516394184979</v>
      </c>
      <c r="BV10" s="26">
        <f t="shared" si="18"/>
        <v>1.6975213668900289</v>
      </c>
      <c r="BW10" s="26">
        <f t="shared" si="18"/>
        <v>1.7623683350094945</v>
      </c>
      <c r="BX10" s="26">
        <f t="shared" si="18"/>
        <v>0.82891569499275675</v>
      </c>
      <c r="BY10" s="26">
        <f t="shared" si="18"/>
        <v>0.46961919432975108</v>
      </c>
      <c r="BZ10" s="26">
        <f t="shared" si="18"/>
        <v>0.49357712606619103</v>
      </c>
      <c r="CA10" s="26">
        <f t="shared" si="18"/>
        <v>0.70350031750330355</v>
      </c>
      <c r="CB10" s="26">
        <f t="shared" si="18"/>
        <v>-3.6298112762231449</v>
      </c>
      <c r="CC10" s="26">
        <f t="shared" si="18"/>
        <v>-2.6034287736552502</v>
      </c>
      <c r="CD10" s="26">
        <f t="shared" si="18"/>
        <v>-1.8414550219523977</v>
      </c>
      <c r="CE10" s="26">
        <f t="shared" si="18"/>
        <v>-2.098548934244167</v>
      </c>
      <c r="CF10" s="26">
        <f t="shared" si="18"/>
        <v>-5.9909274940916895</v>
      </c>
      <c r="CG10" s="26">
        <f t="shared" si="18"/>
        <v>-22.70110986387267</v>
      </c>
      <c r="CH10" s="26">
        <f t="shared" si="18"/>
        <v>-27.54787596445556</v>
      </c>
      <c r="CI10" s="26">
        <f t="shared" si="18"/>
        <v>-36.083105762717906</v>
      </c>
      <c r="CJ10" s="26">
        <f t="shared" si="18"/>
        <v>-33.018763722045385</v>
      </c>
      <c r="CK10" s="26">
        <f t="shared" si="18"/>
        <v>-144.80480681630797</v>
      </c>
      <c r="CL10" s="26">
        <f t="shared" si="18"/>
        <v>-126.56744517701244</v>
      </c>
      <c r="CM10" s="26">
        <f t="shared" si="18"/>
        <v>-142.56934437651736</v>
      </c>
      <c r="CN10" s="26">
        <f t="shared" si="18"/>
        <v>-204.73314558849171</v>
      </c>
      <c r="CO10" s="26">
        <f t="shared" si="18"/>
        <v>-148.69768745682259</v>
      </c>
      <c r="CP10" s="26">
        <f t="shared" si="18"/>
        <v>-74.080202776112344</v>
      </c>
      <c r="CQ10" s="26">
        <f t="shared" si="18"/>
        <v>-66.475311246228159</v>
      </c>
      <c r="CR10" s="26">
        <f t="shared" si="18"/>
        <v>-158.25281614711517</v>
      </c>
      <c r="CS10" s="26">
        <f t="shared" si="18"/>
        <v>-185.60175304441833</v>
      </c>
      <c r="CT10" s="26">
        <f t="shared" si="18"/>
        <v>-84.527120763075658</v>
      </c>
      <c r="CU10" s="26">
        <f t="shared" si="18"/>
        <v>-64.802217684001022</v>
      </c>
      <c r="CV10" s="26">
        <f t="shared" si="18"/>
        <v>-47.825519047383999</v>
      </c>
      <c r="CW10" s="26">
        <f t="shared" si="18"/>
        <v>-17.69891641844179</v>
      </c>
      <c r="CX10" s="26">
        <f t="shared" si="18"/>
        <v>1.5491383209940943</v>
      </c>
      <c r="CY10" s="26">
        <f t="shared" ref="CY10:ED10" si="19">CY9*CY4/100</f>
        <v>16.562018435021209</v>
      </c>
      <c r="CZ10" s="26">
        <f t="shared" si="19"/>
        <v>17.072654828780887</v>
      </c>
      <c r="DA10" s="26">
        <f t="shared" si="19"/>
        <v>97.963983145185651</v>
      </c>
      <c r="DB10" s="26">
        <f t="shared" si="19"/>
        <v>63.757053850887225</v>
      </c>
      <c r="DC10" s="26">
        <f t="shared" si="19"/>
        <v>-0.69839258081605637</v>
      </c>
      <c r="DD10" s="26">
        <f t="shared" si="19"/>
        <v>92.070862332828199</v>
      </c>
      <c r="DE10" s="26">
        <f t="shared" si="19"/>
        <v>-392.86521381166858</v>
      </c>
      <c r="DF10" s="26">
        <f t="shared" si="19"/>
        <v>-422.94109517250564</v>
      </c>
      <c r="DG10" s="26">
        <f t="shared" si="19"/>
        <v>-199.56134452578962</v>
      </c>
      <c r="DH10" s="26">
        <f t="shared" si="19"/>
        <v>-47.996461680005993</v>
      </c>
      <c r="DI10" s="26">
        <f t="shared" si="19"/>
        <v>-365.74266171261479</v>
      </c>
      <c r="DJ10" s="26">
        <f t="shared" si="19"/>
        <v>-481.29986032905936</v>
      </c>
      <c r="DK10" s="26">
        <f t="shared" si="19"/>
        <v>-657.2619763533495</v>
      </c>
      <c r="DL10" s="26">
        <f t="shared" si="19"/>
        <v>-1208.4643370842821</v>
      </c>
      <c r="DM10" s="26">
        <f t="shared" si="19"/>
        <v>-2125.1694048015165</v>
      </c>
      <c r="DN10" s="26">
        <f t="shared" si="19"/>
        <v>-2238.0723093718002</v>
      </c>
      <c r="DO10" s="26">
        <f t="shared" si="19"/>
        <v>-2534.0358197976138</v>
      </c>
      <c r="DP10" s="26">
        <f t="shared" si="19"/>
        <v>-5370.1631138734383</v>
      </c>
      <c r="DQ10" s="26">
        <f t="shared" si="19"/>
        <v>-4221.115574182154</v>
      </c>
      <c r="DR10" s="26">
        <f t="shared" si="19"/>
        <v>-3798.7536246146733</v>
      </c>
      <c r="DS10" s="26">
        <f t="shared" si="19"/>
        <v>-5599.1750637828291</v>
      </c>
      <c r="DT10" s="26">
        <f t="shared" si="19"/>
        <v>-6554.1395919409115</v>
      </c>
      <c r="DU10" s="26">
        <f t="shared" si="19"/>
        <v>-5049.5422703419235</v>
      </c>
      <c r="DV10" s="26">
        <f t="shared" si="19"/>
        <v>-13772.9641704552</v>
      </c>
      <c r="DW10" s="26">
        <f t="shared" si="19"/>
        <v>-9681.7552524622224</v>
      </c>
      <c r="DX10" s="26">
        <f t="shared" si="19"/>
        <v>-7544.1811161474652</v>
      </c>
      <c r="DY10" s="26">
        <f t="shared" si="19"/>
        <v>-11625.182303922526</v>
      </c>
      <c r="DZ10" s="26">
        <f t="shared" si="19"/>
        <v>-16682.14462826318</v>
      </c>
      <c r="EA10" s="26">
        <f t="shared" si="19"/>
        <v>-14827.087889087436</v>
      </c>
      <c r="EB10" s="26">
        <f t="shared" si="19"/>
        <v>-18471.672290034141</v>
      </c>
      <c r="EC10" s="26">
        <f t="shared" si="19"/>
        <v>-15655.492978185173</v>
      </c>
      <c r="ED10" s="26">
        <f t="shared" si="19"/>
        <v>-14158.763222324185</v>
      </c>
      <c r="EE10" s="26">
        <f t="shared" ref="EE10:FH10" si="20">EE9*EE4/100</f>
        <v>-9398.5013724564578</v>
      </c>
      <c r="EF10" s="26">
        <f t="shared" si="20"/>
        <v>-297.92788373713199</v>
      </c>
      <c r="EG10" s="26">
        <f t="shared" si="20"/>
        <v>14774.182508107231</v>
      </c>
      <c r="EH10" s="26">
        <f t="shared" si="20"/>
        <v>21554.408559019626</v>
      </c>
      <c r="EI10" s="26">
        <f t="shared" si="20"/>
        <v>19748.869673372781</v>
      </c>
      <c r="EJ10" s="26">
        <f t="shared" si="20"/>
        <v>38480.000261068795</v>
      </c>
      <c r="EK10" s="26">
        <f t="shared" si="20"/>
        <v>46342.000180361596</v>
      </c>
      <c r="EL10" s="26">
        <f t="shared" si="20"/>
        <v>67246.000394641203</v>
      </c>
      <c r="EM10" s="26">
        <f t="shared" si="20"/>
        <v>55247.000435143811</v>
      </c>
      <c r="EN10" s="26">
        <f t="shared" si="20"/>
        <v>54030.000155785492</v>
      </c>
      <c r="EO10" s="26">
        <f t="shared" si="20"/>
        <v>45811.000403921491</v>
      </c>
      <c r="EP10" s="26">
        <f t="shared" si="20"/>
        <v>37408.99978676319</v>
      </c>
      <c r="EQ10" s="26">
        <f t="shared" si="20"/>
        <v>34617.000598523395</v>
      </c>
      <c r="ER10" s="26">
        <f t="shared" si="20"/>
        <v>24216.99944951</v>
      </c>
      <c r="ES10" s="26">
        <f t="shared" si="20"/>
        <v>16226.999819635001</v>
      </c>
      <c r="ET10" s="26">
        <f t="shared" si="20"/>
        <v>6242.9997406455013</v>
      </c>
      <c r="EU10" s="26">
        <f t="shared" si="20"/>
        <v>12725.999571782002</v>
      </c>
      <c r="EV10" s="26">
        <f t="shared" si="20"/>
        <v>55027.999628510996</v>
      </c>
      <c r="EW10" s="26">
        <f t="shared" si="20"/>
        <v>38446.999596764996</v>
      </c>
      <c r="EX10" s="26">
        <f t="shared" si="20"/>
        <v>-11240.000297425899</v>
      </c>
      <c r="EY10" s="26">
        <f t="shared" si="20"/>
        <v>611.99936426679994</v>
      </c>
      <c r="EZ10" s="26">
        <f t="shared" si="20"/>
        <v>17416.999565843402</v>
      </c>
      <c r="FA10" s="26">
        <f t="shared" si="20"/>
        <v>35989.999577593197</v>
      </c>
      <c r="FB10" s="26">
        <f t="shared" si="20"/>
        <v>31855.000780299306</v>
      </c>
      <c r="FC10" s="26">
        <f t="shared" si="20"/>
        <v>26460.0006696448</v>
      </c>
      <c r="FD10" s="26">
        <f t="shared" si="20"/>
        <v>25844.999677575008</v>
      </c>
      <c r="FE10" s="26">
        <f t="shared" si="20"/>
        <v>25378.945145957601</v>
      </c>
      <c r="FF10" s="26">
        <f t="shared" si="20"/>
        <v>23249.876037259201</v>
      </c>
      <c r="FG10" s="26">
        <f t="shared" si="20"/>
        <v>26122.051558367995</v>
      </c>
      <c r="FH10" s="42">
        <f t="shared" si="20"/>
        <v>31736</v>
      </c>
      <c r="FI10" s="42">
        <f t="shared" ref="FI10:FM10" si="21">FI9*FI4/100</f>
        <v>27904.675063011699</v>
      </c>
      <c r="FJ10" s="42">
        <f t="shared" si="21"/>
        <v>30223.62789377493</v>
      </c>
      <c r="FK10" s="42">
        <f t="shared" si="21"/>
        <v>31428.312336883369</v>
      </c>
      <c r="FL10" s="42">
        <f t="shared" si="21"/>
        <v>31717.664992873295</v>
      </c>
      <c r="FM10" s="42">
        <f t="shared" si="21"/>
        <v>32014.695654748961</v>
      </c>
      <c r="FN10" s="15"/>
      <c r="FP10" s="11"/>
      <c r="FQ10" s="11"/>
      <c r="FR10" s="11"/>
      <c r="FS10" s="11"/>
      <c r="FT10" s="11"/>
      <c r="FU10" s="15"/>
      <c r="FV10" s="15"/>
      <c r="FW10" s="16"/>
      <c r="FX10" s="16"/>
      <c r="FY10" s="16"/>
      <c r="FZ10" s="16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</row>
    <row r="11" spans="1:197" x14ac:dyDescent="0.3">
      <c r="A11" s="51" t="s">
        <v>6</v>
      </c>
      <c r="B11" s="83" t="s">
        <v>31</v>
      </c>
      <c r="C11" s="55" t="s">
        <v>3</v>
      </c>
      <c r="D11" s="111" t="s">
        <v>589</v>
      </c>
      <c r="E11" s="12" t="s">
        <v>15</v>
      </c>
      <c r="F11" s="20"/>
      <c r="G11" s="23">
        <v>1.5905260024270702</v>
      </c>
      <c r="H11" s="24">
        <v>2.1149495654197303</v>
      </c>
      <c r="I11" s="24">
        <v>2.4199595063703114</v>
      </c>
      <c r="J11" s="24">
        <v>2.9139347705616192</v>
      </c>
      <c r="K11" s="24">
        <v>2.7926302044433422</v>
      </c>
      <c r="L11" s="24">
        <v>3.0968736683945228</v>
      </c>
      <c r="M11" s="24">
        <v>2.8090998789680488</v>
      </c>
      <c r="N11" s="24">
        <v>3.5344170635046628</v>
      </c>
      <c r="O11" s="24">
        <v>3.98494266279222</v>
      </c>
      <c r="P11" s="24">
        <v>4.0175370971919016</v>
      </c>
      <c r="Q11" s="24">
        <v>3.8745603939154578</v>
      </c>
      <c r="R11" s="24">
        <v>3.4822966275451464</v>
      </c>
      <c r="S11" s="24">
        <v>3.7133606999781681</v>
      </c>
      <c r="T11" s="24">
        <v>4.167632455600315</v>
      </c>
      <c r="U11" s="24">
        <v>4.1823104901389137</v>
      </c>
      <c r="V11" s="24">
        <v>3.903954786842625</v>
      </c>
      <c r="W11" s="24">
        <v>4.2511401246854517</v>
      </c>
      <c r="X11" s="24">
        <v>4.3035096656697727</v>
      </c>
      <c r="Y11" s="24">
        <v>4.0128424255705468</v>
      </c>
      <c r="Z11" s="24">
        <v>4.5308659056181746</v>
      </c>
      <c r="AA11" s="24">
        <v>4.6370325509982111</v>
      </c>
      <c r="AB11" s="24">
        <v>4.7158838723119638</v>
      </c>
      <c r="AC11" s="24">
        <v>4.8079760837904315</v>
      </c>
      <c r="AD11" s="24">
        <v>4.5039434010140873</v>
      </c>
      <c r="AE11" s="24">
        <v>4.3358262521571715</v>
      </c>
      <c r="AF11" s="24">
        <v>4.7601862428775519</v>
      </c>
      <c r="AG11" s="24">
        <v>4.886559138154392</v>
      </c>
      <c r="AH11" s="24">
        <v>4.9232254816134118</v>
      </c>
      <c r="AI11" s="24">
        <v>4.3196535874697339</v>
      </c>
      <c r="AJ11" s="24">
        <v>4.3096223197400256</v>
      </c>
      <c r="AK11" s="24">
        <v>4.7231174989938456</v>
      </c>
      <c r="AL11" s="24">
        <v>4.6026177337249434</v>
      </c>
      <c r="AM11" s="24">
        <v>4.6492291162512389</v>
      </c>
      <c r="AN11" s="24">
        <v>4.7040992884461188</v>
      </c>
      <c r="AO11" s="24">
        <v>4.711946096727524</v>
      </c>
      <c r="AP11" s="24">
        <v>4.7260684354415536</v>
      </c>
      <c r="AQ11" s="24">
        <v>4.3034330179698337</v>
      </c>
      <c r="AR11" s="24">
        <v>4.2984030126612405</v>
      </c>
      <c r="AS11" s="24">
        <v>4.0380307759634837</v>
      </c>
      <c r="AT11" s="24">
        <v>3.955318326765231</v>
      </c>
      <c r="AU11" s="24">
        <v>4.0508213608910486</v>
      </c>
      <c r="AV11" s="24">
        <v>3.6972455210656863</v>
      </c>
      <c r="AW11" s="24">
        <v>3.7102085633181168</v>
      </c>
      <c r="AX11" s="24">
        <v>3.5634186369696357</v>
      </c>
      <c r="AY11" s="24">
        <v>3.1722375193609818</v>
      </c>
      <c r="AZ11" s="24">
        <v>2.5308208233716991</v>
      </c>
      <c r="BA11" s="24">
        <v>2.6299646232446907</v>
      </c>
      <c r="BB11" s="24">
        <v>2.4725110856419912</v>
      </c>
      <c r="BC11" s="24">
        <v>2.5210482416292894</v>
      </c>
      <c r="BD11" s="24">
        <v>2.2388314104485008</v>
      </c>
      <c r="BE11" s="24">
        <v>2.174399437686048</v>
      </c>
      <c r="BF11" s="24">
        <v>2.2207233913375664</v>
      </c>
      <c r="BG11" s="24">
        <v>2.2924273146318708</v>
      </c>
      <c r="BH11" s="24">
        <v>2.3000920846259199</v>
      </c>
      <c r="BI11" s="24">
        <v>1.9045516290831517</v>
      </c>
      <c r="BJ11" s="24">
        <v>2.8207503293589999</v>
      </c>
      <c r="BK11" s="24">
        <v>2.5605505499861079</v>
      </c>
      <c r="BL11" s="24">
        <v>4.0938494634451272</v>
      </c>
      <c r="BM11" s="24">
        <v>3.6841196024508824</v>
      </c>
      <c r="BN11" s="24">
        <v>3.6256278264338153</v>
      </c>
      <c r="BO11" s="24">
        <v>3.7944922903651515</v>
      </c>
      <c r="BP11" s="24">
        <v>3.6053353478745773</v>
      </c>
      <c r="BQ11" s="24">
        <v>3.2656614846259169</v>
      </c>
      <c r="BR11" s="24">
        <v>2.2182227601270093</v>
      </c>
      <c r="BS11" s="24">
        <v>1.9192105016967653</v>
      </c>
      <c r="BT11" s="24">
        <v>2.8431985244790638</v>
      </c>
      <c r="BU11" s="24">
        <v>3.5354518074538608</v>
      </c>
      <c r="BV11" s="24">
        <v>2.6758861764715234</v>
      </c>
      <c r="BW11" s="24">
        <v>3.0110282444612038</v>
      </c>
      <c r="BX11" s="24">
        <v>3.3660987144354046</v>
      </c>
      <c r="BY11" s="24">
        <v>3.7271668669299469</v>
      </c>
      <c r="BZ11" s="24">
        <v>5.5596792390315546</v>
      </c>
      <c r="CA11" s="24">
        <v>3.6955496907045049</v>
      </c>
      <c r="CB11" s="24">
        <v>3.3839863714090099</v>
      </c>
      <c r="CC11" s="24">
        <v>3.4179508834451275</v>
      </c>
      <c r="CD11" s="24">
        <v>3.1903647003969042</v>
      </c>
      <c r="CE11" s="24">
        <v>3.2647608741516176</v>
      </c>
      <c r="CF11" s="24">
        <v>2.7498991117265326</v>
      </c>
      <c r="CG11" s="24">
        <v>3.0123599982476676</v>
      </c>
      <c r="CH11" s="24">
        <v>3.3958763458622738</v>
      </c>
      <c r="CI11" s="24">
        <v>4.0477650338559243</v>
      </c>
      <c r="CJ11" s="24">
        <v>0.91571102928497705</v>
      </c>
      <c r="CK11" s="24">
        <v>1.0063459763683269</v>
      </c>
      <c r="CL11" s="24">
        <v>0.7977808781565785</v>
      </c>
      <c r="CM11" s="24">
        <v>1.6893536305378043</v>
      </c>
      <c r="CN11" s="24">
        <v>0.61299860314010701</v>
      </c>
      <c r="CO11" s="24">
        <v>0.84778008902024171</v>
      </c>
      <c r="CP11" s="24">
        <v>1.0389404107680091</v>
      </c>
      <c r="CQ11" s="24">
        <v>0.99459013538995811</v>
      </c>
      <c r="CR11" s="24">
        <v>1.0432422629271678</v>
      </c>
      <c r="CS11" s="24">
        <v>1.0315630696487395</v>
      </c>
      <c r="CT11" s="24">
        <v>1.0533310164318312</v>
      </c>
      <c r="CU11" s="24">
        <v>0.9192981416421907</v>
      </c>
      <c r="CV11" s="24">
        <v>1.3762956810934706</v>
      </c>
      <c r="CW11" s="24">
        <v>1.2083222466739427</v>
      </c>
      <c r="CX11" s="24">
        <v>1.0643395423357804</v>
      </c>
      <c r="CY11" s="24">
        <v>1.091875228539392</v>
      </c>
      <c r="CZ11" s="24">
        <v>1.1040526318674333</v>
      </c>
      <c r="DA11" s="24">
        <v>1.0444877880512</v>
      </c>
      <c r="DB11" s="24">
        <v>0.99807760573724869</v>
      </c>
      <c r="DC11" s="24">
        <v>0.90197384526314683</v>
      </c>
      <c r="DD11" s="24">
        <v>0.78980089449652657</v>
      </c>
      <c r="DE11" s="24">
        <v>0.31842137224766792</v>
      </c>
      <c r="DF11" s="24">
        <v>0.63168243809684432</v>
      </c>
      <c r="DG11" s="24">
        <v>0.68795238891188704</v>
      </c>
      <c r="DH11" s="24">
        <v>0.74661374796507218</v>
      </c>
      <c r="DI11" s="24">
        <v>1.1736008386009125</v>
      </c>
      <c r="DJ11" s="24">
        <v>1.2257404364854134</v>
      </c>
      <c r="DK11" s="24">
        <v>1.2655684975669774</v>
      </c>
      <c r="DL11" s="24">
        <v>1.4513816841476479</v>
      </c>
      <c r="DM11" s="24">
        <v>1.6357481453919422</v>
      </c>
      <c r="DN11" s="24">
        <v>1.7995634420896998</v>
      </c>
      <c r="DO11" s="24">
        <v>2.1332204608930332</v>
      </c>
      <c r="DP11" s="24">
        <v>2.7394654435721355</v>
      </c>
      <c r="DQ11" s="24">
        <v>3.0999587383171243</v>
      </c>
      <c r="DR11" s="24">
        <v>3.3712149484064287</v>
      </c>
      <c r="DS11" s="24">
        <v>3.9928277949235937</v>
      </c>
      <c r="DT11" s="24">
        <v>3.9398259104147635</v>
      </c>
      <c r="DU11" s="24">
        <v>4.2411375998432215</v>
      </c>
      <c r="DV11" s="24">
        <v>4.8799003692220646</v>
      </c>
      <c r="DW11" s="24">
        <v>6.2942995381484383</v>
      </c>
      <c r="DX11" s="24">
        <v>7.4834598598372644</v>
      </c>
      <c r="DY11" s="24">
        <v>8.0322957152609593</v>
      </c>
      <c r="DZ11" s="24">
        <v>8.0724303671422852</v>
      </c>
      <c r="EA11" s="24">
        <v>8.4125545356280966</v>
      </c>
      <c r="EB11" s="24">
        <v>7.5699951130700498</v>
      </c>
      <c r="EC11" s="24">
        <v>7.9459329193530426</v>
      </c>
      <c r="ED11" s="24">
        <v>8.7795820467930099</v>
      </c>
      <c r="EE11" s="24">
        <v>9.6618258159952344</v>
      </c>
      <c r="EF11" s="24">
        <v>10.873625952053976</v>
      </c>
      <c r="EG11" s="24">
        <v>11.717421318773566</v>
      </c>
      <c r="EH11" s="24">
        <v>12.128636228954157</v>
      </c>
      <c r="EI11" s="24">
        <v>10.88359015304624</v>
      </c>
      <c r="EJ11" s="24">
        <v>11.1040481</v>
      </c>
      <c r="EK11" s="24">
        <v>11.045608100000001</v>
      </c>
      <c r="EL11" s="24">
        <v>9.1376694999999994</v>
      </c>
      <c r="EM11" s="24">
        <v>7.8393573999999999</v>
      </c>
      <c r="EN11" s="24">
        <v>6.3705086</v>
      </c>
      <c r="EO11" s="24">
        <v>6.1132670999999998</v>
      </c>
      <c r="EP11" s="24">
        <v>6.0587968999999999</v>
      </c>
      <c r="EQ11" s="24">
        <v>5.4330321000000001</v>
      </c>
      <c r="ER11" s="24">
        <v>4.9539926999999997</v>
      </c>
      <c r="ES11" s="24">
        <v>4.5961664999999998</v>
      </c>
      <c r="ET11" s="24">
        <v>4.5004961999999997</v>
      </c>
      <c r="EU11" s="24">
        <v>4.4361812</v>
      </c>
      <c r="EV11" s="24">
        <v>4.7479012999999997</v>
      </c>
      <c r="EW11" s="24">
        <v>4.9115241000000003</v>
      </c>
      <c r="EX11" s="24">
        <v>4.4084158999999996</v>
      </c>
      <c r="EY11" s="24">
        <v>4.2777187000000003</v>
      </c>
      <c r="EZ11" s="24">
        <v>4.6493846999999997</v>
      </c>
      <c r="FA11" s="24">
        <v>5.1610522000000003</v>
      </c>
      <c r="FB11" s="24">
        <v>4.8294489</v>
      </c>
      <c r="FC11" s="24">
        <v>4.5802963999999999</v>
      </c>
      <c r="FD11" s="24">
        <v>4.1134982999999998</v>
      </c>
      <c r="FE11" s="24">
        <v>3.9148789000000002</v>
      </c>
      <c r="FF11" s="24">
        <v>3.7692774</v>
      </c>
      <c r="FG11" s="24">
        <v>3.6471879999999999</v>
      </c>
      <c r="FH11" s="41">
        <v>3.3739963999999998</v>
      </c>
      <c r="FI11" s="41">
        <v>3.4</v>
      </c>
      <c r="FJ11" s="41">
        <v>3.5</v>
      </c>
      <c r="FK11" s="41">
        <v>4.2</v>
      </c>
      <c r="FL11" s="41">
        <v>3.8</v>
      </c>
      <c r="FM11" s="41">
        <v>4</v>
      </c>
      <c r="FN11" s="18"/>
      <c r="FP11" s="11"/>
      <c r="FQ11" s="11"/>
      <c r="FR11" s="11"/>
      <c r="FS11" s="11"/>
      <c r="FT11" s="11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</row>
    <row r="12" spans="1:197" x14ac:dyDescent="0.3">
      <c r="A12" s="51" t="s">
        <v>68</v>
      </c>
      <c r="B12" s="51" t="s">
        <v>69</v>
      </c>
      <c r="C12" s="55" t="s">
        <v>3</v>
      </c>
      <c r="D12" s="110" t="s">
        <v>588</v>
      </c>
      <c r="E12" s="12" t="s">
        <v>24</v>
      </c>
      <c r="F12" s="20"/>
      <c r="G12" s="26">
        <f>G11*G4/100</f>
        <v>7.1703007038647917E-2</v>
      </c>
      <c r="H12" s="26">
        <f t="shared" ref="H12:AL12" si="22">H11*H4/100</f>
        <v>9.3995516429781725E-2</v>
      </c>
      <c r="I12" s="26">
        <f t="shared" si="22"/>
        <v>0.10777791086772417</v>
      </c>
      <c r="J12" s="26">
        <f t="shared" si="22"/>
        <v>0.13868751406919611</v>
      </c>
      <c r="K12" s="26">
        <f t="shared" si="22"/>
        <v>0.14157618910418443</v>
      </c>
      <c r="L12" s="26">
        <f t="shared" si="22"/>
        <v>0.15074232151471262</v>
      </c>
      <c r="M12" s="26">
        <f t="shared" si="22"/>
        <v>0.14424413209222903</v>
      </c>
      <c r="N12" s="26">
        <f t="shared" si="22"/>
        <v>0.17481017955542685</v>
      </c>
      <c r="O12" s="26">
        <f t="shared" si="22"/>
        <v>0.20149255557913009</v>
      </c>
      <c r="P12" s="26">
        <f t="shared" si="22"/>
        <v>0.20481256518934965</v>
      </c>
      <c r="Q12" s="26">
        <f t="shared" si="22"/>
        <v>0.21109734781359946</v>
      </c>
      <c r="R12" s="26">
        <f t="shared" si="22"/>
        <v>0.21150052914951195</v>
      </c>
      <c r="S12" s="26">
        <f t="shared" si="22"/>
        <v>0.2297385120126158</v>
      </c>
      <c r="T12" s="26">
        <f t="shared" si="22"/>
        <v>0.22164507567621672</v>
      </c>
      <c r="U12" s="26">
        <f t="shared" si="22"/>
        <v>0.21896442057998375</v>
      </c>
      <c r="V12" s="26">
        <f t="shared" si="22"/>
        <v>0.2302105671617021</v>
      </c>
      <c r="W12" s="26">
        <f t="shared" si="22"/>
        <v>0.24947059158587329</v>
      </c>
      <c r="X12" s="26">
        <f t="shared" si="22"/>
        <v>0.24242817469665209</v>
      </c>
      <c r="Y12" s="26">
        <f t="shared" si="22"/>
        <v>0.24027232459520473</v>
      </c>
      <c r="Z12" s="26">
        <f t="shared" si="22"/>
        <v>0.26721376178283601</v>
      </c>
      <c r="AA12" s="26">
        <f t="shared" si="22"/>
        <v>0.28207956919085114</v>
      </c>
      <c r="AB12" s="26">
        <f t="shared" si="22"/>
        <v>0.27531598102398608</v>
      </c>
      <c r="AC12" s="26">
        <f t="shared" si="22"/>
        <v>0.27182657200620725</v>
      </c>
      <c r="AD12" s="26">
        <f t="shared" si="22"/>
        <v>0.2724511554419366</v>
      </c>
      <c r="AE12" s="26">
        <f t="shared" si="22"/>
        <v>0.27697509478594262</v>
      </c>
      <c r="AF12" s="26">
        <f t="shared" si="22"/>
        <v>0.29349579590143393</v>
      </c>
      <c r="AG12" s="26">
        <f t="shared" si="22"/>
        <v>0.29908681315467073</v>
      </c>
      <c r="AH12" s="26">
        <f t="shared" si="22"/>
        <v>0.31367485793911176</v>
      </c>
      <c r="AI12" s="26">
        <f t="shared" si="22"/>
        <v>0.28879001427959616</v>
      </c>
      <c r="AJ12" s="26">
        <f t="shared" si="22"/>
        <v>0.28837520383619869</v>
      </c>
      <c r="AK12" s="26">
        <f t="shared" si="22"/>
        <v>0.29706907760394285</v>
      </c>
      <c r="AL12" s="26">
        <f t="shared" si="22"/>
        <v>0.28666202678601227</v>
      </c>
      <c r="AM12" s="26">
        <f t="shared" ref="AM12:BR12" si="23">AM11*AM4/100</f>
        <v>0.28363162571833445</v>
      </c>
      <c r="AN12" s="26">
        <f t="shared" si="23"/>
        <v>0.30427349753590771</v>
      </c>
      <c r="AO12" s="26">
        <f t="shared" si="23"/>
        <v>0.31048099948192859</v>
      </c>
      <c r="AP12" s="26">
        <f t="shared" si="23"/>
        <v>0.31271853099689179</v>
      </c>
      <c r="AQ12" s="26">
        <f t="shared" si="23"/>
        <v>0.2907557281718543</v>
      </c>
      <c r="AR12" s="26">
        <f t="shared" si="23"/>
        <v>0.30143973775798633</v>
      </c>
      <c r="AS12" s="26">
        <f t="shared" si="23"/>
        <v>0.29030266287324219</v>
      </c>
      <c r="AT12" s="26">
        <f t="shared" si="23"/>
        <v>0.29062587354507646</v>
      </c>
      <c r="AU12" s="26">
        <f t="shared" si="23"/>
        <v>0.29929117988274129</v>
      </c>
      <c r="AV12" s="26">
        <f t="shared" si="23"/>
        <v>0.28498553328229809</v>
      </c>
      <c r="AW12" s="26">
        <f t="shared" si="23"/>
        <v>0.28890827218315906</v>
      </c>
      <c r="AX12" s="26">
        <f t="shared" si="23"/>
        <v>0.291161848906205</v>
      </c>
      <c r="AY12" s="26">
        <f t="shared" si="23"/>
        <v>0.28427336878140097</v>
      </c>
      <c r="AZ12" s="26">
        <f t="shared" si="23"/>
        <v>0.24369771620280506</v>
      </c>
      <c r="BA12" s="26">
        <f t="shared" si="23"/>
        <v>0.25190284971671661</v>
      </c>
      <c r="BB12" s="26">
        <f t="shared" si="23"/>
        <v>0.24633614684746027</v>
      </c>
      <c r="BC12" s="26">
        <f t="shared" si="23"/>
        <v>0.26243773549874111</v>
      </c>
      <c r="BD12" s="26">
        <f t="shared" si="23"/>
        <v>0.25888413240063785</v>
      </c>
      <c r="BE12" s="26">
        <f t="shared" si="23"/>
        <v>0.26463045486842851</v>
      </c>
      <c r="BF12" s="26">
        <f t="shared" si="23"/>
        <v>0.28241603928193992</v>
      </c>
      <c r="BG12" s="26">
        <f t="shared" si="23"/>
        <v>0.27558198723756211</v>
      </c>
      <c r="BH12" s="26">
        <f t="shared" si="23"/>
        <v>0.30742260074706346</v>
      </c>
      <c r="BI12" s="26">
        <f t="shared" si="23"/>
        <v>0.36271448291837766</v>
      </c>
      <c r="BJ12" s="26">
        <f t="shared" si="23"/>
        <v>0.76783895520172951</v>
      </c>
      <c r="BK12" s="26">
        <f t="shared" si="23"/>
        <v>0.95807098598459961</v>
      </c>
      <c r="BL12" s="26">
        <f t="shared" si="23"/>
        <v>1.6599515483357292</v>
      </c>
      <c r="BM12" s="26">
        <f t="shared" si="23"/>
        <v>2.107724041366684</v>
      </c>
      <c r="BN12" s="26">
        <f t="shared" si="23"/>
        <v>2.0916397995997436</v>
      </c>
      <c r="BO12" s="26">
        <f t="shared" si="23"/>
        <v>2.3327044803353409</v>
      </c>
      <c r="BP12" s="26">
        <f t="shared" si="23"/>
        <v>2.3978514003005524</v>
      </c>
      <c r="BQ12" s="26">
        <f t="shared" si="23"/>
        <v>2.2086344122577657</v>
      </c>
      <c r="BR12" s="26">
        <f t="shared" si="23"/>
        <v>1.8586512099158554</v>
      </c>
      <c r="BS12" s="26">
        <f t="shared" ref="BS12:CX12" si="24">BS11*BS4/100</f>
        <v>1.723945447365522</v>
      </c>
      <c r="BT12" s="26">
        <f t="shared" si="24"/>
        <v>2.2432952941341844</v>
      </c>
      <c r="BU12" s="26">
        <f t="shared" si="24"/>
        <v>2.8191005449778754</v>
      </c>
      <c r="BV12" s="26">
        <f t="shared" si="24"/>
        <v>2.1778444761711331</v>
      </c>
      <c r="BW12" s="26">
        <f t="shared" si="24"/>
        <v>2.15587009497639</v>
      </c>
      <c r="BX12" s="26">
        <f t="shared" si="24"/>
        <v>2.1476650477225019</v>
      </c>
      <c r="BY12" s="26">
        <f t="shared" si="24"/>
        <v>2.2321567276087984</v>
      </c>
      <c r="BZ12" s="26">
        <f t="shared" si="24"/>
        <v>3.0455541512267583</v>
      </c>
      <c r="CA12" s="26">
        <f t="shared" si="24"/>
        <v>2.0270805341605422</v>
      </c>
      <c r="CB12" s="26">
        <f t="shared" si="24"/>
        <v>2.0566213228394234</v>
      </c>
      <c r="CC12" s="26">
        <f t="shared" si="24"/>
        <v>2.1532213168866425</v>
      </c>
      <c r="CD12" s="26">
        <f t="shared" si="24"/>
        <v>2.5301446909009755</v>
      </c>
      <c r="CE12" s="26">
        <f t="shared" si="24"/>
        <v>2.8213556123461592</v>
      </c>
      <c r="CF12" s="26">
        <f t="shared" si="24"/>
        <v>2.6242898098256831</v>
      </c>
      <c r="CG12" s="26">
        <f t="shared" si="24"/>
        <v>3.405635526557099</v>
      </c>
      <c r="CH12" s="26">
        <f t="shared" si="24"/>
        <v>4.5840375906585189</v>
      </c>
      <c r="CI12" s="26">
        <f t="shared" si="24"/>
        <v>6.8070359418803461</v>
      </c>
      <c r="CJ12" s="26">
        <f t="shared" si="24"/>
        <v>2.0994746878971156</v>
      </c>
      <c r="CK12" s="26">
        <f t="shared" si="24"/>
        <v>4.5144232801243538</v>
      </c>
      <c r="CL12" s="26">
        <f t="shared" si="24"/>
        <v>6.6368175390912958</v>
      </c>
      <c r="CM12" s="26">
        <f t="shared" si="24"/>
        <v>31.51279686685713</v>
      </c>
      <c r="CN12" s="26">
        <f t="shared" si="24"/>
        <v>22.120226160331882</v>
      </c>
      <c r="CO12" s="26">
        <f t="shared" si="24"/>
        <v>36.016145579410491</v>
      </c>
      <c r="CP12" s="26">
        <f t="shared" si="24"/>
        <v>46.640199491348866</v>
      </c>
      <c r="CQ12" s="26">
        <f t="shared" si="24"/>
        <v>50.510484674657299</v>
      </c>
      <c r="CR12" s="26">
        <f t="shared" si="24"/>
        <v>62.917558600135841</v>
      </c>
      <c r="CS12" s="26">
        <f t="shared" si="24"/>
        <v>67.328011725183813</v>
      </c>
      <c r="CT12" s="26">
        <f t="shared" si="24"/>
        <v>76.381167327187526</v>
      </c>
      <c r="CU12" s="26">
        <f t="shared" si="24"/>
        <v>71.270568449703205</v>
      </c>
      <c r="CV12" s="26">
        <f t="shared" si="24"/>
        <v>117.82790870566247</v>
      </c>
      <c r="CW12" s="26">
        <f t="shared" si="24"/>
        <v>112.98982051789086</v>
      </c>
      <c r="CX12" s="26">
        <f t="shared" si="24"/>
        <v>107.17366245095951</v>
      </c>
      <c r="CY12" s="26">
        <f t="shared" ref="CY12:ED12" si="25">CY11*CY4/100</f>
        <v>118.85316413893268</v>
      </c>
      <c r="CZ12" s="26">
        <f t="shared" si="25"/>
        <v>127.96192770272317</v>
      </c>
      <c r="DA12" s="26">
        <f t="shared" si="25"/>
        <v>132.45592303306975</v>
      </c>
      <c r="DB12" s="26">
        <f t="shared" si="25"/>
        <v>142.80828808302306</v>
      </c>
      <c r="DC12" s="26">
        <f t="shared" si="25"/>
        <v>145.44426975051354</v>
      </c>
      <c r="DD12" s="26">
        <f t="shared" si="25"/>
        <v>146.79264563646547</v>
      </c>
      <c r="DE12" s="26">
        <f t="shared" si="25"/>
        <v>65.272911717701518</v>
      </c>
      <c r="DF12" s="26">
        <f t="shared" si="25"/>
        <v>139.96408246102391</v>
      </c>
      <c r="DG12" s="26">
        <f t="shared" si="25"/>
        <v>166.54317291494081</v>
      </c>
      <c r="DH12" s="26">
        <f t="shared" si="25"/>
        <v>200.69136371561981</v>
      </c>
      <c r="DI12" s="26">
        <f t="shared" si="25"/>
        <v>342.9115896322844</v>
      </c>
      <c r="DJ12" s="26">
        <f t="shared" si="25"/>
        <v>396.07324515993321</v>
      </c>
      <c r="DK12" s="26">
        <f t="shared" si="25"/>
        <v>461.86389694500286</v>
      </c>
      <c r="DL12" s="26">
        <f t="shared" si="25"/>
        <v>578.48301427089905</v>
      </c>
      <c r="DM12" s="26">
        <f t="shared" si="25"/>
        <v>714.84440462089378</v>
      </c>
      <c r="DN12" s="26">
        <f t="shared" si="25"/>
        <v>948.29149105821398</v>
      </c>
      <c r="DO12" s="26">
        <f t="shared" si="25"/>
        <v>1421.6197563840085</v>
      </c>
      <c r="DP12" s="26">
        <f t="shared" si="25"/>
        <v>2091.9469195317256</v>
      </c>
      <c r="DQ12" s="26">
        <f t="shared" si="25"/>
        <v>2972.5268223785465</v>
      </c>
      <c r="DR12" s="26">
        <f t="shared" si="25"/>
        <v>3928.4322620915163</v>
      </c>
      <c r="DS12" s="26">
        <f t="shared" si="25"/>
        <v>5478.29441602113</v>
      </c>
      <c r="DT12" s="26">
        <f t="shared" si="25"/>
        <v>6615.2984199638931</v>
      </c>
      <c r="DU12" s="26">
        <f t="shared" si="25"/>
        <v>8894.1972432917082</v>
      </c>
      <c r="DV12" s="26">
        <f t="shared" si="25"/>
        <v>12266.780937184045</v>
      </c>
      <c r="DW12" s="26">
        <f t="shared" si="25"/>
        <v>18681.820372343638</v>
      </c>
      <c r="DX12" s="26">
        <f t="shared" si="25"/>
        <v>25886.220696103508</v>
      </c>
      <c r="DY12" s="26">
        <f t="shared" si="25"/>
        <v>31784.626312371682</v>
      </c>
      <c r="DZ12" s="26">
        <f t="shared" si="25"/>
        <v>35875.201754225593</v>
      </c>
      <c r="EA12" s="26">
        <f t="shared" si="25"/>
        <v>41411.045413209133</v>
      </c>
      <c r="EB12" s="26">
        <f t="shared" si="25"/>
        <v>40819.060233161807</v>
      </c>
      <c r="EC12" s="26">
        <f t="shared" si="25"/>
        <v>47667.907332288625</v>
      </c>
      <c r="ED12" s="26">
        <f t="shared" si="25"/>
        <v>57874.499472552947</v>
      </c>
      <c r="EE12" s="26">
        <f t="shared" ref="EE12:FM12" si="26">EE11*EE4/100</f>
        <v>70454.069924803916</v>
      </c>
      <c r="EF12" s="26">
        <f t="shared" si="26"/>
        <v>86640.676043969128</v>
      </c>
      <c r="EG12" s="26">
        <f t="shared" si="26"/>
        <v>98306.052614381711</v>
      </c>
      <c r="EH12" s="26">
        <f t="shared" si="26"/>
        <v>104889.71393218193</v>
      </c>
      <c r="EI12" s="26">
        <f t="shared" si="26"/>
        <v>99576.058785593137</v>
      </c>
      <c r="EJ12" s="26">
        <f t="shared" si="26"/>
        <v>109735.0002729792</v>
      </c>
      <c r="EK12" s="26">
        <f t="shared" si="26"/>
        <v>115522.99966688869</v>
      </c>
      <c r="EL12" s="26">
        <f t="shared" si="26"/>
        <v>99815.999833123497</v>
      </c>
      <c r="EM12" s="26">
        <f t="shared" si="26"/>
        <v>89278.999950701414</v>
      </c>
      <c r="EN12" s="26">
        <f t="shared" si="26"/>
        <v>74862.999960357003</v>
      </c>
      <c r="EO12" s="26">
        <f t="shared" si="26"/>
        <v>75896.999657955894</v>
      </c>
      <c r="EP12" s="26">
        <f t="shared" si="26"/>
        <v>79015.000010159201</v>
      </c>
      <c r="EQ12" s="26">
        <f t="shared" si="26"/>
        <v>73359.999470106894</v>
      </c>
      <c r="ER12" s="26">
        <f t="shared" si="26"/>
        <v>69092.999315396388</v>
      </c>
      <c r="ES12" s="26">
        <f t="shared" si="26"/>
        <v>66750.999351135004</v>
      </c>
      <c r="ET12" s="26">
        <f t="shared" si="26"/>
        <v>67220.99991835859</v>
      </c>
      <c r="EU12" s="26">
        <f t="shared" si="26"/>
        <v>68879.999916481596</v>
      </c>
      <c r="EV12" s="26">
        <f t="shared" si="26"/>
        <v>76670.999857117393</v>
      </c>
      <c r="EW12" s="26">
        <f t="shared" si="26"/>
        <v>80436.000716555398</v>
      </c>
      <c r="EX12" s="26">
        <f t="shared" si="26"/>
        <v>69531.99987928808</v>
      </c>
      <c r="EY12" s="26">
        <f t="shared" si="26"/>
        <v>68926.000203047806</v>
      </c>
      <c r="EZ12" s="26">
        <f t="shared" si="26"/>
        <v>76656.999905562596</v>
      </c>
      <c r="FA12" s="26">
        <f t="shared" si="26"/>
        <v>83834.000422241399</v>
      </c>
      <c r="FB12" s="26">
        <f t="shared" si="26"/>
        <v>77886.999917585694</v>
      </c>
      <c r="FC12" s="26">
        <f t="shared" si="26"/>
        <v>74540.000110198394</v>
      </c>
      <c r="FD12" s="26">
        <f t="shared" si="26"/>
        <v>68092.999783965002</v>
      </c>
      <c r="FE12" s="26">
        <f t="shared" si="26"/>
        <v>66387.999622185205</v>
      </c>
      <c r="FF12" s="26">
        <f t="shared" si="26"/>
        <v>65456.999940427195</v>
      </c>
      <c r="FG12" s="26">
        <f t="shared" si="26"/>
        <v>64415.474650215998</v>
      </c>
      <c r="FH12" s="42">
        <f t="shared" si="26"/>
        <v>60385.999349107995</v>
      </c>
      <c r="FI12" s="42">
        <f t="shared" si="26"/>
        <v>53505.120000000003</v>
      </c>
      <c r="FJ12" s="42">
        <f t="shared" si="26"/>
        <v>59655.995000000003</v>
      </c>
      <c r="FK12" s="42">
        <f t="shared" si="26"/>
        <v>74440.59</v>
      </c>
      <c r="FL12" s="42">
        <f t="shared" si="26"/>
        <v>67971.093999999997</v>
      </c>
      <c r="FM12" s="42">
        <f t="shared" si="26"/>
        <v>72218.559999999998</v>
      </c>
      <c r="FP12" s="11"/>
      <c r="FQ12" s="11"/>
      <c r="FR12" s="11"/>
      <c r="FS12" s="11"/>
      <c r="FT12" s="11"/>
      <c r="FU12" s="15"/>
      <c r="FV12" s="15"/>
      <c r="FW12" s="16"/>
      <c r="FX12" s="16"/>
      <c r="FY12" s="16"/>
      <c r="FZ12" s="16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</row>
    <row r="13" spans="1:197" s="10" customFormat="1" ht="15.6" x14ac:dyDescent="0.35">
      <c r="A13" s="51" t="s">
        <v>70</v>
      </c>
      <c r="B13" s="51" t="s">
        <v>71</v>
      </c>
      <c r="C13" s="55" t="s">
        <v>32</v>
      </c>
      <c r="D13" s="110" t="s">
        <v>588</v>
      </c>
      <c r="E13" s="12" t="s">
        <v>24</v>
      </c>
      <c r="F13" s="20"/>
      <c r="G13" s="22">
        <f>(G5-F5)</f>
        <v>0.10000000000000009</v>
      </c>
      <c r="H13" s="22">
        <f t="shared" ref="H13:AL13" si="27">(H5-G5)</f>
        <v>0.30000000000000004</v>
      </c>
      <c r="I13" s="22">
        <f t="shared" si="27"/>
        <v>0.5</v>
      </c>
      <c r="J13" s="22">
        <f t="shared" si="27"/>
        <v>0.39999999999999991</v>
      </c>
      <c r="K13" s="22">
        <f t="shared" si="27"/>
        <v>0.39999999999999991</v>
      </c>
      <c r="L13" s="22">
        <f t="shared" si="27"/>
        <v>0.60000000000000009</v>
      </c>
      <c r="M13" s="22">
        <f t="shared" si="27"/>
        <v>0.20000000000000018</v>
      </c>
      <c r="N13" s="22">
        <f t="shared" si="27"/>
        <v>9.9999999999999645E-2</v>
      </c>
      <c r="O13" s="22">
        <f t="shared" si="27"/>
        <v>0.40000000000000036</v>
      </c>
      <c r="P13" s="22">
        <f t="shared" si="27"/>
        <v>0.20000000000000018</v>
      </c>
      <c r="Q13" s="22">
        <f t="shared" si="27"/>
        <v>9.9999999999999645E-2</v>
      </c>
      <c r="R13" s="22">
        <f t="shared" si="27"/>
        <v>9.9999999999999645E-2</v>
      </c>
      <c r="S13" s="22">
        <f t="shared" si="27"/>
        <v>-0.29999999999999982</v>
      </c>
      <c r="T13" s="22">
        <f t="shared" si="27"/>
        <v>0</v>
      </c>
      <c r="U13" s="22">
        <f t="shared" si="27"/>
        <v>0.70000000000000018</v>
      </c>
      <c r="V13" s="22">
        <f t="shared" si="27"/>
        <v>9.9999999999999645E-2</v>
      </c>
      <c r="W13" s="22">
        <f t="shared" si="27"/>
        <v>0</v>
      </c>
      <c r="X13" s="22">
        <f t="shared" si="27"/>
        <v>0</v>
      </c>
      <c r="Y13" s="22">
        <f t="shared" si="27"/>
        <v>-9.9999999999999645E-2</v>
      </c>
      <c r="Z13" s="22">
        <f t="shared" si="27"/>
        <v>0.59999999999999964</v>
      </c>
      <c r="AA13" s="22">
        <f t="shared" si="27"/>
        <v>0.5</v>
      </c>
      <c r="AB13" s="22">
        <f t="shared" si="27"/>
        <v>-9.9999999999999645E-2</v>
      </c>
      <c r="AC13" s="22">
        <f t="shared" si="27"/>
        <v>0</v>
      </c>
      <c r="AD13" s="22">
        <f t="shared" si="27"/>
        <v>-9.9999999999999645E-2</v>
      </c>
      <c r="AE13" s="22">
        <f t="shared" si="27"/>
        <v>9.9999999999999645E-2</v>
      </c>
      <c r="AF13" s="22">
        <f t="shared" si="27"/>
        <v>9.9999999999999645E-2</v>
      </c>
      <c r="AG13" s="22">
        <f t="shared" si="27"/>
        <v>0.20000000000000018</v>
      </c>
      <c r="AH13" s="22">
        <f t="shared" si="27"/>
        <v>0.20000000000000018</v>
      </c>
      <c r="AI13" s="22">
        <f t="shared" si="27"/>
        <v>0</v>
      </c>
      <c r="AJ13" s="22">
        <f t="shared" si="27"/>
        <v>0.20000000000000018</v>
      </c>
      <c r="AK13" s="22">
        <f t="shared" si="27"/>
        <v>9.9999999999999645E-2</v>
      </c>
      <c r="AL13" s="22">
        <f t="shared" si="27"/>
        <v>0</v>
      </c>
      <c r="AM13" s="22">
        <f t="shared" ref="AM13:BR13" si="28">(AM5-AL5)</f>
        <v>0.29999999999999982</v>
      </c>
      <c r="AN13" s="22">
        <f t="shared" si="28"/>
        <v>0</v>
      </c>
      <c r="AO13" s="22">
        <f t="shared" si="28"/>
        <v>0.20000000000000018</v>
      </c>
      <c r="AP13" s="22">
        <f t="shared" si="28"/>
        <v>0.10000000000000053</v>
      </c>
      <c r="AQ13" s="22">
        <f t="shared" si="28"/>
        <v>9.9999999999999645E-2</v>
      </c>
      <c r="AR13" s="22">
        <f t="shared" si="28"/>
        <v>0</v>
      </c>
      <c r="AS13" s="22">
        <f t="shared" si="28"/>
        <v>0</v>
      </c>
      <c r="AT13" s="22">
        <f t="shared" si="28"/>
        <v>-9.9999999999999645E-2</v>
      </c>
      <c r="AU13" s="22">
        <f t="shared" si="28"/>
        <v>0</v>
      </c>
      <c r="AV13" s="22">
        <f t="shared" si="28"/>
        <v>0</v>
      </c>
      <c r="AW13" s="22">
        <f t="shared" si="28"/>
        <v>9.9999999999999645E-2</v>
      </c>
      <c r="AX13" s="22">
        <f t="shared" si="28"/>
        <v>9.9999999999999645E-2</v>
      </c>
      <c r="AY13" s="22">
        <f t="shared" si="28"/>
        <v>0</v>
      </c>
      <c r="AZ13" s="22">
        <f t="shared" si="28"/>
        <v>9.9999999999999645E-2</v>
      </c>
      <c r="BA13" s="22">
        <f t="shared" si="28"/>
        <v>0.20000000000000107</v>
      </c>
      <c r="BB13" s="22">
        <f t="shared" si="28"/>
        <v>9.9999999999999645E-2</v>
      </c>
      <c r="BC13" s="22">
        <f t="shared" si="28"/>
        <v>0.19999999999999929</v>
      </c>
      <c r="BD13" s="22">
        <f t="shared" si="28"/>
        <v>0.10000000000000142</v>
      </c>
      <c r="BE13" s="22">
        <f t="shared" si="28"/>
        <v>0.29999999999999893</v>
      </c>
      <c r="BF13" s="22">
        <f t="shared" si="28"/>
        <v>0.30000000000000071</v>
      </c>
      <c r="BG13" s="22">
        <f t="shared" si="28"/>
        <v>0.59999999999999964</v>
      </c>
      <c r="BH13" s="22">
        <f t="shared" si="28"/>
        <v>2.5999999999999996</v>
      </c>
      <c r="BI13" s="22">
        <f t="shared" si="28"/>
        <v>3.3000000000000007</v>
      </c>
      <c r="BJ13" s="22">
        <f t="shared" si="28"/>
        <v>10.700000000000001</v>
      </c>
      <c r="BK13" s="22">
        <f t="shared" si="28"/>
        <v>9.6000000000000014</v>
      </c>
      <c r="BL13" s="22">
        <f t="shared" si="28"/>
        <v>20.199999999999996</v>
      </c>
      <c r="BM13" s="22">
        <f t="shared" si="28"/>
        <v>34.500000000000007</v>
      </c>
      <c r="BN13" s="22">
        <f t="shared" si="28"/>
        <v>0.5</v>
      </c>
      <c r="BO13" s="22">
        <f t="shared" si="28"/>
        <v>-0.5</v>
      </c>
      <c r="BP13" s="22">
        <f t="shared" si="28"/>
        <v>8</v>
      </c>
      <c r="BQ13" s="22">
        <f t="shared" si="28"/>
        <v>4.0999999999999943</v>
      </c>
      <c r="BR13" s="22">
        <f t="shared" si="28"/>
        <v>-10.099999999999994</v>
      </c>
      <c r="BS13" s="22">
        <f t="shared" ref="BS13:CX13" si="29">(BS5-BR5)</f>
        <v>-8</v>
      </c>
      <c r="BT13" s="22">
        <f t="shared" si="29"/>
        <v>-0.5</v>
      </c>
      <c r="BU13" s="22">
        <f t="shared" si="29"/>
        <v>-1.6000000000000085</v>
      </c>
      <c r="BV13" s="22">
        <f t="shared" si="29"/>
        <v>0.29999999999999716</v>
      </c>
      <c r="BW13" s="22">
        <f t="shared" si="29"/>
        <v>0.20000000000000284</v>
      </c>
      <c r="BX13" s="22">
        <f t="shared" si="29"/>
        <v>-11.099999999999994</v>
      </c>
      <c r="BY13" s="22">
        <f t="shared" si="29"/>
        <v>-16.5</v>
      </c>
      <c r="BZ13" s="22">
        <f t="shared" si="29"/>
        <v>1.5</v>
      </c>
      <c r="CA13" s="22">
        <f t="shared" si="29"/>
        <v>3</v>
      </c>
      <c r="CB13" s="22">
        <f t="shared" si="29"/>
        <v>0.89999999999999858</v>
      </c>
      <c r="CC13" s="22">
        <f t="shared" si="29"/>
        <v>5.4999999999999929</v>
      </c>
      <c r="CD13" s="22">
        <f t="shared" si="29"/>
        <v>3.6000000000000085</v>
      </c>
      <c r="CE13" s="22">
        <f t="shared" si="29"/>
        <v>5.2000000000000028</v>
      </c>
      <c r="CF13" s="22">
        <f t="shared" si="29"/>
        <v>6.2999999999999972</v>
      </c>
      <c r="CG13" s="22">
        <f t="shared" si="29"/>
        <v>17.899999999999991</v>
      </c>
      <c r="CH13" s="22">
        <f t="shared" si="29"/>
        <v>41.099999999999994</v>
      </c>
      <c r="CI13" s="22">
        <f t="shared" si="29"/>
        <v>54.200000000000017</v>
      </c>
      <c r="CJ13" s="22">
        <f t="shared" si="29"/>
        <v>67.700000000000017</v>
      </c>
      <c r="CK13" s="22">
        <f t="shared" si="29"/>
        <v>135.19999999999999</v>
      </c>
      <c r="CL13" s="22">
        <f t="shared" si="29"/>
        <v>176.3</v>
      </c>
      <c r="CM13" s="22">
        <f t="shared" si="29"/>
        <v>178.69999999999993</v>
      </c>
      <c r="CN13" s="22">
        <f t="shared" si="29"/>
        <v>173.60000000000002</v>
      </c>
      <c r="CO13" s="22">
        <f t="shared" si="29"/>
        <v>304.00000000000011</v>
      </c>
      <c r="CP13" s="22">
        <f t="shared" si="29"/>
        <v>215.19999999999982</v>
      </c>
      <c r="CQ13" s="22">
        <f t="shared" si="29"/>
        <v>169.5</v>
      </c>
      <c r="CR13" s="22">
        <f t="shared" si="29"/>
        <v>292</v>
      </c>
      <c r="CS13" s="22">
        <f t="shared" si="29"/>
        <v>284.30000000000018</v>
      </c>
      <c r="CT13" s="22">
        <f t="shared" si="29"/>
        <v>300.59999999999991</v>
      </c>
      <c r="CU13" s="22">
        <f t="shared" si="29"/>
        <v>302.90000000000009</v>
      </c>
      <c r="CV13" s="22">
        <f t="shared" si="29"/>
        <v>283.5</v>
      </c>
      <c r="CW13" s="22">
        <f t="shared" si="29"/>
        <v>183.29999999999973</v>
      </c>
      <c r="CX13" s="22">
        <f t="shared" si="29"/>
        <v>178.90000000000009</v>
      </c>
      <c r="CY13" s="22">
        <f t="shared" ref="CY13:ED13" si="30">(CY5-CX5)</f>
        <v>248.09999999999991</v>
      </c>
      <c r="CZ13" s="22">
        <f t="shared" si="30"/>
        <v>367.30000000000018</v>
      </c>
      <c r="DA13" s="22">
        <f t="shared" si="30"/>
        <v>158.30000000000018</v>
      </c>
      <c r="DB13" s="22">
        <f t="shared" si="30"/>
        <v>271.19999999999982</v>
      </c>
      <c r="DC13" s="22">
        <f t="shared" si="30"/>
        <v>380.89999999999964</v>
      </c>
      <c r="DD13" s="22">
        <f t="shared" si="30"/>
        <v>368.70000000000073</v>
      </c>
      <c r="DE13" s="22">
        <f t="shared" si="30"/>
        <v>501</v>
      </c>
      <c r="DF13" s="22">
        <f t="shared" si="30"/>
        <v>698.09999999999945</v>
      </c>
      <c r="DG13" s="22">
        <f t="shared" si="30"/>
        <v>1725.3000000000002</v>
      </c>
      <c r="DH13" s="22">
        <f t="shared" si="30"/>
        <v>780.20000000000073</v>
      </c>
      <c r="DI13" s="22">
        <f t="shared" si="30"/>
        <v>1465.3999999999996</v>
      </c>
      <c r="DJ13" s="22">
        <f t="shared" si="30"/>
        <v>1285.6999999999989</v>
      </c>
      <c r="DK13" s="22">
        <f t="shared" si="30"/>
        <v>1740</v>
      </c>
      <c r="DL13" s="22">
        <f t="shared" si="30"/>
        <v>3015</v>
      </c>
      <c r="DM13" s="22">
        <f t="shared" si="30"/>
        <v>4028.1000000000022</v>
      </c>
      <c r="DN13" s="22">
        <f t="shared" si="30"/>
        <v>5769</v>
      </c>
      <c r="DO13" s="22">
        <f t="shared" si="30"/>
        <v>6698.5999999999985</v>
      </c>
      <c r="DP13" s="22">
        <f t="shared" si="30"/>
        <v>9677</v>
      </c>
      <c r="DQ13" s="22">
        <f t="shared" si="30"/>
        <v>10574.5</v>
      </c>
      <c r="DR13" s="22">
        <f t="shared" si="30"/>
        <v>10497.199999999997</v>
      </c>
      <c r="DS13" s="22">
        <f t="shared" si="30"/>
        <v>17070</v>
      </c>
      <c r="DT13" s="22">
        <f t="shared" si="30"/>
        <v>16215.699999999997</v>
      </c>
      <c r="DU13" s="22">
        <f t="shared" si="30"/>
        <v>19768.900000000009</v>
      </c>
      <c r="DV13" s="22">
        <f t="shared" si="30"/>
        <v>28704.999999999985</v>
      </c>
      <c r="DW13" s="22">
        <f t="shared" si="30"/>
        <v>39711.100000000006</v>
      </c>
      <c r="DX13" s="22">
        <f t="shared" si="30"/>
        <v>51444.100000000006</v>
      </c>
      <c r="DY13" s="22">
        <f t="shared" si="30"/>
        <v>55113.599999999977</v>
      </c>
      <c r="DZ13" s="22">
        <f t="shared" si="30"/>
        <v>62394.900000000023</v>
      </c>
      <c r="EA13" s="22">
        <f t="shared" si="30"/>
        <v>58646.599999999977</v>
      </c>
      <c r="EB13" s="22">
        <f t="shared" si="30"/>
        <v>60517.300000000047</v>
      </c>
      <c r="EC13" s="22">
        <f t="shared" si="30"/>
        <v>63587.599999999977</v>
      </c>
      <c r="ED13" s="22">
        <f t="shared" si="30"/>
        <v>69503.900000000023</v>
      </c>
      <c r="EE13" s="22">
        <f t="shared" ref="EE13:FH13" si="31">(EE5-ED5)</f>
        <v>78931.099999999977</v>
      </c>
      <c r="EF13" s="22">
        <f t="shared" si="31"/>
        <v>89595.699999999953</v>
      </c>
      <c r="EG13" s="22">
        <f t="shared" si="31"/>
        <v>96099.800000000047</v>
      </c>
      <c r="EH13" s="22">
        <f t="shared" si="31"/>
        <v>112322.40000000002</v>
      </c>
      <c r="EI13" s="22">
        <f t="shared" si="31"/>
        <v>111663.20000000007</v>
      </c>
      <c r="EJ13" s="22">
        <f t="shared" si="31"/>
        <v>84607.59999999986</v>
      </c>
      <c r="EK13" s="22">
        <f t="shared" si="31"/>
        <v>66142.699999999953</v>
      </c>
      <c r="EL13" s="22">
        <f t="shared" si="31"/>
        <v>29946.300000000047</v>
      </c>
      <c r="EM13" s="22">
        <f t="shared" si="31"/>
        <v>24063.600000000093</v>
      </c>
      <c r="EN13" s="22">
        <f t="shared" si="31"/>
        <v>31579.300000000047</v>
      </c>
      <c r="EO13" s="22">
        <f t="shared" si="31"/>
        <v>22248.699999999953</v>
      </c>
      <c r="EP13" s="22">
        <f t="shared" si="31"/>
        <v>66458.5</v>
      </c>
      <c r="EQ13" s="22">
        <f t="shared" si="31"/>
        <v>16114</v>
      </c>
      <c r="ER13" s="22">
        <f t="shared" si="31"/>
        <v>35183.899999999907</v>
      </c>
      <c r="ES13" s="22">
        <f t="shared" si="31"/>
        <v>55074.800000000047</v>
      </c>
      <c r="ET13" s="22">
        <f t="shared" si="31"/>
        <v>65180.100000000093</v>
      </c>
      <c r="EU13" s="22">
        <f t="shared" si="31"/>
        <v>65753.59999999986</v>
      </c>
      <c r="EV13" s="22">
        <f t="shared" si="31"/>
        <v>20315.600000000093</v>
      </c>
      <c r="EW13" s="22">
        <f t="shared" si="31"/>
        <v>60997.199999999953</v>
      </c>
      <c r="EX13" s="22">
        <f t="shared" si="31"/>
        <v>100585.60000000009</v>
      </c>
      <c r="EY13" s="22">
        <f t="shared" si="31"/>
        <v>81382.59999999986</v>
      </c>
      <c r="EZ13" s="22">
        <f t="shared" si="31"/>
        <v>52818</v>
      </c>
      <c r="FA13" s="22">
        <f t="shared" si="31"/>
        <v>81269.699999999953</v>
      </c>
      <c r="FB13" s="22">
        <f t="shared" si="31"/>
        <v>81472.700000000186</v>
      </c>
      <c r="FC13" s="22">
        <f t="shared" si="31"/>
        <v>66771</v>
      </c>
      <c r="FD13" s="22">
        <f t="shared" si="31"/>
        <v>36412.699999999721</v>
      </c>
      <c r="FE13" s="22">
        <f t="shared" si="31"/>
        <v>46272.800000000279</v>
      </c>
      <c r="FF13" s="22">
        <f t="shared" si="31"/>
        <v>43726.600000000093</v>
      </c>
      <c r="FG13" s="22">
        <f t="shared" si="31"/>
        <v>51588.5</v>
      </c>
      <c r="FH13" s="40">
        <f t="shared" si="31"/>
        <v>28956.699999999721</v>
      </c>
      <c r="FI13" s="40">
        <f t="shared" ref="FI13" si="32">(FI5-FH5)</f>
        <v>78.100000000093132</v>
      </c>
      <c r="FJ13" s="40">
        <f t="shared" ref="FJ13" si="33">(FJ5-FI5)</f>
        <v>163486</v>
      </c>
      <c r="FK13" s="40">
        <f t="shared" ref="FK13" si="34">(FK5-FJ5)</f>
        <v>184757</v>
      </c>
      <c r="FL13" s="40">
        <f t="shared" ref="FL13" si="35">(FL5-FK5)</f>
        <v>105213</v>
      </c>
      <c r="FM13" s="40">
        <f t="shared" ref="FM13" si="36">(FM5-FL5)</f>
        <v>85074</v>
      </c>
      <c r="FN13" s="16"/>
      <c r="FO13" s="15"/>
      <c r="FP13" s="11"/>
      <c r="FQ13" s="11"/>
      <c r="FR13" s="11"/>
      <c r="FS13" s="11"/>
      <c r="FT13" s="11"/>
      <c r="FU13" s="15"/>
      <c r="FV13" s="15"/>
      <c r="FW13" s="15"/>
      <c r="FX13" s="15"/>
      <c r="FY13" s="15"/>
      <c r="FZ13" s="15"/>
      <c r="GA13" s="16"/>
      <c r="GB13" s="16"/>
      <c r="GC13" s="16"/>
      <c r="GD13" s="14"/>
      <c r="GE13" s="14"/>
      <c r="GF13" s="14"/>
      <c r="GG13" s="14"/>
      <c r="GH13" s="16"/>
      <c r="GI13" s="16"/>
      <c r="GJ13" s="16"/>
      <c r="GK13" s="16"/>
      <c r="GL13" s="16"/>
      <c r="GM13" s="16"/>
      <c r="GN13" s="16"/>
      <c r="GO13" s="16"/>
    </row>
    <row r="14" spans="1:197" s="10" customFormat="1" x14ac:dyDescent="0.3">
      <c r="A14" s="51" t="s">
        <v>29</v>
      </c>
      <c r="B14" s="51" t="s">
        <v>72</v>
      </c>
      <c r="C14" s="55" t="s">
        <v>94</v>
      </c>
      <c r="D14" s="110" t="s">
        <v>588</v>
      </c>
      <c r="E14" s="12" t="s">
        <v>24</v>
      </c>
      <c r="F14" s="20"/>
      <c r="G14" s="22">
        <f>G8+G13</f>
        <v>-6.9951765290664714E-2</v>
      </c>
      <c r="H14" s="22">
        <f t="shared" ref="H14:AL14" si="37">H8+H13</f>
        <v>0.12355650296493684</v>
      </c>
      <c r="I14" s="22">
        <f t="shared" si="37"/>
        <v>0.36965987320175442</v>
      </c>
      <c r="J14" s="22">
        <f t="shared" si="37"/>
        <v>0.27567542096449371</v>
      </c>
      <c r="K14" s="22">
        <f t="shared" si="37"/>
        <v>0.24928654954470247</v>
      </c>
      <c r="L14" s="22">
        <f t="shared" si="37"/>
        <v>0.53161487350989445</v>
      </c>
      <c r="M14" s="22">
        <f t="shared" si="37"/>
        <v>0.16010694741752596</v>
      </c>
      <c r="N14" s="22">
        <f t="shared" si="37"/>
        <v>0.11386469306397101</v>
      </c>
      <c r="O14" s="22">
        <f t="shared" si="37"/>
        <v>0.35862968010201252</v>
      </c>
      <c r="P14" s="22">
        <f t="shared" si="37"/>
        <v>0.1915065391179091</v>
      </c>
      <c r="Q14" s="22">
        <f t="shared" si="37"/>
        <v>9.7805561239044686E-2</v>
      </c>
      <c r="R14" s="22">
        <f t="shared" si="37"/>
        <v>0.10989441981854488</v>
      </c>
      <c r="S14" s="22">
        <f t="shared" si="37"/>
        <v>-0.30685571977868631</v>
      </c>
      <c r="T14" s="22">
        <f t="shared" si="37"/>
        <v>2.6747850438524436E-2</v>
      </c>
      <c r="U14" s="22">
        <f t="shared" si="37"/>
        <v>0.69535795740240303</v>
      </c>
      <c r="V14" s="22">
        <f t="shared" si="37"/>
        <v>9.7132194010241452E-2</v>
      </c>
      <c r="W14" s="22">
        <f t="shared" si="37"/>
        <v>2.3941992918358451E-3</v>
      </c>
      <c r="X14" s="22">
        <f t="shared" si="37"/>
        <v>3.6331066842040995E-2</v>
      </c>
      <c r="Y14" s="22">
        <f t="shared" si="37"/>
        <v>-8.0705811100065541E-2</v>
      </c>
      <c r="Z14" s="22">
        <f t="shared" si="37"/>
        <v>0.59510684684893578</v>
      </c>
      <c r="AA14" s="22">
        <f t="shared" si="37"/>
        <v>0.46829494685003059</v>
      </c>
      <c r="AB14" s="22">
        <f t="shared" si="37"/>
        <v>-0.13108250678645358</v>
      </c>
      <c r="AC14" s="22">
        <f t="shared" si="37"/>
        <v>-8.1117116768972958E-2</v>
      </c>
      <c r="AD14" s="22">
        <f t="shared" si="37"/>
        <v>-9.1262710077302092E-2</v>
      </c>
      <c r="AE14" s="22">
        <f t="shared" si="37"/>
        <v>6.6893310684626783E-2</v>
      </c>
      <c r="AF14" s="22">
        <f t="shared" si="37"/>
        <v>-1.6588225711648252E-2</v>
      </c>
      <c r="AG14" s="22">
        <f t="shared" si="37"/>
        <v>7.4181201013062692E-2</v>
      </c>
      <c r="AH14" s="22">
        <f t="shared" si="37"/>
        <v>0.11710460890606793</v>
      </c>
      <c r="AI14" s="22">
        <f t="shared" si="37"/>
        <v>-2.3274062892210332E-2</v>
      </c>
      <c r="AJ14" s="22">
        <f t="shared" si="37"/>
        <v>0.10746264866705163</v>
      </c>
      <c r="AK14" s="22">
        <f t="shared" si="37"/>
        <v>8.2114079950495453E-2</v>
      </c>
      <c r="AL14" s="22">
        <f t="shared" si="37"/>
        <v>-3.1927353297446517E-2</v>
      </c>
      <c r="AM14" s="22">
        <f t="shared" ref="AM14:BR14" si="38">AM8+AM13</f>
        <v>0.28389418154241708</v>
      </c>
      <c r="AN14" s="22">
        <f t="shared" si="38"/>
        <v>-4.5389179215230044E-2</v>
      </c>
      <c r="AO14" s="22">
        <f t="shared" si="38"/>
        <v>0.16963208388898909</v>
      </c>
      <c r="AP14" s="22">
        <f t="shared" si="38"/>
        <v>9.7276788685172866E-2</v>
      </c>
      <c r="AQ14" s="22">
        <f t="shared" si="38"/>
        <v>8.336866445527108E-2</v>
      </c>
      <c r="AR14" s="22">
        <f t="shared" si="38"/>
        <v>-1.0164363241552087E-2</v>
      </c>
      <c r="AS14" s="22">
        <f t="shared" si="38"/>
        <v>1.6360408924316852E-2</v>
      </c>
      <c r="AT14" s="22">
        <f t="shared" si="38"/>
        <v>-7.824429543684891E-2</v>
      </c>
      <c r="AU14" s="22">
        <f t="shared" si="38"/>
        <v>3.0247602032272863E-2</v>
      </c>
      <c r="AV14" s="22">
        <f t="shared" si="38"/>
        <v>2.0377198438005052E-2</v>
      </c>
      <c r="AW14" s="22">
        <f t="shared" si="38"/>
        <v>0.13961058849034066</v>
      </c>
      <c r="AX14" s="22">
        <f t="shared" si="38"/>
        <v>-2.4293453438298987E-2</v>
      </c>
      <c r="AY14" s="22">
        <f t="shared" si="38"/>
        <v>-6.1498736713944444E-2</v>
      </c>
      <c r="AZ14" s="22">
        <f t="shared" si="38"/>
        <v>5.0710261033311659E-2</v>
      </c>
      <c r="BA14" s="22">
        <f t="shared" si="38"/>
        <v>7.8554552077600398E-2</v>
      </c>
      <c r="BB14" s="22">
        <f t="shared" si="38"/>
        <v>3.2625489325026569E-2</v>
      </c>
      <c r="BC14" s="22">
        <f t="shared" si="38"/>
        <v>0.16576098136307482</v>
      </c>
      <c r="BD14" s="22">
        <f t="shared" si="38"/>
        <v>2.7764217810546152E-2</v>
      </c>
      <c r="BE14" s="22">
        <f t="shared" si="38"/>
        <v>8.293757399917645E-2</v>
      </c>
      <c r="BF14" s="22">
        <f t="shared" si="38"/>
        <v>0.19380052586338531</v>
      </c>
      <c r="BG14" s="22">
        <f t="shared" si="38"/>
        <v>-0.8168228354207705</v>
      </c>
      <c r="BH14" s="22">
        <f t="shared" si="38"/>
        <v>-0.67133692847547355</v>
      </c>
      <c r="BI14" s="22">
        <f t="shared" si="38"/>
        <v>-1.7908574513907576</v>
      </c>
      <c r="BJ14" s="22">
        <f t="shared" si="38"/>
        <v>3.5639209971707908</v>
      </c>
      <c r="BK14" s="22">
        <f t="shared" si="38"/>
        <v>1.536786918862127</v>
      </c>
      <c r="BL14" s="22">
        <f t="shared" si="38"/>
        <v>15.87287944607786</v>
      </c>
      <c r="BM14" s="22">
        <f t="shared" si="38"/>
        <v>31.284664410152136</v>
      </c>
      <c r="BN14" s="22">
        <f t="shared" si="38"/>
        <v>-3.7726122088827534</v>
      </c>
      <c r="BO14" s="22">
        <f t="shared" si="38"/>
        <v>-6.9297817055551976</v>
      </c>
      <c r="BP14" s="22">
        <f t="shared" si="38"/>
        <v>5.9537633612044552</v>
      </c>
      <c r="BQ14" s="22">
        <f t="shared" si="38"/>
        <v>4.8380306557187822</v>
      </c>
      <c r="BR14" s="22">
        <f t="shared" si="38"/>
        <v>-8.7708788798797528</v>
      </c>
      <c r="BS14" s="22">
        <f t="shared" ref="BS14:CX14" si="39">BS8+BS13</f>
        <v>-8.0980718203366759</v>
      </c>
      <c r="BT14" s="22">
        <f t="shared" si="39"/>
        <v>-1.8023707534119202</v>
      </c>
      <c r="BU14" s="22">
        <f t="shared" si="39"/>
        <v>-3.2065489055593863</v>
      </c>
      <c r="BV14" s="22">
        <f t="shared" si="39"/>
        <v>-0.1803231092811069</v>
      </c>
      <c r="BW14" s="22">
        <f t="shared" si="39"/>
        <v>-0.19350175996689278</v>
      </c>
      <c r="BX14" s="22">
        <f t="shared" si="39"/>
        <v>-12.418749352729739</v>
      </c>
      <c r="BY14" s="22">
        <f t="shared" si="39"/>
        <v>-18.262537533279048</v>
      </c>
      <c r="BZ14" s="22">
        <f t="shared" si="39"/>
        <v>-1.0519770251605673</v>
      </c>
      <c r="CA14" s="22">
        <f t="shared" si="39"/>
        <v>1.6764197833427614</v>
      </c>
      <c r="CB14" s="22">
        <f t="shared" si="39"/>
        <v>-4.7864325990625698</v>
      </c>
      <c r="CC14" s="22">
        <f t="shared" si="39"/>
        <v>0.7433499094581002</v>
      </c>
      <c r="CD14" s="22">
        <f t="shared" si="39"/>
        <v>-0.77159971285336493</v>
      </c>
      <c r="CE14" s="22">
        <f t="shared" si="39"/>
        <v>0.28009545340967623</v>
      </c>
      <c r="CF14" s="22">
        <f t="shared" si="39"/>
        <v>-2.3152173039173753</v>
      </c>
      <c r="CG14" s="22">
        <f t="shared" si="39"/>
        <v>-8.2067453904297807</v>
      </c>
      <c r="CH14" s="22">
        <f t="shared" si="39"/>
        <v>8.9680864448859126</v>
      </c>
      <c r="CI14" s="22">
        <f t="shared" si="39"/>
        <v>11.30985829540176</v>
      </c>
      <c r="CJ14" s="22">
        <f t="shared" si="39"/>
        <v>32.581761590057518</v>
      </c>
      <c r="CK14" s="22">
        <f t="shared" si="39"/>
        <v>-14.119230096432346</v>
      </c>
      <c r="CL14" s="22">
        <f t="shared" si="39"/>
        <v>43.095737283896284</v>
      </c>
      <c r="CM14" s="22">
        <f t="shared" si="39"/>
        <v>4.6178587566254237</v>
      </c>
      <c r="CN14" s="22">
        <f t="shared" si="39"/>
        <v>-53.253371748823582</v>
      </c>
      <c r="CO14" s="22">
        <f t="shared" si="39"/>
        <v>119.28616696376704</v>
      </c>
      <c r="CP14" s="22">
        <f t="shared" si="39"/>
        <v>94.479597732538608</v>
      </c>
      <c r="CQ14" s="22">
        <f t="shared" si="39"/>
        <v>52.514204079114535</v>
      </c>
      <c r="CR14" s="22">
        <f t="shared" si="39"/>
        <v>70.829625252748997</v>
      </c>
      <c r="CS14" s="22">
        <f t="shared" si="39"/>
        <v>31.370235230398038</v>
      </c>
      <c r="CT14" s="22">
        <f t="shared" si="39"/>
        <v>139.69171190973674</v>
      </c>
      <c r="CU14" s="22">
        <f t="shared" si="39"/>
        <v>166.82721386629586</v>
      </c>
      <c r="CV14" s="22">
        <f t="shared" si="39"/>
        <v>117.84657224695351</v>
      </c>
      <c r="CW14" s="22">
        <f t="shared" si="39"/>
        <v>52.611263063667053</v>
      </c>
      <c r="CX14" s="22">
        <f t="shared" si="39"/>
        <v>73.275475870034683</v>
      </c>
      <c r="CY14" s="22">
        <f t="shared" ref="CY14:ED14" si="40">CY8+CY13</f>
        <v>145.80885429608844</v>
      </c>
      <c r="CZ14" s="22">
        <f t="shared" si="40"/>
        <v>256.41072712605791</v>
      </c>
      <c r="DA14" s="22">
        <f t="shared" si="40"/>
        <v>123.80806011211607</v>
      </c>
      <c r="DB14" s="22">
        <f t="shared" si="40"/>
        <v>192.14876576786398</v>
      </c>
      <c r="DC14" s="22">
        <f t="shared" si="40"/>
        <v>234.75733766867003</v>
      </c>
      <c r="DD14" s="22">
        <f t="shared" si="40"/>
        <v>313.97821669636346</v>
      </c>
      <c r="DE14" s="22">
        <f t="shared" si="40"/>
        <v>42.861874470629914</v>
      </c>
      <c r="DF14" s="22">
        <f t="shared" si="40"/>
        <v>135.19482236646991</v>
      </c>
      <c r="DG14" s="22">
        <f t="shared" si="40"/>
        <v>1359.1954825592697</v>
      </c>
      <c r="DH14" s="22">
        <f t="shared" si="40"/>
        <v>531.51217460437488</v>
      </c>
      <c r="DI14" s="22">
        <f t="shared" si="40"/>
        <v>756.74574865510056</v>
      </c>
      <c r="DJ14" s="22">
        <f t="shared" si="40"/>
        <v>408.32689451100634</v>
      </c>
      <c r="DK14" s="22">
        <f t="shared" si="40"/>
        <v>620.87412670164781</v>
      </c>
      <c r="DL14" s="22">
        <f t="shared" si="40"/>
        <v>1228.0526486448186</v>
      </c>
      <c r="DM14" s="22">
        <f t="shared" si="40"/>
        <v>1188.0861905775914</v>
      </c>
      <c r="DN14" s="22">
        <f t="shared" si="40"/>
        <v>2582.6361995699858</v>
      </c>
      <c r="DO14" s="22">
        <f t="shared" si="40"/>
        <v>2742.944423818376</v>
      </c>
      <c r="DP14" s="22">
        <f t="shared" si="40"/>
        <v>2214.8899665948366</v>
      </c>
      <c r="DQ14" s="22">
        <f t="shared" si="40"/>
        <v>3380.8576034393</v>
      </c>
      <c r="DR14" s="22">
        <f t="shared" si="40"/>
        <v>2770.0141132938079</v>
      </c>
      <c r="DS14" s="22">
        <f t="shared" si="40"/>
        <v>5992.53052019604</v>
      </c>
      <c r="DT14" s="22">
        <f t="shared" si="40"/>
        <v>3046.2619880951934</v>
      </c>
      <c r="DU14" s="22">
        <f t="shared" si="40"/>
        <v>5825.1604863663761</v>
      </c>
      <c r="DV14" s="22">
        <f t="shared" si="40"/>
        <v>2665.2548923607428</v>
      </c>
      <c r="DW14" s="22">
        <f t="shared" si="40"/>
        <v>11347.524375194145</v>
      </c>
      <c r="DX14" s="22">
        <f t="shared" si="40"/>
        <v>18013.698187749033</v>
      </c>
      <c r="DY14" s="22">
        <f t="shared" si="40"/>
        <v>11703.791383705771</v>
      </c>
      <c r="DZ14" s="22">
        <f t="shared" si="40"/>
        <v>9837.5536175112502</v>
      </c>
      <c r="EA14" s="22">
        <f t="shared" si="40"/>
        <v>2408.4666977034067</v>
      </c>
      <c r="EB14" s="22">
        <f t="shared" si="40"/>
        <v>1226.567476804099</v>
      </c>
      <c r="EC14" s="22">
        <f t="shared" si="40"/>
        <v>264.19968952619092</v>
      </c>
      <c r="ED14" s="22">
        <f t="shared" si="40"/>
        <v>-2529.3626948771125</v>
      </c>
      <c r="EE14" s="22">
        <f t="shared" ref="EE14:FM14" si="41">EE8+EE13</f>
        <v>-921.47129726040293</v>
      </c>
      <c r="EF14" s="22">
        <f t="shared" si="41"/>
        <v>2657.0960722937016</v>
      </c>
      <c r="EG14" s="22">
        <f t="shared" si="41"/>
        <v>12567.929893725581</v>
      </c>
      <c r="EH14" s="22">
        <f t="shared" si="41"/>
        <v>28987.094626837716</v>
      </c>
      <c r="EI14" s="22">
        <f t="shared" si="41"/>
        <v>31836.010887779732</v>
      </c>
      <c r="EJ14" s="22">
        <f t="shared" si="41"/>
        <v>13352.599988089452</v>
      </c>
      <c r="EK14" s="22">
        <f t="shared" si="41"/>
        <v>-3038.2994865271612</v>
      </c>
      <c r="EL14" s="22">
        <f t="shared" si="41"/>
        <v>-2623.6994384822465</v>
      </c>
      <c r="EM14" s="22">
        <f t="shared" si="41"/>
        <v>-9968.399515557503</v>
      </c>
      <c r="EN14" s="22">
        <f t="shared" si="41"/>
        <v>10746.300195428539</v>
      </c>
      <c r="EO14" s="22">
        <f t="shared" si="41"/>
        <v>-7837.2992540344421</v>
      </c>
      <c r="EP14" s="22">
        <f t="shared" si="41"/>
        <v>24852.499776603989</v>
      </c>
      <c r="EQ14" s="22">
        <f t="shared" si="41"/>
        <v>-22628.998871583499</v>
      </c>
      <c r="ER14" s="22">
        <f t="shared" si="41"/>
        <v>-9692.0998658864846</v>
      </c>
      <c r="ES14" s="22">
        <f t="shared" si="41"/>
        <v>4550.8004685000487</v>
      </c>
      <c r="ET14" s="22">
        <f t="shared" si="41"/>
        <v>4202.0998222870039</v>
      </c>
      <c r="EU14" s="22">
        <f t="shared" si="41"/>
        <v>9599.5996553002551</v>
      </c>
      <c r="EV14" s="22">
        <f t="shared" si="41"/>
        <v>-1327.4002286063078</v>
      </c>
      <c r="EW14" s="22">
        <f t="shared" si="41"/>
        <v>19008.198880209551</v>
      </c>
      <c r="EX14" s="22">
        <f t="shared" si="41"/>
        <v>19813.599823286102</v>
      </c>
      <c r="EY14" s="22">
        <f t="shared" si="41"/>
        <v>13068.599161218866</v>
      </c>
      <c r="EZ14" s="22">
        <f t="shared" si="41"/>
        <v>-6422.0003397191977</v>
      </c>
      <c r="FA14" s="22">
        <f t="shared" si="41"/>
        <v>33425.699155351751</v>
      </c>
      <c r="FB14" s="22">
        <f t="shared" si="41"/>
        <v>35440.700862713791</v>
      </c>
      <c r="FC14" s="22">
        <f t="shared" si="41"/>
        <v>18691.000559446402</v>
      </c>
      <c r="FD14" s="22">
        <f t="shared" si="41"/>
        <v>-5835.3001063902775</v>
      </c>
      <c r="FE14" s="22">
        <f t="shared" si="41"/>
        <v>5263.7455237726754</v>
      </c>
      <c r="FF14" s="22">
        <f t="shared" si="41"/>
        <v>1519.4760968320843</v>
      </c>
      <c r="FG14" s="22">
        <f t="shared" si="41"/>
        <v>13295.076908151997</v>
      </c>
      <c r="FH14" s="40">
        <f t="shared" si="41"/>
        <v>306.70065089172567</v>
      </c>
      <c r="FI14" s="40">
        <f t="shared" si="41"/>
        <v>-25522.344936988211</v>
      </c>
      <c r="FJ14" s="40">
        <f t="shared" si="41"/>
        <v>134053.63289377492</v>
      </c>
      <c r="FK14" s="40">
        <f t="shared" si="41"/>
        <v>141744.72233688337</v>
      </c>
      <c r="FL14" s="40">
        <f t="shared" si="41"/>
        <v>68959.570992873312</v>
      </c>
      <c r="FM14" s="40">
        <f t="shared" si="41"/>
        <v>44870.135654748963</v>
      </c>
      <c r="FN14" s="16"/>
      <c r="FO14" s="15"/>
      <c r="FP14" s="11"/>
      <c r="FQ14" s="11"/>
      <c r="FR14" s="11"/>
      <c r="FS14" s="11"/>
      <c r="FT14" s="11"/>
      <c r="FU14" s="15"/>
      <c r="FV14" s="15"/>
      <c r="FW14" s="16"/>
      <c r="FX14" s="16"/>
      <c r="FY14" s="16"/>
      <c r="FZ14" s="16"/>
      <c r="GA14" s="16"/>
      <c r="GB14" s="16"/>
      <c r="GC14" s="16"/>
      <c r="GD14" s="14"/>
      <c r="GE14" s="14"/>
      <c r="GF14" s="14"/>
      <c r="GG14" s="14"/>
      <c r="GH14" s="16"/>
      <c r="GI14" s="16"/>
      <c r="GJ14" s="16"/>
      <c r="GK14" s="16"/>
      <c r="GL14" s="16"/>
      <c r="GM14" s="16"/>
      <c r="GN14" s="16"/>
      <c r="GO14" s="16"/>
    </row>
    <row r="15" spans="1:197" x14ac:dyDescent="0.3">
      <c r="A15" s="50" t="s">
        <v>30</v>
      </c>
      <c r="B15" s="50" t="s">
        <v>73</v>
      </c>
      <c r="C15" s="56" t="s">
        <v>94</v>
      </c>
      <c r="D15" s="111" t="s">
        <v>589</v>
      </c>
      <c r="E15" s="13" t="s">
        <v>15</v>
      </c>
      <c r="F15" s="30"/>
      <c r="G15" s="19">
        <f>G14/G4*100</f>
        <v>-1.5516797161729694</v>
      </c>
      <c r="H15" s="19">
        <f t="shared" ref="H15:AL15" si="42">H14/H4*100</f>
        <v>2.7800876273251585</v>
      </c>
      <c r="I15" s="19">
        <f t="shared" si="42"/>
        <v>8.3000488418830596</v>
      </c>
      <c r="J15" s="19">
        <f t="shared" si="42"/>
        <v>5.7921594451311229</v>
      </c>
      <c r="K15" s="19">
        <f t="shared" si="42"/>
        <v>4.9172474003216546</v>
      </c>
      <c r="L15" s="19">
        <f t="shared" si="42"/>
        <v>10.921578538506136</v>
      </c>
      <c r="M15" s="19">
        <f t="shared" si="42"/>
        <v>3.1180222036688727</v>
      </c>
      <c r="N15" s="19">
        <f t="shared" si="42"/>
        <v>2.3021846617829098</v>
      </c>
      <c r="O15" s="19">
        <f t="shared" si="42"/>
        <v>7.0926625962654626</v>
      </c>
      <c r="P15" s="19">
        <f t="shared" si="42"/>
        <v>3.7565303893817945</v>
      </c>
      <c r="Q15" s="19">
        <f t="shared" si="42"/>
        <v>1.7951601846561056</v>
      </c>
      <c r="R15" s="19">
        <f t="shared" si="42"/>
        <v>1.8093806623510873</v>
      </c>
      <c r="S15" s="19">
        <f t="shared" si="42"/>
        <v>-4.9598387332077554</v>
      </c>
      <c r="T15" s="19">
        <f t="shared" si="42"/>
        <v>0.50294467073106841</v>
      </c>
      <c r="U15" s="19">
        <f t="shared" si="42"/>
        <v>13.281622977571026</v>
      </c>
      <c r="V15" s="19">
        <f t="shared" si="42"/>
        <v>1.6471863061631535</v>
      </c>
      <c r="W15" s="19">
        <f t="shared" si="42"/>
        <v>4.0798703411553561E-2</v>
      </c>
      <c r="X15" s="19">
        <f t="shared" si="42"/>
        <v>0.64493781514652138</v>
      </c>
      <c r="Y15" s="19">
        <f t="shared" si="42"/>
        <v>-1.3478860010949794</v>
      </c>
      <c r="Z15" s="19">
        <f t="shared" si="42"/>
        <v>10.090608000867473</v>
      </c>
      <c r="AA15" s="19">
        <f t="shared" si="42"/>
        <v>7.6981786317971963</v>
      </c>
      <c r="AB15" s="19">
        <f t="shared" si="42"/>
        <v>-2.2453105606049211</v>
      </c>
      <c r="AC15" s="19">
        <f t="shared" si="42"/>
        <v>-1.4347720111864257</v>
      </c>
      <c r="AD15" s="19">
        <f t="shared" si="42"/>
        <v>-1.5086817310228871</v>
      </c>
      <c r="AE15" s="19">
        <f t="shared" si="42"/>
        <v>1.0471619218481119</v>
      </c>
      <c r="AF15" s="19">
        <f t="shared" si="42"/>
        <v>-0.26904318538468686</v>
      </c>
      <c r="AG15" s="19">
        <f t="shared" si="42"/>
        <v>1.2119920028108684</v>
      </c>
      <c r="AH15" s="19">
        <f t="shared" si="42"/>
        <v>1.8379936421064347</v>
      </c>
      <c r="AI15" s="19">
        <f t="shared" si="42"/>
        <v>-0.3481279971474267</v>
      </c>
      <c r="AJ15" s="19">
        <f t="shared" si="42"/>
        <v>1.6059752124075386</v>
      </c>
      <c r="AK15" s="19">
        <f t="shared" si="42"/>
        <v>1.3055362444859766</v>
      </c>
      <c r="AL15" s="19">
        <f t="shared" si="42"/>
        <v>-0.51262249180783126</v>
      </c>
      <c r="AM15" s="19">
        <f t="shared" ref="AM15:BR15" si="43">AM14/AM4*100</f>
        <v>4.6535328753220933</v>
      </c>
      <c r="AN15" s="19">
        <f t="shared" si="43"/>
        <v>-0.70172133747639265</v>
      </c>
      <c r="AO15" s="19">
        <f t="shared" si="43"/>
        <v>2.5743837365062361</v>
      </c>
      <c r="AP15" s="19">
        <f t="shared" si="43"/>
        <v>1.470129573199751</v>
      </c>
      <c r="AQ15" s="19">
        <f t="shared" si="43"/>
        <v>1.2339274123218851</v>
      </c>
      <c r="AR15" s="19">
        <f t="shared" si="43"/>
        <v>-0.14493951562002752</v>
      </c>
      <c r="AS15" s="19">
        <f t="shared" si="43"/>
        <v>0.22756882107066723</v>
      </c>
      <c r="AT15" s="19">
        <f t="shared" si="43"/>
        <v>-1.0648779887734279</v>
      </c>
      <c r="AU15" s="19">
        <f t="shared" si="43"/>
        <v>0.40939272743041505</v>
      </c>
      <c r="AV15" s="19">
        <f t="shared" si="43"/>
        <v>0.26436256180818773</v>
      </c>
      <c r="AW15" s="19">
        <f t="shared" si="43"/>
        <v>1.7929026297258712</v>
      </c>
      <c r="AX15" s="19">
        <f t="shared" si="43"/>
        <v>-0.29731829586738079</v>
      </c>
      <c r="AY15" s="19">
        <f t="shared" si="43"/>
        <v>-0.68627110880476261</v>
      </c>
      <c r="AZ15" s="19">
        <f t="shared" si="43"/>
        <v>0.52663023101503481</v>
      </c>
      <c r="BA15" s="19">
        <f t="shared" si="43"/>
        <v>0.82014035645588712</v>
      </c>
      <c r="BB15" s="19">
        <f t="shared" si="43"/>
        <v>0.32746669566352476</v>
      </c>
      <c r="BC15" s="19">
        <f t="shared" si="43"/>
        <v>1.5923450558737573</v>
      </c>
      <c r="BD15" s="19">
        <f t="shared" si="43"/>
        <v>0.24010510935675747</v>
      </c>
      <c r="BE15" s="19">
        <f t="shared" si="43"/>
        <v>0.68147641720419949</v>
      </c>
      <c r="BF15" s="19">
        <f t="shared" si="43"/>
        <v>1.5239126011844142</v>
      </c>
      <c r="BG15" s="19">
        <f t="shared" si="43"/>
        <v>-6.7947364699110588</v>
      </c>
      <c r="BH15" s="19">
        <f t="shared" si="43"/>
        <v>-5.0228472192712204</v>
      </c>
      <c r="BI15" s="19">
        <f t="shared" si="43"/>
        <v>-9.40348576395143</v>
      </c>
      <c r="BJ15" s="19">
        <f t="shared" si="43"/>
        <v>13.092499746822329</v>
      </c>
      <c r="BK15" s="19">
        <f t="shared" si="43"/>
        <v>4.1072328124621116</v>
      </c>
      <c r="BL15" s="19">
        <f t="shared" si="43"/>
        <v>39.146431152647374</v>
      </c>
      <c r="BM15" s="19">
        <f t="shared" si="43"/>
        <v>54.682891662992425</v>
      </c>
      <c r="BN15" s="19">
        <f t="shared" si="43"/>
        <v>-6.5394088434761537</v>
      </c>
      <c r="BO15" s="19">
        <f t="shared" si="43"/>
        <v>-11.272325096174459</v>
      </c>
      <c r="BP15" s="19">
        <f t="shared" si="43"/>
        <v>8.9518948073014286</v>
      </c>
      <c r="BQ15" s="19">
        <f t="shared" si="43"/>
        <v>7.1534565821010947</v>
      </c>
      <c r="BR15" s="19">
        <f t="shared" si="43"/>
        <v>-10.467678418559959</v>
      </c>
      <c r="BS15" s="19">
        <f t="shared" ref="BS15:CX15" si="44">BS14/BS4*100</f>
        <v>-9.0153110731174397</v>
      </c>
      <c r="BT15" s="19">
        <f t="shared" si="44"/>
        <v>-2.2843617066663646</v>
      </c>
      <c r="BU15" s="19">
        <f t="shared" si="44"/>
        <v>-4.0213532447591724</v>
      </c>
      <c r="BV15" s="19">
        <f t="shared" si="44"/>
        <v>-0.22156041016849981</v>
      </c>
      <c r="BW15" s="19">
        <f t="shared" si="44"/>
        <v>-0.27025713004272978</v>
      </c>
      <c r="BX15" s="19">
        <f t="shared" si="44"/>
        <v>-19.46427180320736</v>
      </c>
      <c r="BY15" s="19">
        <f t="shared" si="44"/>
        <v>-30.494061621300077</v>
      </c>
      <c r="BZ15" s="19">
        <f t="shared" si="44"/>
        <v>-1.9203910146754495</v>
      </c>
      <c r="CA15" s="19">
        <f t="shared" si="44"/>
        <v>3.0562636794244877</v>
      </c>
      <c r="CB15" s="19">
        <f t="shared" si="44"/>
        <v>-7.8756465777245017</v>
      </c>
      <c r="CC15" s="19">
        <f t="shared" si="44"/>
        <v>1.1799685707249234</v>
      </c>
      <c r="CD15" s="19">
        <f t="shared" si="44"/>
        <v>-0.97294217819897322</v>
      </c>
      <c r="CE15" s="19">
        <f t="shared" si="44"/>
        <v>0.3241153555114033</v>
      </c>
      <c r="CF15" s="19">
        <f t="shared" si="44"/>
        <v>-2.4260331247177254</v>
      </c>
      <c r="CG15" s="19">
        <f t="shared" si="44"/>
        <v>-7.2590479330964381</v>
      </c>
      <c r="CH15" s="19">
        <f t="shared" si="44"/>
        <v>6.6436001065735644</v>
      </c>
      <c r="CI15" s="19">
        <f t="shared" si="44"/>
        <v>6.7253426214974033</v>
      </c>
      <c r="CJ15" s="19">
        <f t="shared" si="44"/>
        <v>14.210925529868254</v>
      </c>
      <c r="CK15" s="19">
        <f t="shared" si="44"/>
        <v>-3.1474298078163114</v>
      </c>
      <c r="CL15" s="19">
        <f t="shared" si="44"/>
        <v>5.1803375537516088</v>
      </c>
      <c r="CM15" s="19">
        <f t="shared" si="44"/>
        <v>0.24755646059524097</v>
      </c>
      <c r="CN15" s="19">
        <f t="shared" si="44"/>
        <v>-1.4757644093653297</v>
      </c>
      <c r="CO15" s="19">
        <f t="shared" si="44"/>
        <v>2.8078639626900661</v>
      </c>
      <c r="CP15" s="19">
        <f t="shared" si="44"/>
        <v>2.1045937441937195</v>
      </c>
      <c r="CQ15" s="19">
        <f t="shared" si="44"/>
        <v>1.034044905357004</v>
      </c>
      <c r="CR15" s="19">
        <f t="shared" si="44"/>
        <v>1.1744330227524371</v>
      </c>
      <c r="CS15" s="19">
        <f t="shared" si="44"/>
        <v>0.48063763240119772</v>
      </c>
      <c r="CT15" s="19">
        <f t="shared" si="44"/>
        <v>1.9264122039754579</v>
      </c>
      <c r="CU15" s="19">
        <f t="shared" si="44"/>
        <v>2.1518552611357591</v>
      </c>
      <c r="CV15" s="19">
        <f t="shared" si="44"/>
        <v>1.3765136816635812</v>
      </c>
      <c r="CW15" s="19">
        <f t="shared" si="44"/>
        <v>0.5626290872404569</v>
      </c>
      <c r="CX15" s="19">
        <f t="shared" si="44"/>
        <v>0.72769731544478922</v>
      </c>
      <c r="CY15" s="19">
        <f t="shared" ref="CY15:ED15" si="45">CY14/CY4*100</f>
        <v>1.3395106243995882</v>
      </c>
      <c r="CZ15" s="19">
        <f t="shared" si="45"/>
        <v>2.2123059819810922</v>
      </c>
      <c r="DA15" s="19">
        <f t="shared" si="45"/>
        <v>0.9762946336278846</v>
      </c>
      <c r="DB15" s="19">
        <f t="shared" si="45"/>
        <v>1.342914915214614</v>
      </c>
      <c r="DC15" s="19">
        <f t="shared" si="45"/>
        <v>1.4558495767757922</v>
      </c>
      <c r="DD15" s="19">
        <f t="shared" si="45"/>
        <v>1.689323571518287</v>
      </c>
      <c r="DE15" s="19">
        <f t="shared" si="45"/>
        <v>0.20909342829797481</v>
      </c>
      <c r="DF15" s="19">
        <f t="shared" si="45"/>
        <v>0.61015793129857487</v>
      </c>
      <c r="DG15" s="19">
        <f t="shared" si="45"/>
        <v>5.614530832209268</v>
      </c>
      <c r="DH15" s="19">
        <f t="shared" si="45"/>
        <v>1.977336191370713</v>
      </c>
      <c r="DI15" s="19">
        <f t="shared" si="45"/>
        <v>2.5899312594877868</v>
      </c>
      <c r="DJ15" s="19">
        <f t="shared" si="45"/>
        <v>1.2636621938564738</v>
      </c>
      <c r="DK15" s="19">
        <f t="shared" si="45"/>
        <v>1.7012776727200634</v>
      </c>
      <c r="DL15" s="19">
        <f t="shared" si="45"/>
        <v>3.0811157414164372</v>
      </c>
      <c r="DM15" s="19">
        <f t="shared" si="45"/>
        <v>2.718647261194874</v>
      </c>
      <c r="DN15" s="19">
        <f t="shared" si="45"/>
        <v>4.901043331916088</v>
      </c>
      <c r="DO15" s="19">
        <f t="shared" si="45"/>
        <v>4.1159424956677757</v>
      </c>
      <c r="DP15" s="19">
        <f t="shared" si="45"/>
        <v>2.9004629458568716</v>
      </c>
      <c r="DQ15" s="19">
        <f t="shared" si="45"/>
        <v>3.5257946175238488</v>
      </c>
      <c r="DR15" s="19">
        <f t="shared" si="45"/>
        <v>2.3771093309016611</v>
      </c>
      <c r="DS15" s="19">
        <f t="shared" si="45"/>
        <v>4.3676262365513594</v>
      </c>
      <c r="DT15" s="19">
        <f t="shared" si="45"/>
        <v>1.8142404391598921</v>
      </c>
      <c r="DU15" s="19">
        <f t="shared" si="45"/>
        <v>2.7776882486480732</v>
      </c>
      <c r="DV15" s="19">
        <f t="shared" si="45"/>
        <v>1.0602764001333664</v>
      </c>
      <c r="DW15" s="19">
        <f t="shared" si="45"/>
        <v>3.823220436250903</v>
      </c>
      <c r="DX15" s="19">
        <f t="shared" si="45"/>
        <v>5.2075885815009864</v>
      </c>
      <c r="DY15" s="19">
        <f t="shared" si="45"/>
        <v>2.957666151546249</v>
      </c>
      <c r="DZ15" s="19">
        <f t="shared" si="45"/>
        <v>2.2135894065330106</v>
      </c>
      <c r="EA15" s="19">
        <f t="shared" si="45"/>
        <v>0.48927423201953574</v>
      </c>
      <c r="EB15" s="19">
        <f t="shared" si="45"/>
        <v>0.22746995526649527</v>
      </c>
      <c r="EC15" s="19">
        <f t="shared" si="45"/>
        <v>4.4040385403430762E-2</v>
      </c>
      <c r="ED15" s="19">
        <f t="shared" si="45"/>
        <v>-0.38370521573672806</v>
      </c>
      <c r="EE15" s="19">
        <f t="shared" ref="EE15:FM15" si="46">EE14/EE4*100</f>
        <v>-0.12636736498078124</v>
      </c>
      <c r="EF15" s="19">
        <f t="shared" si="46"/>
        <v>0.33347233802897602</v>
      </c>
      <c r="EG15" s="19">
        <f t="shared" si="46"/>
        <v>1.4980128461393205</v>
      </c>
      <c r="EH15" s="19">
        <f t="shared" si="46"/>
        <v>3.3518436926093806</v>
      </c>
      <c r="EI15" s="19">
        <f t="shared" si="46"/>
        <v>3.4796526277121878</v>
      </c>
      <c r="EJ15" s="19">
        <f t="shared" si="46"/>
        <v>1.3511451420145824</v>
      </c>
      <c r="EK15" s="19">
        <f t="shared" si="46"/>
        <v>-0.29050375696078129</v>
      </c>
      <c r="EL15" s="19">
        <f t="shared" si="46"/>
        <v>-0.24018692770966482</v>
      </c>
      <c r="EM15" s="19">
        <f t="shared" si="46"/>
        <v>-0.87529930388549548</v>
      </c>
      <c r="EN15" s="19">
        <f t="shared" si="46"/>
        <v>0.91446238928991919</v>
      </c>
      <c r="EO15" s="19">
        <f t="shared" si="46"/>
        <v>-0.63127006203757063</v>
      </c>
      <c r="EP15" s="19">
        <f t="shared" si="46"/>
        <v>1.9056666276577723</v>
      </c>
      <c r="EQ15" s="19">
        <f t="shared" si="46"/>
        <v>-1.6759007381164828</v>
      </c>
      <c r="ER15" s="19">
        <f t="shared" si="46"/>
        <v>-0.694927018062932</v>
      </c>
      <c r="ES15" s="19">
        <f t="shared" si="46"/>
        <v>0.31334716880382674</v>
      </c>
      <c r="ET15" s="19">
        <f t="shared" si="46"/>
        <v>0.28133372465735135</v>
      </c>
      <c r="EU15" s="19">
        <f t="shared" si="46"/>
        <v>0.61825731083050717</v>
      </c>
      <c r="EV15" s="19">
        <f t="shared" si="46"/>
        <v>-8.2200118464154023E-2</v>
      </c>
      <c r="EW15" s="19">
        <f t="shared" si="46"/>
        <v>1.160664703193367</v>
      </c>
      <c r="EX15" s="19">
        <f t="shared" si="46"/>
        <v>1.2562070506939365</v>
      </c>
      <c r="EY15" s="19">
        <f t="shared" si="46"/>
        <v>0.81106971026991759</v>
      </c>
      <c r="EZ15" s="19">
        <f t="shared" si="46"/>
        <v>-0.38950585282060557</v>
      </c>
      <c r="FA15" s="19">
        <f t="shared" si="46"/>
        <v>2.0577781961183668</v>
      </c>
      <c r="FB15" s="19">
        <f t="shared" si="46"/>
        <v>2.1975304476712432</v>
      </c>
      <c r="FC15" s="19">
        <f t="shared" si="46"/>
        <v>1.148515192490821</v>
      </c>
      <c r="FD15" s="19">
        <f t="shared" si="46"/>
        <v>-0.35251049511375371</v>
      </c>
      <c r="FE15" s="19">
        <f t="shared" si="46"/>
        <v>0.31040137379136784</v>
      </c>
      <c r="FF15" s="19">
        <f t="shared" si="46"/>
        <v>8.7497546738192419E-2</v>
      </c>
      <c r="FG15" s="19">
        <f t="shared" si="46"/>
        <v>0.75276391615204019</v>
      </c>
      <c r="FH15" s="38">
        <f t="shared" si="46"/>
        <v>1.7136536666452058E-2</v>
      </c>
      <c r="FI15" s="38">
        <f t="shared" si="46"/>
        <v>-1.6218255895091893</v>
      </c>
      <c r="FJ15" s="38">
        <f t="shared" si="46"/>
        <v>7.864887931685864</v>
      </c>
      <c r="FK15" s="38">
        <f t="shared" si="46"/>
        <v>7.9973551232588314</v>
      </c>
      <c r="FL15" s="38">
        <f t="shared" si="46"/>
        <v>3.8552619113783662</v>
      </c>
      <c r="FM15" s="38">
        <f t="shared" si="46"/>
        <v>2.4852412263412043</v>
      </c>
      <c r="FN15" s="15"/>
      <c r="FO15" s="15"/>
      <c r="FP15" s="11"/>
      <c r="FQ15" s="11"/>
      <c r="FR15" s="11"/>
      <c r="FS15" s="11"/>
      <c r="FT15" s="11"/>
      <c r="FU15" s="15"/>
      <c r="FV15" s="15"/>
      <c r="FW15" s="15"/>
      <c r="FX15" s="15"/>
      <c r="FY15" s="15"/>
      <c r="FZ15" s="15"/>
      <c r="GA15" s="15"/>
      <c r="GB15" s="15"/>
      <c r="GC15" s="15"/>
      <c r="GD15" s="14"/>
      <c r="GE15" s="14"/>
      <c r="GF15" s="14"/>
      <c r="GG15" s="14"/>
      <c r="GH15" s="15"/>
      <c r="GI15" s="15"/>
      <c r="GJ15" s="15"/>
      <c r="GK15" s="15"/>
      <c r="GL15" s="15"/>
      <c r="GM15" s="15"/>
      <c r="GN15" s="15"/>
      <c r="GO15" s="15"/>
    </row>
    <row r="16" spans="1:197" x14ac:dyDescent="0.3">
      <c r="A16" s="51" t="s">
        <v>61</v>
      </c>
      <c r="B16" s="51" t="s">
        <v>79</v>
      </c>
      <c r="C16" s="55" t="s">
        <v>37</v>
      </c>
      <c r="D16" s="111" t="s">
        <v>589</v>
      </c>
      <c r="E16" s="12" t="s">
        <v>15</v>
      </c>
      <c r="F16" s="20"/>
      <c r="G16" s="29">
        <f>(G3-F3)/F3*100</f>
        <v>1.9891742303715203</v>
      </c>
      <c r="H16" s="29">
        <f t="shared" ref="H16:BS16" si="47">(H3-G3)/G3*100</f>
        <v>3.0964892956785564</v>
      </c>
      <c r="I16" s="29">
        <f t="shared" si="47"/>
        <v>0.89056714139319326</v>
      </c>
      <c r="J16" s="29">
        <f t="shared" si="47"/>
        <v>6.8498684700466734</v>
      </c>
      <c r="K16" s="29">
        <f t="shared" si="47"/>
        <v>0.63050653156546921</v>
      </c>
      <c r="L16" s="29">
        <f t="shared" si="47"/>
        <v>-7.8356350132704842</v>
      </c>
      <c r="M16" s="29">
        <f t="shared" si="47"/>
        <v>2.2575970226415616</v>
      </c>
      <c r="N16" s="29">
        <f t="shared" si="47"/>
        <v>1.7306678943421749</v>
      </c>
      <c r="O16" s="29">
        <f t="shared" si="47"/>
        <v>3.3532594925154453</v>
      </c>
      <c r="P16" s="29">
        <f t="shared" si="47"/>
        <v>-1.6149841342878286</v>
      </c>
      <c r="Q16" s="29">
        <f t="shared" si="47"/>
        <v>-1.5888700270117777</v>
      </c>
      <c r="R16" s="29">
        <f t="shared" si="47"/>
        <v>5.6339481392488892E-2</v>
      </c>
      <c r="S16" s="29">
        <f t="shared" si="47"/>
        <v>5.7282728584701177</v>
      </c>
      <c r="T16" s="29">
        <f t="shared" si="47"/>
        <v>0.82316012362958368</v>
      </c>
      <c r="U16" s="29">
        <f t="shared" si="47"/>
        <v>-1.8962394631773614</v>
      </c>
      <c r="V16" s="29">
        <f t="shared" si="47"/>
        <v>1.5311820013427071</v>
      </c>
      <c r="W16" s="29">
        <f t="shared" si="47"/>
        <v>3.2277320199504156</v>
      </c>
      <c r="X16" s="29">
        <f t="shared" si="47"/>
        <v>0.85610998919666803</v>
      </c>
      <c r="Y16" s="29">
        <f t="shared" si="47"/>
        <v>2.1986115127760555</v>
      </c>
      <c r="Z16" s="29">
        <f t="shared" si="47"/>
        <v>3.1426237701232234</v>
      </c>
      <c r="AA16" s="29">
        <f t="shared" si="47"/>
        <v>2.0427469048451994</v>
      </c>
      <c r="AB16" s="29">
        <f t="shared" si="47"/>
        <v>1.634563061929923</v>
      </c>
      <c r="AC16" s="29">
        <f t="shared" si="47"/>
        <v>-0.79596859047433388</v>
      </c>
      <c r="AD16" s="29">
        <f t="shared" si="47"/>
        <v>2.4363588361041266</v>
      </c>
      <c r="AE16" s="29">
        <f t="shared" si="47"/>
        <v>3.0472828144292232</v>
      </c>
      <c r="AF16" s="29">
        <f t="shared" si="47"/>
        <v>3.1068116704694346</v>
      </c>
      <c r="AG16" s="29">
        <f t="shared" si="47"/>
        <v>0.19071349021699932</v>
      </c>
      <c r="AH16" s="29">
        <f t="shared" si="47"/>
        <v>-2.5327266597889584</v>
      </c>
      <c r="AI16" s="29">
        <f t="shared" si="47"/>
        <v>0.97418295623374118</v>
      </c>
      <c r="AJ16" s="29">
        <f t="shared" si="47"/>
        <v>1.9138598972806002</v>
      </c>
      <c r="AK16" s="29">
        <f t="shared" si="47"/>
        <v>0.74282595529459783</v>
      </c>
      <c r="AL16" s="29">
        <f t="shared" si="47"/>
        <v>2.2067675751861073</v>
      </c>
      <c r="AM16" s="29">
        <f t="shared" si="47"/>
        <v>1.267634881683503</v>
      </c>
      <c r="AN16" s="29">
        <f t="shared" si="47"/>
        <v>1.3940386433004013</v>
      </c>
      <c r="AO16" s="29">
        <f t="shared" si="47"/>
        <v>2.0027014456272205</v>
      </c>
      <c r="AP16" s="29">
        <f t="shared" si="47"/>
        <v>0.73300205928858619</v>
      </c>
      <c r="AQ16" s="29">
        <f t="shared" si="47"/>
        <v>0.34310569945794833</v>
      </c>
      <c r="AR16" s="29">
        <f t="shared" si="47"/>
        <v>1.6204027847548141</v>
      </c>
      <c r="AS16" s="29">
        <f t="shared" si="47"/>
        <v>3.3646669093877328</v>
      </c>
      <c r="AT16" s="29">
        <f t="shared" si="47"/>
        <v>2.0500821175695876</v>
      </c>
      <c r="AU16" s="29">
        <f t="shared" si="47"/>
        <v>2.4143096234414818</v>
      </c>
      <c r="AV16" s="29">
        <f t="shared" si="47"/>
        <v>1.8025073090439929</v>
      </c>
      <c r="AW16" s="29">
        <f t="shared" si="47"/>
        <v>2.4585229921838763</v>
      </c>
      <c r="AX16" s="29">
        <f t="shared" si="47"/>
        <v>2.9969544399348504</v>
      </c>
      <c r="AY16" s="29">
        <f t="shared" si="47"/>
        <v>4.1964281669472667</v>
      </c>
      <c r="AZ16" s="29">
        <f t="shared" si="47"/>
        <v>2.6424048279420624</v>
      </c>
      <c r="BA16" s="29">
        <f t="shared" si="47"/>
        <v>2.9733413610032158</v>
      </c>
      <c r="BB16" s="29">
        <f t="shared" si="47"/>
        <v>1.6806913470908749</v>
      </c>
      <c r="BC16" s="29">
        <f t="shared" si="47"/>
        <v>0.96104052333427192</v>
      </c>
      <c r="BD16" s="29">
        <f t="shared" si="47"/>
        <v>2.2154462192583506</v>
      </c>
      <c r="BE16" s="29">
        <f t="shared" si="47"/>
        <v>0.87641867576024657</v>
      </c>
      <c r="BF16" s="29">
        <f t="shared" si="47"/>
        <v>5.2093921856452416</v>
      </c>
      <c r="BG16" s="29">
        <f t="shared" si="47"/>
        <v>-5.4154374866218813</v>
      </c>
      <c r="BH16" s="29">
        <f t="shared" si="47"/>
        <v>-3.6397006787076989</v>
      </c>
      <c r="BI16" s="29">
        <f t="shared" si="47"/>
        <v>9.2955124567696537</v>
      </c>
      <c r="BJ16" s="29">
        <f t="shared" si="47"/>
        <v>0.18955321523141749</v>
      </c>
      <c r="BK16" s="29">
        <f t="shared" si="47"/>
        <v>-3.2156219461131501</v>
      </c>
      <c r="BL16" s="29">
        <f t="shared" si="47"/>
        <v>-5.6521418214554542</v>
      </c>
      <c r="BM16" s="29">
        <f t="shared" si="47"/>
        <v>2.6846165639755184</v>
      </c>
      <c r="BN16" s="29">
        <f t="shared" si="47"/>
        <v>-2.9226099982492983</v>
      </c>
      <c r="BO16" s="29">
        <f t="shared" si="47"/>
        <v>8.443993804184915</v>
      </c>
      <c r="BP16" s="29">
        <f t="shared" si="47"/>
        <v>9.2958533362860312</v>
      </c>
      <c r="BQ16" s="29">
        <f t="shared" si="47"/>
        <v>2.7145004941926074</v>
      </c>
      <c r="BR16" s="29">
        <f t="shared" si="47"/>
        <v>6.8993993800877309</v>
      </c>
      <c r="BS16" s="29">
        <f t="shared" si="47"/>
        <v>0.81138786398343732</v>
      </c>
      <c r="BT16" s="29">
        <f t="shared" ref="BT16:EE16" si="48">(BT3-BS3)/BS3*100</f>
        <v>-1.8550878268549014</v>
      </c>
      <c r="BU16" s="29">
        <f t="shared" si="48"/>
        <v>6.324109759851682</v>
      </c>
      <c r="BV16" s="29">
        <f t="shared" si="48"/>
        <v>4.999440722971725</v>
      </c>
      <c r="BW16" s="29">
        <f t="shared" si="48"/>
        <v>-4.6916534785278898</v>
      </c>
      <c r="BX16" s="29">
        <f t="shared" si="48"/>
        <v>-1.028712936938996</v>
      </c>
      <c r="BY16" s="29">
        <f t="shared" si="48"/>
        <v>2.1265824768487698</v>
      </c>
      <c r="BZ16" s="29">
        <f t="shared" si="48"/>
        <v>-1.181482629428092</v>
      </c>
      <c r="CA16" s="29">
        <f t="shared" si="48"/>
        <v>-0.25754415658910773</v>
      </c>
      <c r="CB16" s="29">
        <f t="shared" si="48"/>
        <v>5.4310472946687831</v>
      </c>
      <c r="CC16" s="29">
        <f t="shared" si="48"/>
        <v>-3.5519637214534465</v>
      </c>
      <c r="CD16" s="29">
        <f t="shared" si="48"/>
        <v>9.9385834555133794</v>
      </c>
      <c r="CE16" s="29">
        <f t="shared" si="48"/>
        <v>2.8550504309782556</v>
      </c>
      <c r="CF16" s="29">
        <f t="shared" si="48"/>
        <v>6.257791557657602</v>
      </c>
      <c r="CG16" s="29">
        <f t="shared" si="48"/>
        <v>-1.680044610051989</v>
      </c>
      <c r="CH16" s="29">
        <f t="shared" si="48"/>
        <v>-1.6049173003158692</v>
      </c>
      <c r="CI16" s="29">
        <f t="shared" si="48"/>
        <v>-5.4872439688526802</v>
      </c>
      <c r="CJ16" s="29">
        <f t="shared" si="48"/>
        <v>-15.214776965136823</v>
      </c>
      <c r="CK16" s="29">
        <f t="shared" si="48"/>
        <v>-19.349060769033255</v>
      </c>
      <c r="CL16" s="29">
        <f t="shared" si="48"/>
        <v>-10.267674241620394</v>
      </c>
      <c r="CM16" s="29">
        <f t="shared" si="48"/>
        <v>34.884012859033149</v>
      </c>
      <c r="CN16" s="29">
        <f t="shared" si="48"/>
        <v>19.216436968946919</v>
      </c>
      <c r="CO16" s="29">
        <f t="shared" si="48"/>
        <v>7.7316449467999897</v>
      </c>
      <c r="CP16" s="29">
        <f t="shared" si="48"/>
        <v>8.5892673057253397</v>
      </c>
      <c r="CQ16" s="29">
        <f t="shared" si="48"/>
        <v>8.4090016535410079</v>
      </c>
      <c r="CR16" s="29">
        <f t="shared" si="48"/>
        <v>9.6820023582317578</v>
      </c>
      <c r="CS16" s="29">
        <f t="shared" si="48"/>
        <v>4.7517030712067641</v>
      </c>
      <c r="CT16" s="29">
        <f t="shared" si="48"/>
        <v>7.3504718333725929</v>
      </c>
      <c r="CU16" s="29">
        <f t="shared" si="48"/>
        <v>3.7956477466767482</v>
      </c>
      <c r="CV16" s="29">
        <f t="shared" si="48"/>
        <v>6.9735250768996808</v>
      </c>
      <c r="CW16" s="29">
        <f t="shared" si="48"/>
        <v>4.9696655767500726</v>
      </c>
      <c r="CX16" s="29">
        <f t="shared" si="48"/>
        <v>5.7225972405038146</v>
      </c>
      <c r="CY16" s="29">
        <f t="shared" si="48"/>
        <v>5.9416166067836862</v>
      </c>
      <c r="CZ16" s="29">
        <f t="shared" si="48"/>
        <v>7.1166875950810891</v>
      </c>
      <c r="DA16" s="29">
        <f t="shared" si="48"/>
        <v>7.7066467807498134</v>
      </c>
      <c r="DB16" s="29">
        <f t="shared" si="48"/>
        <v>8.4669011671434635</v>
      </c>
      <c r="DC16" s="29">
        <f t="shared" si="48"/>
        <v>6.9818561646785362</v>
      </c>
      <c r="DD16" s="29">
        <f t="shared" si="48"/>
        <v>6.2168461149314176</v>
      </c>
      <c r="DE16" s="29">
        <f t="shared" si="48"/>
        <v>3.9594995892150466</v>
      </c>
      <c r="DF16" s="29">
        <f t="shared" si="48"/>
        <v>4.6042314259870505</v>
      </c>
      <c r="DG16" s="29">
        <f t="shared" si="48"/>
        <v>6.6830146134739188</v>
      </c>
      <c r="DH16" s="29">
        <f t="shared" si="48"/>
        <v>7.7143654970217153</v>
      </c>
      <c r="DI16" s="29">
        <f t="shared" si="48"/>
        <v>7.3197062499793475</v>
      </c>
      <c r="DJ16" s="29">
        <f t="shared" si="48"/>
        <v>6.5943158070161116</v>
      </c>
      <c r="DK16" s="29">
        <f t="shared" si="48"/>
        <v>6.0356138523988427</v>
      </c>
      <c r="DL16" s="29">
        <f t="shared" si="48"/>
        <v>1.6148350795787187</v>
      </c>
      <c r="DM16" s="29">
        <f t="shared" si="48"/>
        <v>3.4254762628780586</v>
      </c>
      <c r="DN16" s="29">
        <f t="shared" si="48"/>
        <v>6.7196685399274596</v>
      </c>
      <c r="DO16" s="29">
        <f t="shared" si="48"/>
        <v>5.0496244107243218</v>
      </c>
      <c r="DP16" s="29">
        <f t="shared" si="48"/>
        <v>-2.4121438374399276</v>
      </c>
      <c r="DQ16" s="29">
        <f t="shared" si="48"/>
        <v>6.6495719927406629</v>
      </c>
      <c r="DR16" s="29">
        <f t="shared" si="48"/>
        <v>2.1889327701312804</v>
      </c>
      <c r="DS16" s="29">
        <f t="shared" si="48"/>
        <v>2.8987455036907859</v>
      </c>
      <c r="DT16" s="29">
        <f t="shared" si="48"/>
        <v>5.5583204127682455</v>
      </c>
      <c r="DU16" s="29">
        <f t="shared" si="48"/>
        <v>3.0991888850183051</v>
      </c>
      <c r="DV16" s="29">
        <f t="shared" si="48"/>
        <v>0.55674004218246498</v>
      </c>
      <c r="DW16" s="29">
        <f t="shared" si="48"/>
        <v>0.15573506358597911</v>
      </c>
      <c r="DX16" s="29">
        <f t="shared" si="48"/>
        <v>0.92506137910144426</v>
      </c>
      <c r="DY16" s="29">
        <f t="shared" si="48"/>
        <v>3.0126964403912453</v>
      </c>
      <c r="DZ16" s="29">
        <f t="shared" si="48"/>
        <v>2.6210108975416646</v>
      </c>
      <c r="EA16" s="29">
        <f t="shared" si="48"/>
        <v>2.7098760679194598</v>
      </c>
      <c r="EB16" s="29">
        <f t="shared" si="48"/>
        <v>3.0669845835973328</v>
      </c>
      <c r="EC16" s="29">
        <f t="shared" si="48"/>
        <v>4.0290296111269344</v>
      </c>
      <c r="ED16" s="29">
        <f t="shared" si="48"/>
        <v>3.2523961570383202</v>
      </c>
      <c r="EE16" s="29">
        <f t="shared" si="48"/>
        <v>1.9824534458342522</v>
      </c>
      <c r="EF16" s="29">
        <f t="shared" ref="EF16:FH16" si="49">(EF3-EE3)/EE3*100</f>
        <v>1.4389826104739638</v>
      </c>
      <c r="EG16" s="29">
        <f t="shared" si="49"/>
        <v>0.72285347061503102</v>
      </c>
      <c r="EH16" s="29">
        <f t="shared" si="49"/>
        <v>-0.83500348910969779</v>
      </c>
      <c r="EI16" s="29">
        <f t="shared" si="49"/>
        <v>2.0742551539072536</v>
      </c>
      <c r="EJ16" s="29">
        <f t="shared" si="49"/>
        <v>2.6827823568910629</v>
      </c>
      <c r="EK16" s="29">
        <f t="shared" si="49"/>
        <v>1.2667848019171508</v>
      </c>
      <c r="EL16" s="29">
        <f t="shared" si="49"/>
        <v>1.8302122338843814</v>
      </c>
      <c r="EM16" s="29">
        <f t="shared" si="49"/>
        <v>1.8106151619762212</v>
      </c>
      <c r="EN16" s="29">
        <f t="shared" si="49"/>
        <v>1.6257275993545812</v>
      </c>
      <c r="EO16" s="29">
        <f t="shared" si="49"/>
        <v>3.7869551432397834</v>
      </c>
      <c r="EP16" s="29">
        <f t="shared" si="49"/>
        <v>1.9513715560523825</v>
      </c>
      <c r="EQ16" s="29">
        <f t="shared" si="49"/>
        <v>0.2539429989684544</v>
      </c>
      <c r="ER16" s="29">
        <f t="shared" si="49"/>
        <v>0.13862689077650622</v>
      </c>
      <c r="ES16" s="29">
        <f t="shared" si="49"/>
        <v>1.4235941581790854</v>
      </c>
      <c r="ET16" s="29">
        <f t="shared" si="49"/>
        <v>0.81784897365059561</v>
      </c>
      <c r="EU16" s="29">
        <f t="shared" si="49"/>
        <v>1.790639680817949</v>
      </c>
      <c r="EV16" s="29">
        <f t="shared" si="49"/>
        <v>1.4870729803678433</v>
      </c>
      <c r="EW16" s="29">
        <f t="shared" si="49"/>
        <v>-0.96201284057929415</v>
      </c>
      <c r="EX16" s="29">
        <f t="shared" si="49"/>
        <v>-5.2809372082931034</v>
      </c>
      <c r="EY16" s="29">
        <f t="shared" si="49"/>
        <v>1.7132958391692203</v>
      </c>
      <c r="EZ16" s="29">
        <f t="shared" si="49"/>
        <v>0.7073333470344364</v>
      </c>
      <c r="FA16" s="29">
        <f t="shared" si="49"/>
        <v>-2.9809057682377218</v>
      </c>
      <c r="FB16" s="29">
        <f t="shared" si="49"/>
        <v>-1.8410654508824773</v>
      </c>
      <c r="FC16" s="29">
        <f t="shared" si="49"/>
        <v>-4.5475423638242961E-3</v>
      </c>
      <c r="FD16" s="29">
        <f t="shared" si="49"/>
        <v>0.778304350716569</v>
      </c>
      <c r="FE16" s="29">
        <f t="shared" si="49"/>
        <v>1.2934627315590859</v>
      </c>
      <c r="FF16" s="29">
        <f t="shared" si="49"/>
        <v>1.6678590410685767</v>
      </c>
      <c r="FG16" s="29">
        <f t="shared" si="49"/>
        <v>0.94408946858231158</v>
      </c>
      <c r="FH16" s="43">
        <f t="shared" si="49"/>
        <v>0.34271899663110139</v>
      </c>
      <c r="FI16" s="43">
        <f t="shared" ref="FI16:FI17" si="50">(FI3-FH3)/FH3*100</f>
        <v>-100</v>
      </c>
      <c r="FJ16" s="43" t="e">
        <f t="shared" ref="FJ16:FJ17" si="51">(FJ3-FI3)/FI3*100</f>
        <v>#DIV/0!</v>
      </c>
      <c r="FK16" s="43" t="e">
        <f t="shared" ref="FK16:FK17" si="52">(FK3-FJ3)/FJ3*100</f>
        <v>#DIV/0!</v>
      </c>
      <c r="FL16" s="43" t="e">
        <f t="shared" ref="FL16:FL17" si="53">(FL3-FK3)/FK3*100</f>
        <v>#DIV/0!</v>
      </c>
      <c r="FM16" s="43" t="e">
        <f t="shared" ref="FM16:FM17" si="54">(FM3-FL3)/FL3*100</f>
        <v>#DIV/0!</v>
      </c>
      <c r="FN16" s="15"/>
      <c r="FO16" s="15"/>
      <c r="FP16" s="11"/>
      <c r="FQ16" s="11"/>
      <c r="FR16" s="11"/>
      <c r="FS16" s="11"/>
      <c r="FT16" s="11"/>
      <c r="FU16" s="15"/>
      <c r="FV16" s="15"/>
      <c r="FW16" s="16"/>
      <c r="FX16" s="16"/>
      <c r="FY16" s="16"/>
      <c r="FZ16" s="16"/>
      <c r="GA16" s="15"/>
      <c r="GB16" s="15"/>
      <c r="GC16" s="15"/>
      <c r="GD16" s="14"/>
      <c r="GE16" s="14"/>
      <c r="GF16" s="14"/>
      <c r="GG16" s="14"/>
      <c r="GH16" s="15"/>
      <c r="GI16" s="15"/>
      <c r="GJ16" s="15"/>
      <c r="GK16" s="15"/>
      <c r="GL16" s="15"/>
      <c r="GM16" s="15"/>
      <c r="GN16" s="15"/>
      <c r="GO16" s="15"/>
    </row>
    <row r="17" spans="1:197" x14ac:dyDescent="0.3">
      <c r="A17" s="51" t="s">
        <v>62</v>
      </c>
      <c r="B17" s="51" t="s">
        <v>77</v>
      </c>
      <c r="C17" s="55" t="s">
        <v>38</v>
      </c>
      <c r="D17" s="111" t="s">
        <v>589</v>
      </c>
      <c r="E17" s="12" t="s">
        <v>15</v>
      </c>
      <c r="F17" s="20"/>
      <c r="G17" s="29">
        <f>(G4-F4)/F4*100</f>
        <v>1.1986700571888089</v>
      </c>
      <c r="H17" s="29">
        <f t="shared" ref="H17:AM17" si="55">(H4-G4)/G4*100</f>
        <v>-1.4150711752072993</v>
      </c>
      <c r="I17" s="29">
        <f t="shared" si="55"/>
        <v>0.21080231548211364</v>
      </c>
      <c r="J17" s="29">
        <f t="shared" si="55"/>
        <v>6.865094888588648</v>
      </c>
      <c r="K17" s="29">
        <f t="shared" si="55"/>
        <v>6.5170791875189149</v>
      </c>
      <c r="L17" s="29">
        <f t="shared" si="55"/>
        <v>-3.9859204399912964</v>
      </c>
      <c r="M17" s="29">
        <f t="shared" si="55"/>
        <v>5.4919363211466461</v>
      </c>
      <c r="N17" s="29">
        <f t="shared" si="55"/>
        <v>-3.6796726728516318</v>
      </c>
      <c r="O17" s="29">
        <f t="shared" si="55"/>
        <v>2.2322701001710388</v>
      </c>
      <c r="P17" s="29">
        <f t="shared" si="55"/>
        <v>0.8230365210315036</v>
      </c>
      <c r="Q17" s="29">
        <f t="shared" si="55"/>
        <v>6.8719271697344197</v>
      </c>
      <c r="R17" s="29">
        <f t="shared" si="55"/>
        <v>11.47702081484309</v>
      </c>
      <c r="S17" s="29">
        <f t="shared" si="55"/>
        <v>1.8640574647111039</v>
      </c>
      <c r="T17" s="29">
        <f t="shared" si="55"/>
        <v>-14.038891268733384</v>
      </c>
      <c r="U17" s="29">
        <f t="shared" si="55"/>
        <v>-1.5561464750648559</v>
      </c>
      <c r="V17" s="29">
        <f t="shared" si="55"/>
        <v>12.632362701918302</v>
      </c>
      <c r="W17" s="29">
        <f t="shared" si="55"/>
        <v>-0.4838740390948319</v>
      </c>
      <c r="X17" s="29">
        <f t="shared" si="55"/>
        <v>-4.0054952817344214</v>
      </c>
      <c r="Y17" s="29">
        <f t="shared" si="55"/>
        <v>6.2897375944281686</v>
      </c>
      <c r="Z17" s="29">
        <f t="shared" si="55"/>
        <v>-1.5023275188128635</v>
      </c>
      <c r="AA17" s="29">
        <f t="shared" si="55"/>
        <v>3.1463525765770544</v>
      </c>
      <c r="AB17" s="29">
        <f t="shared" si="55"/>
        <v>-4.0297045112822767</v>
      </c>
      <c r="AC17" s="29">
        <f t="shared" si="55"/>
        <v>-3.158548434789215</v>
      </c>
      <c r="AD17" s="29">
        <f t="shared" si="55"/>
        <v>6.9956496874738994</v>
      </c>
      <c r="AE17" s="29">
        <f t="shared" si="55"/>
        <v>5.6022373104394907</v>
      </c>
      <c r="AF17" s="29">
        <f t="shared" si="55"/>
        <v>-3.4818273996394042</v>
      </c>
      <c r="AG17" s="29">
        <f t="shared" si="55"/>
        <v>-0.73042412628785991</v>
      </c>
      <c r="AH17" s="29">
        <f t="shared" si="55"/>
        <v>4.0964399403426954</v>
      </c>
      <c r="AI17" s="29">
        <f t="shared" si="55"/>
        <v>4.9308688168377017</v>
      </c>
      <c r="AJ17" s="29">
        <f t="shared" si="55"/>
        <v>8.8792699483098092E-2</v>
      </c>
      <c r="AK17" s="29">
        <f t="shared" si="55"/>
        <v>-6.0038652510116686</v>
      </c>
      <c r="AL17" s="29">
        <f t="shared" si="55"/>
        <v>-0.97688982680997283</v>
      </c>
      <c r="AM17" s="29">
        <f t="shared" si="55"/>
        <v>-2.0490968747337273</v>
      </c>
      <c r="AN17" s="29">
        <f t="shared" ref="AN17:BS17" si="56">(AN4-AM4)/AM4*100</f>
        <v>6.026381902012437</v>
      </c>
      <c r="AO17" s="29">
        <f t="shared" si="56"/>
        <v>1.8701785369658477</v>
      </c>
      <c r="AP17" s="29">
        <f t="shared" si="56"/>
        <v>0.41969478084664974</v>
      </c>
      <c r="AQ17" s="29">
        <f t="shared" si="56"/>
        <v>2.1079649544275361</v>
      </c>
      <c r="AR17" s="29">
        <f t="shared" si="56"/>
        <v>3.7958857855295616</v>
      </c>
      <c r="AS17" s="29">
        <f t="shared" si="56"/>
        <v>2.5151434098805279</v>
      </c>
      <c r="AT17" s="29">
        <f t="shared" si="56"/>
        <v>2.2048344580382238</v>
      </c>
      <c r="AU17" s="29">
        <f t="shared" si="56"/>
        <v>0.55368546597653556</v>
      </c>
      <c r="AV17" s="29">
        <f t="shared" si="56"/>
        <v>4.3262738034322279</v>
      </c>
      <c r="AW17" s="29">
        <f t="shared" si="56"/>
        <v>1.0222717527782037</v>
      </c>
      <c r="AX17" s="29">
        <f t="shared" si="56"/>
        <v>4.9315209660551114</v>
      </c>
      <c r="AY17" s="29">
        <f t="shared" si="56"/>
        <v>9.6737914193415531</v>
      </c>
      <c r="AZ17" s="29">
        <f t="shared" si="56"/>
        <v>7.4532563806635119</v>
      </c>
      <c r="BA17" s="29">
        <f t="shared" si="56"/>
        <v>-0.52977190090507931</v>
      </c>
      <c r="BB17" s="29">
        <f t="shared" si="56"/>
        <v>4.0175744928407999</v>
      </c>
      <c r="BC17" s="29">
        <f t="shared" si="56"/>
        <v>4.4853084100863203</v>
      </c>
      <c r="BD17" s="29">
        <f t="shared" si="56"/>
        <v>11.08077868080372</v>
      </c>
      <c r="BE17" s="29">
        <f t="shared" si="56"/>
        <v>5.2486309232532449</v>
      </c>
      <c r="BF17" s="29">
        <f t="shared" si="56"/>
        <v>4.4947315709510365</v>
      </c>
      <c r="BG17" s="29">
        <f t="shared" si="56"/>
        <v>-5.4720233262702793</v>
      </c>
      <c r="BH17" s="29">
        <f t="shared" si="56"/>
        <v>11.182213447461191</v>
      </c>
      <c r="BI17" s="29">
        <f t="shared" si="56"/>
        <v>42.489078549478748</v>
      </c>
      <c r="BJ17" s="29">
        <f t="shared" si="56"/>
        <v>42.933275836625533</v>
      </c>
      <c r="BK17" s="29">
        <f t="shared" si="56"/>
        <v>37.454461305988097</v>
      </c>
      <c r="BL17" s="29">
        <f t="shared" si="56"/>
        <v>8.3675384397287935</v>
      </c>
      <c r="BM17" s="29">
        <f t="shared" si="56"/>
        <v>41.096579517152357</v>
      </c>
      <c r="BN17" s="29">
        <f t="shared" si="56"/>
        <v>0.83786620935033873</v>
      </c>
      <c r="BO17" s="29">
        <f t="shared" si="56"/>
        <v>6.5620025069983035</v>
      </c>
      <c r="BP17" s="29">
        <f t="shared" si="56"/>
        <v>8.1858720703764618</v>
      </c>
      <c r="BQ17" s="29">
        <f t="shared" si="56"/>
        <v>1.6894905089114425</v>
      </c>
      <c r="BR17" s="29">
        <f t="shared" si="56"/>
        <v>23.891089263011061</v>
      </c>
      <c r="BS17" s="29">
        <f t="shared" si="56"/>
        <v>7.2033028445391976</v>
      </c>
      <c r="BT17" s="29">
        <f t="shared" ref="BT17:CY17" si="57">(BT4-BS4)/BS4*100</f>
        <v>-12.162826397430488</v>
      </c>
      <c r="BU17" s="29">
        <f t="shared" si="57"/>
        <v>1.0616497925343054</v>
      </c>
      <c r="BV17" s="29">
        <f t="shared" si="57"/>
        <v>2.0689348993455412</v>
      </c>
      <c r="BW17" s="29">
        <f t="shared" si="57"/>
        <v>-12.027176254390747</v>
      </c>
      <c r="BX17" s="29">
        <f t="shared" si="57"/>
        <v>-10.888871752044196</v>
      </c>
      <c r="BY17" s="29">
        <f t="shared" si="57"/>
        <v>-6.1344678427269193</v>
      </c>
      <c r="BZ17" s="29">
        <f t="shared" si="57"/>
        <v>-8.5316717046598889</v>
      </c>
      <c r="CA17" s="29">
        <f t="shared" si="57"/>
        <v>0.13257098534187356</v>
      </c>
      <c r="CB17" s="29">
        <f t="shared" si="57"/>
        <v>10.798472199826477</v>
      </c>
      <c r="CC17" s="29">
        <f t="shared" si="57"/>
        <v>3.656639290234144</v>
      </c>
      <c r="CD17" s="29">
        <f t="shared" si="57"/>
        <v>25.887373692279596</v>
      </c>
      <c r="CE17" s="29">
        <f t="shared" si="57"/>
        <v>8.9686137332451583</v>
      </c>
      <c r="CF17" s="29">
        <f t="shared" si="57"/>
        <v>10.430383658357142</v>
      </c>
      <c r="CG17" s="29">
        <f t="shared" si="57"/>
        <v>18.466692214274367</v>
      </c>
      <c r="CH17" s="29">
        <f t="shared" si="57"/>
        <v>19.400186929458023</v>
      </c>
      <c r="CI17" s="29">
        <f t="shared" si="57"/>
        <v>24.579460787201953</v>
      </c>
      <c r="CJ17" s="29">
        <f t="shared" si="57"/>
        <v>36.335654897007437</v>
      </c>
      <c r="CK17" s="29">
        <f t="shared" si="57"/>
        <v>95.660322237532156</v>
      </c>
      <c r="CL17" s="29">
        <f t="shared" si="57"/>
        <v>85.447632431617365</v>
      </c>
      <c r="CM17" s="29">
        <f t="shared" si="57"/>
        <v>124.22814547147797</v>
      </c>
      <c r="CN17" s="29">
        <f t="shared" si="57"/>
        <v>93.447756578813738</v>
      </c>
      <c r="CO17" s="29">
        <f t="shared" si="57"/>
        <v>17.729132134529578</v>
      </c>
      <c r="CP17" s="29">
        <f t="shared" si="57"/>
        <v>5.6709811293803707</v>
      </c>
      <c r="CQ17" s="29">
        <f t="shared" si="57"/>
        <v>13.127353661836263</v>
      </c>
      <c r="CR17" s="29">
        <f t="shared" si="57"/>
        <v>18.754288347073558</v>
      </c>
      <c r="CS17" s="29">
        <f t="shared" si="57"/>
        <v>8.2214413563571362</v>
      </c>
      <c r="CT17" s="29">
        <f t="shared" si="57"/>
        <v>11.10188186067939</v>
      </c>
      <c r="CU17" s="29">
        <f t="shared" si="57"/>
        <v>6.9134691317381325</v>
      </c>
      <c r="CV17" s="29">
        <f t="shared" si="57"/>
        <v>10.428858276764968</v>
      </c>
      <c r="CW17" s="29">
        <f t="shared" si="57"/>
        <v>9.2245149591054307</v>
      </c>
      <c r="CX17" s="29">
        <f t="shared" si="57"/>
        <v>7.6840367178442461</v>
      </c>
      <c r="CY17" s="29">
        <f t="shared" si="57"/>
        <v>8.1010370007089492</v>
      </c>
      <c r="CZ17" s="29">
        <f t="shared" ref="CZ17:EE17" si="58">(CZ4-CY4)/CY4*100</f>
        <v>6.4763761261585868</v>
      </c>
      <c r="DA17" s="29">
        <f t="shared" si="58"/>
        <v>9.4150391698321521</v>
      </c>
      <c r="DB17" s="29">
        <f t="shared" si="58"/>
        <v>12.829089898516452</v>
      </c>
      <c r="DC17" s="29">
        <f t="shared" si="58"/>
        <v>12.697315031220974</v>
      </c>
      <c r="DD17" s="29">
        <f t="shared" si="58"/>
        <v>15.261430551361624</v>
      </c>
      <c r="DE17" s="29">
        <f t="shared" si="58"/>
        <v>10.292022339555235</v>
      </c>
      <c r="DF17" s="29">
        <f t="shared" si="58"/>
        <v>8.0903745876521658</v>
      </c>
      <c r="DG17" s="29">
        <f t="shared" si="58"/>
        <v>9.2573475158360008</v>
      </c>
      <c r="DH17" s="29">
        <f t="shared" si="58"/>
        <v>11.036112964506666</v>
      </c>
      <c r="DI17" s="29">
        <f t="shared" si="58"/>
        <v>8.6998765811147578</v>
      </c>
      <c r="DJ17" s="29">
        <f t="shared" si="58"/>
        <v>10.589842836864968</v>
      </c>
      <c r="DK17" s="29">
        <f t="shared" si="58"/>
        <v>12.940931794599011</v>
      </c>
      <c r="DL17" s="29">
        <f t="shared" si="58"/>
        <v>9.2145784038468594</v>
      </c>
      <c r="DM17" s="29">
        <f t="shared" si="58"/>
        <v>9.6443133769764628</v>
      </c>
      <c r="DN17" s="29">
        <f t="shared" si="58"/>
        <v>20.581201283948854</v>
      </c>
      <c r="DO17" s="29">
        <f t="shared" si="58"/>
        <v>26.465777374839444</v>
      </c>
      <c r="DP17" s="29">
        <f t="shared" si="58"/>
        <v>14.587468376184571</v>
      </c>
      <c r="DQ17" s="29">
        <f t="shared" si="58"/>
        <v>25.569751475538123</v>
      </c>
      <c r="DR17" s="29">
        <f t="shared" si="58"/>
        <v>21.524251867097476</v>
      </c>
      <c r="DS17" s="29">
        <f t="shared" si="58"/>
        <v>17.742150417561923</v>
      </c>
      <c r="DT17" s="29">
        <f t="shared" si="58"/>
        <v>22.379202795769764</v>
      </c>
      <c r="DU17" s="29">
        <f t="shared" si="58"/>
        <v>24.896993781038386</v>
      </c>
      <c r="DV17" s="29">
        <f t="shared" si="58"/>
        <v>19.865792444606228</v>
      </c>
      <c r="DW17" s="29">
        <f t="shared" si="58"/>
        <v>18.073416807253473</v>
      </c>
      <c r="DX17" s="29">
        <f t="shared" si="58"/>
        <v>16.545210501030148</v>
      </c>
      <c r="DY17" s="29">
        <f t="shared" si="58"/>
        <v>14.396096360528556</v>
      </c>
      <c r="DZ17" s="29">
        <f t="shared" si="58"/>
        <v>12.308499214892079</v>
      </c>
      <c r="EA17" s="29">
        <f t="shared" si="58"/>
        <v>10.763904637565139</v>
      </c>
      <c r="EB17" s="29">
        <f t="shared" si="58"/>
        <v>9.5416052790422903</v>
      </c>
      <c r="EC17" s="29">
        <f t="shared" si="58"/>
        <v>11.25352733012671</v>
      </c>
      <c r="ED17" s="29">
        <f t="shared" si="58"/>
        <v>9.8834317327203429</v>
      </c>
      <c r="EE17" s="29">
        <f t="shared" si="58"/>
        <v>10.619954641837886</v>
      </c>
      <c r="EF17" s="29">
        <f t="shared" ref="EF17:FH17" si="59">(EF4-EE4)/EE4*100</f>
        <v>9.2699037740672452</v>
      </c>
      <c r="EG17" s="29">
        <f t="shared" si="59"/>
        <v>5.2933076846910962</v>
      </c>
      <c r="EH17" s="29">
        <f t="shared" si="59"/>
        <v>3.0795985691079619</v>
      </c>
      <c r="EI17" s="29">
        <f t="shared" si="59"/>
        <v>5.7941913903597664</v>
      </c>
      <c r="EJ17" s="29">
        <f t="shared" si="59"/>
        <v>8.0142565543179849</v>
      </c>
      <c r="EK17" s="29">
        <f t="shared" si="59"/>
        <v>5.8315098955398836</v>
      </c>
      <c r="EL17" s="29">
        <f t="shared" si="59"/>
        <v>4.4445753292919967</v>
      </c>
      <c r="EM17" s="29">
        <f t="shared" si="59"/>
        <v>4.2567390724628327</v>
      </c>
      <c r="EN17" s="29">
        <f t="shared" si="59"/>
        <v>3.1868293105687275</v>
      </c>
      <c r="EO17" s="29">
        <f t="shared" si="59"/>
        <v>5.6472304162151206</v>
      </c>
      <c r="EP17" s="29">
        <f t="shared" si="59"/>
        <v>5.0441602338566236</v>
      </c>
      <c r="EQ17" s="29">
        <f t="shared" si="59"/>
        <v>3.5365998413663244</v>
      </c>
      <c r="ER17" s="29">
        <f t="shared" si="59"/>
        <v>3.290798527600896</v>
      </c>
      <c r="ES17" s="29">
        <f t="shared" si="59"/>
        <v>4.1317904181364078</v>
      </c>
      <c r="ET17" s="29">
        <f t="shared" si="59"/>
        <v>2.8448502016430304</v>
      </c>
      <c r="EU17" s="29">
        <f t="shared" si="59"/>
        <v>3.9535420728205874</v>
      </c>
      <c r="EV17" s="29">
        <f t="shared" si="59"/>
        <v>4.0029322075772136</v>
      </c>
      <c r="EW17" s="29">
        <f t="shared" si="59"/>
        <v>1.4155955284233062</v>
      </c>
      <c r="EX17" s="29">
        <f t="shared" si="59"/>
        <v>-3.6907566797667513</v>
      </c>
      <c r="EY17" s="29">
        <f t="shared" si="59"/>
        <v>2.1571325236443877</v>
      </c>
      <c r="EZ17" s="29">
        <f t="shared" si="59"/>
        <v>2.3258784292780099</v>
      </c>
      <c r="FA17" s="29">
        <f t="shared" si="59"/>
        <v>-1.4797279257486216</v>
      </c>
      <c r="FB17" s="29">
        <f t="shared" si="59"/>
        <v>-0.71458354610960662</v>
      </c>
      <c r="FC17" s="29">
        <f t="shared" si="59"/>
        <v>0.90865218958434868</v>
      </c>
      <c r="FD17" s="29">
        <f t="shared" si="59"/>
        <v>1.7174206602213919</v>
      </c>
      <c r="FE17" s="29">
        <f t="shared" si="59"/>
        <v>2.4424851466905917</v>
      </c>
      <c r="FF17" s="29">
        <f t="shared" si="59"/>
        <v>2.4063166431063152</v>
      </c>
      <c r="FG17" s="29">
        <f t="shared" si="59"/>
        <v>1.7030705183160904</v>
      </c>
      <c r="FH17" s="43">
        <f t="shared" si="59"/>
        <v>1.3350257353744706</v>
      </c>
      <c r="FI17" s="43">
        <f t="shared" si="50"/>
        <v>-12.072488457865832</v>
      </c>
      <c r="FJ17" s="43">
        <f t="shared" si="51"/>
        <v>8.3102663819836309</v>
      </c>
      <c r="FK17" s="43">
        <f t="shared" si="52"/>
        <v>3.985902841784803</v>
      </c>
      <c r="FL17" s="43">
        <f t="shared" si="53"/>
        <v>0.92067513167211601</v>
      </c>
      <c r="FM17" s="43">
        <f t="shared" si="54"/>
        <v>0.93648338218596272</v>
      </c>
      <c r="FN17" s="15"/>
      <c r="FO17" s="15"/>
      <c r="FP17" s="11"/>
      <c r="FQ17" s="11"/>
      <c r="FR17" s="11"/>
      <c r="FS17" s="11"/>
      <c r="FT17" s="11"/>
      <c r="FU17" s="15"/>
      <c r="FV17" s="15"/>
      <c r="FW17" s="15"/>
      <c r="FX17" s="15"/>
      <c r="FY17" s="15"/>
      <c r="FZ17" s="15"/>
      <c r="GA17" s="15"/>
      <c r="GB17" s="15"/>
      <c r="GC17" s="15"/>
      <c r="GD17" s="14"/>
      <c r="GE17" s="14"/>
      <c r="GF17" s="14"/>
      <c r="GG17" s="14"/>
      <c r="GH17" s="15"/>
      <c r="GI17" s="15"/>
      <c r="GJ17" s="15"/>
      <c r="GK17" s="15"/>
      <c r="GL17" s="15"/>
      <c r="GM17" s="15"/>
      <c r="GN17" s="15"/>
      <c r="GO17" s="15"/>
    </row>
    <row r="18" spans="1:197" x14ac:dyDescent="0.3">
      <c r="A18" s="51" t="s">
        <v>63</v>
      </c>
      <c r="B18" s="51" t="s">
        <v>78</v>
      </c>
      <c r="C18" s="55" t="s">
        <v>41</v>
      </c>
      <c r="D18" s="111" t="s">
        <v>589</v>
      </c>
      <c r="E18" s="12" t="s">
        <v>15</v>
      </c>
      <c r="F18" s="20"/>
      <c r="G18" s="29">
        <f t="shared" ref="G18:AL18" si="60">(((100+G17/100)/(100+G16/100))-1)*100*100</f>
        <v>-0.79034695940283228</v>
      </c>
      <c r="H18" s="29">
        <f t="shared" si="60"/>
        <v>-4.5101639034605956</v>
      </c>
      <c r="I18" s="29">
        <f t="shared" si="60"/>
        <v>-0.67970429368013896</v>
      </c>
      <c r="J18" s="29">
        <f t="shared" si="60"/>
        <v>1.5215995785577974E-2</v>
      </c>
      <c r="K18" s="29">
        <f t="shared" si="60"/>
        <v>5.8862015271032853</v>
      </c>
      <c r="L18" s="29">
        <f t="shared" si="60"/>
        <v>3.8527334345794806</v>
      </c>
      <c r="M18" s="29">
        <f t="shared" si="60"/>
        <v>3.2336092798379568</v>
      </c>
      <c r="N18" s="29">
        <f t="shared" si="60"/>
        <v>-5.4094043789454371</v>
      </c>
      <c r="O18" s="29">
        <f t="shared" si="60"/>
        <v>-1.1206136215169415</v>
      </c>
      <c r="P18" s="29">
        <f t="shared" si="60"/>
        <v>2.438414455385729</v>
      </c>
      <c r="Q18" s="29">
        <f t="shared" si="60"/>
        <v>8.462141721079508</v>
      </c>
      <c r="R18" s="29">
        <f t="shared" si="60"/>
        <v>11.420616990287513</v>
      </c>
      <c r="S18" s="29">
        <f t="shared" si="60"/>
        <v>-3.8620031329861249</v>
      </c>
      <c r="T18" s="29">
        <f t="shared" si="60"/>
        <v>-14.860828108251845</v>
      </c>
      <c r="U18" s="29">
        <f t="shared" si="60"/>
        <v>0.34015749011739871</v>
      </c>
      <c r="V18" s="29">
        <f t="shared" si="60"/>
        <v>11.099481167997638</v>
      </c>
      <c r="W18" s="29">
        <f t="shared" si="60"/>
        <v>-3.7104084386330172</v>
      </c>
      <c r="X18" s="29">
        <f t="shared" si="60"/>
        <v>-4.8611890996763663</v>
      </c>
      <c r="Y18" s="29">
        <f t="shared" si="60"/>
        <v>4.0902267996800745</v>
      </c>
      <c r="Z18" s="29">
        <f t="shared" si="60"/>
        <v>-4.6434920140969727</v>
      </c>
      <c r="AA18" s="29">
        <f t="shared" si="60"/>
        <v>1.1033802790660907</v>
      </c>
      <c r="AB18" s="29">
        <f t="shared" si="60"/>
        <v>-5.6633418642704214</v>
      </c>
      <c r="AC18" s="29">
        <f t="shared" si="60"/>
        <v>-2.3627679132198764</v>
      </c>
      <c r="AD18" s="29">
        <f t="shared" si="60"/>
        <v>4.5581803150818168</v>
      </c>
      <c r="AE18" s="29">
        <f t="shared" si="60"/>
        <v>2.5541761662961626</v>
      </c>
      <c r="AF18" s="29">
        <f t="shared" si="60"/>
        <v>-6.5865927397890101</v>
      </c>
      <c r="AG18" s="29">
        <f t="shared" si="60"/>
        <v>-0.92112004950184456</v>
      </c>
      <c r="AH18" s="29">
        <f t="shared" si="60"/>
        <v>6.6308460121766721</v>
      </c>
      <c r="AI18" s="29">
        <f t="shared" si="60"/>
        <v>3.9563004445564154</v>
      </c>
      <c r="AJ18" s="29">
        <f t="shared" si="60"/>
        <v>-1.8247179723418494</v>
      </c>
      <c r="AK18" s="29">
        <f t="shared" si="60"/>
        <v>-6.746190081797776</v>
      </c>
      <c r="AL18" s="29">
        <f t="shared" si="60"/>
        <v>-3.182954997807963</v>
      </c>
      <c r="AM18" s="29">
        <f t="shared" ref="AM18:BR18" si="61">(((100+AM17/100)/(100+AM16/100))-1)*100*100</f>
        <v>-3.3163113692202817</v>
      </c>
      <c r="AN18" s="29">
        <f t="shared" si="61"/>
        <v>4.6316975821691919</v>
      </c>
      <c r="AO18" s="29">
        <f t="shared" si="61"/>
        <v>-0.13249637359380451</v>
      </c>
      <c r="AP18" s="29">
        <f t="shared" si="61"/>
        <v>-0.31328431463695239</v>
      </c>
      <c r="AQ18" s="29">
        <f t="shared" si="61"/>
        <v>1.7647987037205937</v>
      </c>
      <c r="AR18" s="29">
        <f t="shared" si="61"/>
        <v>2.1751305420170119</v>
      </c>
      <c r="AS18" s="29">
        <f t="shared" si="61"/>
        <v>-0.84923775928946732</v>
      </c>
      <c r="AT18" s="29">
        <f t="shared" si="61"/>
        <v>0.15472062147026122</v>
      </c>
      <c r="AU18" s="29">
        <f t="shared" si="61"/>
        <v>-1.8601750536106909</v>
      </c>
      <c r="AV18" s="29">
        <f t="shared" si="61"/>
        <v>2.5233116656164789</v>
      </c>
      <c r="AW18" s="29">
        <f t="shared" si="61"/>
        <v>-1.435898220526477</v>
      </c>
      <c r="AX18" s="29">
        <f t="shared" si="61"/>
        <v>1.9339869190515557</v>
      </c>
      <c r="AY18" s="29">
        <f t="shared" si="61"/>
        <v>5.4750656804092301</v>
      </c>
      <c r="AZ18" s="29">
        <f t="shared" si="61"/>
        <v>4.8095806668047025</v>
      </c>
      <c r="BA18" s="29">
        <f t="shared" si="61"/>
        <v>-3.5020719763623198</v>
      </c>
      <c r="BB18" s="29">
        <f t="shared" si="61"/>
        <v>2.336490453820339</v>
      </c>
      <c r="BC18" s="29">
        <f t="shared" si="61"/>
        <v>3.5239292228728125</v>
      </c>
      <c r="BD18" s="29">
        <f t="shared" si="61"/>
        <v>8.8633688298478397</v>
      </c>
      <c r="BE18" s="29">
        <f t="shared" si="61"/>
        <v>4.3718290922267755</v>
      </c>
      <c r="BF18" s="29">
        <f t="shared" si="61"/>
        <v>-0.7142885137945143</v>
      </c>
      <c r="BG18" s="29">
        <f t="shared" si="61"/>
        <v>-5.6616499960471245E-2</v>
      </c>
      <c r="BH18" s="29">
        <f t="shared" si="61"/>
        <v>14.82731082349531</v>
      </c>
      <c r="BI18" s="29">
        <f t="shared" si="61"/>
        <v>33.162739626777515</v>
      </c>
      <c r="BJ18" s="29">
        <f t="shared" si="61"/>
        <v>42.742912415745238</v>
      </c>
      <c r="BK18" s="29">
        <f t="shared" si="61"/>
        <v>40.683165420056788</v>
      </c>
      <c r="BL18" s="29">
        <f t="shared" si="61"/>
        <v>14.02760886465515</v>
      </c>
      <c r="BM18" s="29">
        <f t="shared" si="61"/>
        <v>38.401653581647821</v>
      </c>
      <c r="BN18" s="29">
        <f t="shared" si="61"/>
        <v>3.7615755694364594</v>
      </c>
      <c r="BO18" s="29">
        <f t="shared" si="61"/>
        <v>-1.8804034856478857</v>
      </c>
      <c r="BP18" s="29">
        <f t="shared" si="61"/>
        <v>-1.1089504018801932</v>
      </c>
      <c r="BQ18" s="29">
        <f t="shared" si="61"/>
        <v>-1.0247318217770918</v>
      </c>
      <c r="BR18" s="29">
        <f t="shared" si="61"/>
        <v>16.979974720219282</v>
      </c>
      <c r="BS18" s="29">
        <f t="shared" ref="BS18:CX18" si="62">(((100+BS17/100)/(100+BS16/100))-1)*100*100</f>
        <v>6.3913963904083104</v>
      </c>
      <c r="BT18" s="29">
        <f t="shared" si="62"/>
        <v>-10.30965110140003</v>
      </c>
      <c r="BU18" s="29">
        <f t="shared" si="62"/>
        <v>-5.2591340332308611</v>
      </c>
      <c r="BV18" s="29">
        <f t="shared" si="62"/>
        <v>-2.9290414667071385</v>
      </c>
      <c r="BW18" s="29">
        <f t="shared" si="62"/>
        <v>-7.3389659643818828</v>
      </c>
      <c r="BX18" s="29">
        <f t="shared" si="62"/>
        <v>-9.8611732467546176</v>
      </c>
      <c r="BY18" s="29">
        <f t="shared" si="62"/>
        <v>-8.2592939126058251</v>
      </c>
      <c r="BZ18" s="29">
        <f t="shared" si="62"/>
        <v>-7.3510575899160546</v>
      </c>
      <c r="CA18" s="29">
        <f t="shared" si="62"/>
        <v>0.39012518937786567</v>
      </c>
      <c r="CB18" s="29">
        <f t="shared" si="62"/>
        <v>5.3645114136391392</v>
      </c>
      <c r="CC18" s="29">
        <f t="shared" si="62"/>
        <v>7.2111643911187961</v>
      </c>
      <c r="CD18" s="29">
        <f t="shared" si="62"/>
        <v>15.932955136335192</v>
      </c>
      <c r="CE18" s="29">
        <f t="shared" si="62"/>
        <v>6.1118183473074517</v>
      </c>
      <c r="CF18" s="29">
        <f t="shared" si="62"/>
        <v>4.1699826125007888</v>
      </c>
      <c r="CG18" s="29">
        <f t="shared" si="62"/>
        <v>20.150122134734438</v>
      </c>
      <c r="CH18" s="29">
        <f t="shared" si="62"/>
        <v>21.008475916419744</v>
      </c>
      <c r="CI18" s="29">
        <f t="shared" si="62"/>
        <v>30.083212148497296</v>
      </c>
      <c r="CJ18" s="29">
        <f t="shared" si="62"/>
        <v>51.628984210112527</v>
      </c>
      <c r="CK18" s="29">
        <f t="shared" si="62"/>
        <v>115.23234677459638</v>
      </c>
      <c r="CL18" s="29">
        <f t="shared" si="62"/>
        <v>95.813685043828485</v>
      </c>
      <c r="CM18" s="29">
        <f t="shared" si="62"/>
        <v>89.033547869570299</v>
      </c>
      <c r="CN18" s="29">
        <f t="shared" si="62"/>
        <v>74.088947051755838</v>
      </c>
      <c r="CO18" s="29">
        <f t="shared" si="62"/>
        <v>9.9897634573142824</v>
      </c>
      <c r="CP18" s="29">
        <f t="shared" si="62"/>
        <v>-2.9157817334746206</v>
      </c>
      <c r="CQ18" s="29">
        <f t="shared" si="62"/>
        <v>4.7143876789168537</v>
      </c>
      <c r="CR18" s="29">
        <f t="shared" si="62"/>
        <v>9.0635106956482581</v>
      </c>
      <c r="CS18" s="29">
        <f t="shared" si="62"/>
        <v>3.4680903515926786</v>
      </c>
      <c r="CT18" s="29">
        <f t="shared" si="62"/>
        <v>3.7486545893106182</v>
      </c>
      <c r="CU18" s="29">
        <f t="shared" si="62"/>
        <v>3.1166384189029728</v>
      </c>
      <c r="CV18" s="29">
        <f t="shared" si="62"/>
        <v>3.4529252937520738</v>
      </c>
      <c r="CW18" s="29">
        <f t="shared" si="62"/>
        <v>4.2527359148269994</v>
      </c>
      <c r="CX18" s="29">
        <f t="shared" si="62"/>
        <v>1.9603176664939603</v>
      </c>
      <c r="CY18" s="29">
        <f t="shared" ref="CY18:ED18" si="63">(((100+CY17/100)/(100+CY16/100))-1)*100*100</f>
        <v>2.1581381110014064</v>
      </c>
      <c r="CZ18" s="29">
        <f t="shared" si="63"/>
        <v>-0.63985610332273346</v>
      </c>
      <c r="DA18" s="29">
        <f t="shared" si="63"/>
        <v>1.7070768052862562</v>
      </c>
      <c r="DB18" s="29">
        <f t="shared" si="63"/>
        <v>4.3584984338251864</v>
      </c>
      <c r="DC18" s="29">
        <f t="shared" si="63"/>
        <v>5.7114711995032152</v>
      </c>
      <c r="DD18" s="29">
        <f t="shared" si="63"/>
        <v>9.0389650509559161</v>
      </c>
      <c r="DE18" s="29">
        <f t="shared" si="63"/>
        <v>6.3300163806156995</v>
      </c>
      <c r="DF18" s="29">
        <f t="shared" si="63"/>
        <v>3.4845387993609478</v>
      </c>
      <c r="DG18" s="29">
        <f t="shared" si="63"/>
        <v>2.5726136209192063</v>
      </c>
      <c r="DH18" s="29">
        <f t="shared" si="63"/>
        <v>3.3191869253768047</v>
      </c>
      <c r="DI18" s="29">
        <f t="shared" si="63"/>
        <v>1.379160825925041</v>
      </c>
      <c r="DJ18" s="29">
        <f t="shared" si="63"/>
        <v>3.9928939894551263</v>
      </c>
      <c r="DK18" s="29">
        <f t="shared" si="63"/>
        <v>6.9011526729334527</v>
      </c>
      <c r="DL18" s="29">
        <f t="shared" si="63"/>
        <v>7.5985162892022728</v>
      </c>
      <c r="DM18" s="29">
        <f t="shared" si="63"/>
        <v>6.2167075956698348</v>
      </c>
      <c r="DN18" s="29">
        <f t="shared" si="63"/>
        <v>13.852224508297262</v>
      </c>
      <c r="DO18" s="29">
        <f t="shared" si="63"/>
        <v>21.405344069322929</v>
      </c>
      <c r="DP18" s="29">
        <f t="shared" si="63"/>
        <v>17.003713753958039</v>
      </c>
      <c r="DQ18" s="29">
        <f t="shared" si="63"/>
        <v>18.907606733580273</v>
      </c>
      <c r="DR18" s="29">
        <f t="shared" si="63"/>
        <v>19.33108765184155</v>
      </c>
      <c r="DS18" s="29">
        <f t="shared" si="63"/>
        <v>14.839103435433376</v>
      </c>
      <c r="DT18" s="29">
        <f t="shared" si="63"/>
        <v>16.811537991523462</v>
      </c>
      <c r="DU18" s="29">
        <f t="shared" si="63"/>
        <v>21.791051437580755</v>
      </c>
      <c r="DV18" s="29">
        <f t="shared" si="63"/>
        <v>19.307977450007119</v>
      </c>
      <c r="DW18" s="29">
        <f t="shared" si="63"/>
        <v>17.917402706881802</v>
      </c>
      <c r="DX18" s="29">
        <f t="shared" si="63"/>
        <v>15.618704295916608</v>
      </c>
      <c r="DY18" s="29">
        <f t="shared" si="63"/>
        <v>11.379971480178774</v>
      </c>
      <c r="DZ18" s="29">
        <f t="shared" si="63"/>
        <v>9.6849498814322033</v>
      </c>
      <c r="EA18" s="29">
        <f t="shared" si="63"/>
        <v>8.0518466189993809</v>
      </c>
      <c r="EB18" s="29">
        <f t="shared" si="63"/>
        <v>6.4726355481004028</v>
      </c>
      <c r="EC18" s="29">
        <f t="shared" si="63"/>
        <v>7.2215881197612575</v>
      </c>
      <c r="ED18" s="29">
        <f t="shared" si="63"/>
        <v>6.6288796014291052</v>
      </c>
      <c r="EE18" s="29">
        <f t="shared" ref="EE18:FM18" si="64">(((100+EE17/100)/(100+EE16/100))-1)*100*100</f>
        <v>8.635789191000498</v>
      </c>
      <c r="EF18" s="29">
        <f t="shared" si="64"/>
        <v>7.8297944697847122</v>
      </c>
      <c r="EG18" s="29">
        <f t="shared" si="64"/>
        <v>4.5701238610873496</v>
      </c>
      <c r="EH18" s="29">
        <f t="shared" si="64"/>
        <v>3.9149289561524192</v>
      </c>
      <c r="EI18" s="29">
        <f t="shared" si="64"/>
        <v>3.719164786779583</v>
      </c>
      <c r="EJ18" s="29">
        <f t="shared" si="64"/>
        <v>5.3300442625570099</v>
      </c>
      <c r="EK18" s="29">
        <f t="shared" si="64"/>
        <v>4.5641469144275248</v>
      </c>
      <c r="EL18" s="29">
        <f t="shared" si="64"/>
        <v>2.6138846990320097</v>
      </c>
      <c r="EM18" s="29">
        <f t="shared" si="64"/>
        <v>2.4456810917605765</v>
      </c>
      <c r="EN18" s="29">
        <f t="shared" si="64"/>
        <v>1.5608479598538949</v>
      </c>
      <c r="EO18" s="29">
        <f t="shared" si="64"/>
        <v>1.8595710617574923</v>
      </c>
      <c r="EP18" s="29">
        <f t="shared" si="64"/>
        <v>3.0921852775644965</v>
      </c>
      <c r="EQ18" s="29">
        <f t="shared" si="64"/>
        <v>3.2825734837427234</v>
      </c>
      <c r="ER18" s="29">
        <f t="shared" si="64"/>
        <v>3.1521279398560864</v>
      </c>
      <c r="ES18" s="29">
        <f t="shared" si="64"/>
        <v>2.7078107775979632</v>
      </c>
      <c r="ET18" s="29">
        <f t="shared" si="64"/>
        <v>2.0268354634622732</v>
      </c>
      <c r="EU18" s="29">
        <f t="shared" si="64"/>
        <v>2.1625151634552253</v>
      </c>
      <c r="EV18" s="29">
        <f t="shared" si="64"/>
        <v>2.5154851562092517</v>
      </c>
      <c r="EW18" s="29">
        <f t="shared" si="64"/>
        <v>2.377837119988957</v>
      </c>
      <c r="EX18" s="29">
        <f t="shared" si="64"/>
        <v>1.5910207365865681</v>
      </c>
      <c r="EY18" s="29">
        <f t="shared" si="64"/>
        <v>0.44376065514661889</v>
      </c>
      <c r="EZ18" s="29">
        <f t="shared" si="64"/>
        <v>1.6184306052502428</v>
      </c>
      <c r="FA18" s="29">
        <f t="shared" si="64"/>
        <v>1.501625462887457</v>
      </c>
      <c r="FB18" s="29">
        <f t="shared" si="64"/>
        <v>1.126689335653186</v>
      </c>
      <c r="FC18" s="29">
        <f t="shared" si="64"/>
        <v>0.91320014722784393</v>
      </c>
      <c r="FD18" s="29">
        <f t="shared" si="64"/>
        <v>0.93904322336246793</v>
      </c>
      <c r="FE18" s="29">
        <f t="shared" si="64"/>
        <v>1.1488738125864373</v>
      </c>
      <c r="FF18" s="29">
        <f t="shared" si="64"/>
        <v>0.73833445825677302</v>
      </c>
      <c r="FG18" s="29">
        <f t="shared" si="64"/>
        <v>0.75890940189671241</v>
      </c>
      <c r="FH18" s="43">
        <f t="shared" si="64"/>
        <v>0.99227273167246111</v>
      </c>
      <c r="FI18" s="43">
        <f t="shared" si="64"/>
        <v>88.815668224377916</v>
      </c>
      <c r="FJ18" s="43" t="e">
        <f t="shared" si="64"/>
        <v>#DIV/0!</v>
      </c>
      <c r="FK18" s="43" t="e">
        <f t="shared" si="64"/>
        <v>#DIV/0!</v>
      </c>
      <c r="FL18" s="43" t="e">
        <f t="shared" si="64"/>
        <v>#DIV/0!</v>
      </c>
      <c r="FM18" s="43" t="e">
        <f t="shared" si="64"/>
        <v>#DIV/0!</v>
      </c>
      <c r="FN18" s="15"/>
      <c r="FO18" s="15"/>
      <c r="FP18" s="11"/>
      <c r="FQ18" s="11"/>
      <c r="FR18" s="11"/>
      <c r="FS18" s="11"/>
      <c r="FT18" s="11"/>
      <c r="FU18" s="15"/>
      <c r="FV18" s="15"/>
      <c r="FW18" s="15"/>
      <c r="FX18" s="15"/>
      <c r="FY18" s="15"/>
      <c r="FZ18" s="15"/>
      <c r="GA18" s="15"/>
      <c r="GB18" s="15"/>
      <c r="GC18" s="15"/>
      <c r="GD18" s="14"/>
      <c r="GE18" s="14"/>
      <c r="GF18" s="14"/>
      <c r="GG18" s="14"/>
      <c r="GH18" s="15"/>
      <c r="GI18" s="15"/>
      <c r="GJ18" s="15"/>
      <c r="GK18" s="15"/>
      <c r="GL18" s="15"/>
      <c r="GM18" s="15"/>
      <c r="GN18" s="15"/>
      <c r="GO18" s="15"/>
    </row>
    <row r="19" spans="1:197" x14ac:dyDescent="0.3">
      <c r="A19" s="51" t="s">
        <v>64</v>
      </c>
      <c r="B19" s="51" t="s">
        <v>80</v>
      </c>
      <c r="C19" s="55" t="s">
        <v>39</v>
      </c>
      <c r="D19" s="111" t="s">
        <v>589</v>
      </c>
      <c r="E19" s="12" t="s">
        <v>15</v>
      </c>
      <c r="F19" s="20"/>
      <c r="G19" s="29">
        <f t="shared" ref="G19:AL19" si="65">G11*G4/F5</f>
        <v>4.2178239434498774</v>
      </c>
      <c r="H19" s="29">
        <f t="shared" si="65"/>
        <v>5.2219731349878735</v>
      </c>
      <c r="I19" s="29">
        <f t="shared" si="65"/>
        <v>5.1322814698916268</v>
      </c>
      <c r="J19" s="29">
        <f t="shared" si="65"/>
        <v>5.3341351565075419</v>
      </c>
      <c r="K19" s="29">
        <f t="shared" si="65"/>
        <v>4.7192063034728138</v>
      </c>
      <c r="L19" s="29">
        <f t="shared" si="65"/>
        <v>4.4335976916091946</v>
      </c>
      <c r="M19" s="29">
        <f t="shared" si="65"/>
        <v>3.6061033023057254</v>
      </c>
      <c r="N19" s="29">
        <f t="shared" si="65"/>
        <v>4.162147132272068</v>
      </c>
      <c r="O19" s="29">
        <f t="shared" si="65"/>
        <v>4.6858733855611652</v>
      </c>
      <c r="P19" s="29">
        <f t="shared" si="65"/>
        <v>4.3577141529648866</v>
      </c>
      <c r="Q19" s="29">
        <f t="shared" si="65"/>
        <v>4.3081091390530499</v>
      </c>
      <c r="R19" s="29">
        <f t="shared" si="65"/>
        <v>4.2300105829902392</v>
      </c>
      <c r="S19" s="29">
        <f t="shared" si="65"/>
        <v>4.5046767061297226</v>
      </c>
      <c r="T19" s="29">
        <f t="shared" si="65"/>
        <v>4.617605743254515</v>
      </c>
      <c r="U19" s="29">
        <f t="shared" si="65"/>
        <v>4.5617587620829951</v>
      </c>
      <c r="V19" s="29">
        <f t="shared" si="65"/>
        <v>4.1856466756673107</v>
      </c>
      <c r="W19" s="29">
        <f t="shared" si="65"/>
        <v>4.4548319926048805</v>
      </c>
      <c r="X19" s="29">
        <f t="shared" si="65"/>
        <v>4.3290745481545017</v>
      </c>
      <c r="Y19" s="29">
        <f t="shared" si="65"/>
        <v>4.2905772249143705</v>
      </c>
      <c r="Z19" s="29">
        <f t="shared" si="65"/>
        <v>4.8584320324151999</v>
      </c>
      <c r="AA19" s="29">
        <f t="shared" si="65"/>
        <v>4.6242552326369042</v>
      </c>
      <c r="AB19" s="29">
        <f t="shared" si="65"/>
        <v>4.1714542579391836</v>
      </c>
      <c r="AC19" s="29">
        <f t="shared" si="65"/>
        <v>4.1819472616339572</v>
      </c>
      <c r="AD19" s="29">
        <f t="shared" si="65"/>
        <v>4.1915562375682551</v>
      </c>
      <c r="AE19" s="29">
        <f t="shared" si="65"/>
        <v>4.3277358560303529</v>
      </c>
      <c r="AF19" s="29">
        <f t="shared" si="65"/>
        <v>4.5153199369451382</v>
      </c>
      <c r="AG19" s="29">
        <f t="shared" si="65"/>
        <v>4.5316183811313744</v>
      </c>
      <c r="AH19" s="29">
        <f t="shared" si="65"/>
        <v>4.6128655579281137</v>
      </c>
      <c r="AI19" s="29">
        <f t="shared" si="65"/>
        <v>4.1255716325656593</v>
      </c>
      <c r="AJ19" s="29">
        <f t="shared" si="65"/>
        <v>4.1196457690885531</v>
      </c>
      <c r="AK19" s="29">
        <f t="shared" si="65"/>
        <v>4.1259594111658728</v>
      </c>
      <c r="AL19" s="29">
        <f t="shared" si="65"/>
        <v>3.9268770792604419</v>
      </c>
      <c r="AM19" s="29">
        <f t="shared" ref="AM19:BR19" si="66">AM11*AM4/AL5</f>
        <v>3.8853647358675949</v>
      </c>
      <c r="AN19" s="29">
        <f t="shared" si="66"/>
        <v>4.00359865178826</v>
      </c>
      <c r="AO19" s="29">
        <f t="shared" si="66"/>
        <v>4.0852763089727446</v>
      </c>
      <c r="AP19" s="29">
        <f t="shared" si="66"/>
        <v>4.0092119358575866</v>
      </c>
      <c r="AQ19" s="29">
        <f t="shared" si="66"/>
        <v>3.6804522553399277</v>
      </c>
      <c r="AR19" s="29">
        <f t="shared" si="66"/>
        <v>3.7679967219748294</v>
      </c>
      <c r="AS19" s="29">
        <f t="shared" si="66"/>
        <v>3.6287832859155271</v>
      </c>
      <c r="AT19" s="29">
        <f t="shared" si="66"/>
        <v>3.6328234193134561</v>
      </c>
      <c r="AU19" s="29">
        <f t="shared" si="66"/>
        <v>3.7884959478828009</v>
      </c>
      <c r="AV19" s="29">
        <f t="shared" si="66"/>
        <v>3.6074118136999758</v>
      </c>
      <c r="AW19" s="29">
        <f t="shared" si="66"/>
        <v>3.6570667364956844</v>
      </c>
      <c r="AX19" s="29">
        <f t="shared" si="66"/>
        <v>3.6395231113275628</v>
      </c>
      <c r="AY19" s="29">
        <f t="shared" si="66"/>
        <v>3.5095477627333458</v>
      </c>
      <c r="AZ19" s="29">
        <f t="shared" si="66"/>
        <v>3.0086137802815442</v>
      </c>
      <c r="BA19" s="29">
        <f t="shared" si="66"/>
        <v>3.0719859721550811</v>
      </c>
      <c r="BB19" s="29">
        <f t="shared" si="66"/>
        <v>2.9325731767554792</v>
      </c>
      <c r="BC19" s="29">
        <f t="shared" si="66"/>
        <v>3.0875027705734248</v>
      </c>
      <c r="BD19" s="29">
        <f t="shared" si="66"/>
        <v>2.9756796827659526</v>
      </c>
      <c r="BE19" s="29">
        <f t="shared" si="66"/>
        <v>3.0071642598685058</v>
      </c>
      <c r="BF19" s="29">
        <f t="shared" si="66"/>
        <v>3.1034729591421972</v>
      </c>
      <c r="BG19" s="29">
        <f t="shared" si="66"/>
        <v>2.9317232684847032</v>
      </c>
      <c r="BH19" s="29">
        <f t="shared" si="66"/>
        <v>3.0742260074706342</v>
      </c>
      <c r="BI19" s="29">
        <f t="shared" si="66"/>
        <v>2.8786863723680765</v>
      </c>
      <c r="BJ19" s="29">
        <f t="shared" si="66"/>
        <v>4.8291758188788014</v>
      </c>
      <c r="BK19" s="29">
        <f t="shared" si="66"/>
        <v>3.601770624002254</v>
      </c>
      <c r="BL19" s="29">
        <f t="shared" si="66"/>
        <v>4.5855015147395832</v>
      </c>
      <c r="BM19" s="29">
        <f t="shared" si="66"/>
        <v>3.7370993641253265</v>
      </c>
      <c r="BN19" s="29">
        <f t="shared" si="66"/>
        <v>2.3010338829480124</v>
      </c>
      <c r="BO19" s="29">
        <f t="shared" si="66"/>
        <v>2.5521930857060622</v>
      </c>
      <c r="BP19" s="29">
        <f t="shared" si="66"/>
        <v>2.6379003303636441</v>
      </c>
      <c r="BQ19" s="29">
        <f t="shared" si="66"/>
        <v>2.2331996079451621</v>
      </c>
      <c r="BR19" s="29">
        <f t="shared" si="66"/>
        <v>1.8045157377823839</v>
      </c>
      <c r="BS19" s="29">
        <f t="shared" ref="BS19:CX19" si="67">BS11*BS4/BR5</f>
        <v>1.8557001586281183</v>
      </c>
      <c r="BT19" s="29">
        <f t="shared" si="67"/>
        <v>2.6422794983912654</v>
      </c>
      <c r="BU19" s="29">
        <f t="shared" si="67"/>
        <v>3.3401665224856343</v>
      </c>
      <c r="BV19" s="29">
        <f t="shared" si="67"/>
        <v>2.6302469518975036</v>
      </c>
      <c r="BW19" s="29">
        <f t="shared" si="67"/>
        <v>2.5943081768668956</v>
      </c>
      <c r="BX19" s="29">
        <f t="shared" si="67"/>
        <v>2.5782293490066048</v>
      </c>
      <c r="BY19" s="29">
        <f t="shared" si="67"/>
        <v>3.0916298166326848</v>
      </c>
      <c r="BZ19" s="29">
        <f t="shared" si="67"/>
        <v>5.467781240981612</v>
      </c>
      <c r="CA19" s="29">
        <f t="shared" si="67"/>
        <v>3.5438470876932553</v>
      </c>
      <c r="CB19" s="29">
        <f t="shared" si="67"/>
        <v>3.4163144897664837</v>
      </c>
      <c r="CC19" s="29">
        <f t="shared" si="67"/>
        <v>3.5240938083251105</v>
      </c>
      <c r="CD19" s="29">
        <f t="shared" si="67"/>
        <v>3.7990160524038674</v>
      </c>
      <c r="CE19" s="29">
        <f t="shared" si="67"/>
        <v>4.0190250888121923</v>
      </c>
      <c r="CF19" s="29">
        <f t="shared" si="67"/>
        <v>3.4804904639597916</v>
      </c>
      <c r="CG19" s="29">
        <f t="shared" si="67"/>
        <v>4.1684645367895943</v>
      </c>
      <c r="CH19" s="29">
        <f t="shared" si="67"/>
        <v>4.6024473801792363</v>
      </c>
      <c r="CI19" s="29">
        <f t="shared" si="67"/>
        <v>4.8379786367308784</v>
      </c>
      <c r="CJ19" s="29">
        <f t="shared" si="67"/>
        <v>1.0772060994854362</v>
      </c>
      <c r="CK19" s="29">
        <f t="shared" si="67"/>
        <v>1.7191253922788856</v>
      </c>
      <c r="CL19" s="29">
        <f t="shared" si="67"/>
        <v>1.6683804773985158</v>
      </c>
      <c r="CM19" s="29">
        <f t="shared" si="67"/>
        <v>5.489078011993926</v>
      </c>
      <c r="CN19" s="29">
        <f t="shared" si="67"/>
        <v>2.9383934856976466</v>
      </c>
      <c r="CO19" s="29">
        <f t="shared" si="67"/>
        <v>3.8877531929415472</v>
      </c>
      <c r="CP19" s="29">
        <f t="shared" si="67"/>
        <v>3.7906534046935034</v>
      </c>
      <c r="CQ19" s="29">
        <f t="shared" si="67"/>
        <v>3.4940844406929514</v>
      </c>
      <c r="CR19" s="29">
        <f t="shared" si="67"/>
        <v>3.8955828493675839</v>
      </c>
      <c r="CS19" s="29">
        <f t="shared" si="67"/>
        <v>3.5303870654493115</v>
      </c>
      <c r="CT19" s="29">
        <f t="shared" si="67"/>
        <v>3.4854963642962269</v>
      </c>
      <c r="CU19" s="29">
        <f t="shared" si="67"/>
        <v>2.8599746568901767</v>
      </c>
      <c r="CV19" s="29">
        <f t="shared" si="67"/>
        <v>4.2158184087324218</v>
      </c>
      <c r="CW19" s="29">
        <f t="shared" si="67"/>
        <v>3.6704073712932321</v>
      </c>
      <c r="CX19" s="29">
        <f t="shared" si="67"/>
        <v>3.285822192444416</v>
      </c>
      <c r="CY19" s="29">
        <f t="shared" ref="CY19:ED19" si="68">CY11*CY4/CX5</f>
        <v>3.4544313241566202</v>
      </c>
      <c r="CZ19" s="29">
        <f t="shared" si="68"/>
        <v>3.469025068526125</v>
      </c>
      <c r="DA19" s="29">
        <f t="shared" si="68"/>
        <v>3.2656785757660196</v>
      </c>
      <c r="DB19" s="29">
        <f t="shared" si="68"/>
        <v>3.3886597556657825</v>
      </c>
      <c r="DC19" s="29">
        <f t="shared" si="68"/>
        <v>3.2425430777062432</v>
      </c>
      <c r="DD19" s="29">
        <f t="shared" si="68"/>
        <v>3.0164525241752727</v>
      </c>
      <c r="DE19" s="29">
        <f t="shared" si="68"/>
        <v>1.2468321850146418</v>
      </c>
      <c r="DF19" s="29">
        <f t="shared" si="68"/>
        <v>2.4400565272750456</v>
      </c>
      <c r="DG19" s="29">
        <f t="shared" si="68"/>
        <v>2.5884052860486277</v>
      </c>
      <c r="DH19" s="29">
        <f t="shared" si="68"/>
        <v>2.4596036977219171</v>
      </c>
      <c r="DI19" s="29">
        <f t="shared" si="68"/>
        <v>3.8358288268318215</v>
      </c>
      <c r="DJ19" s="29">
        <f t="shared" si="68"/>
        <v>3.8065299243633719</v>
      </c>
      <c r="DK19" s="29">
        <f t="shared" si="68"/>
        <v>3.9506611775498928</v>
      </c>
      <c r="DL19" s="29">
        <f t="shared" si="68"/>
        <v>4.3071374324008929</v>
      </c>
      <c r="DM19" s="29">
        <f t="shared" si="68"/>
        <v>4.3466684784011349</v>
      </c>
      <c r="DN19" s="29">
        <f t="shared" si="68"/>
        <v>4.6317091079775423</v>
      </c>
      <c r="DO19" s="29">
        <f t="shared" si="68"/>
        <v>5.4171595227052212</v>
      </c>
      <c r="DP19" s="29">
        <f t="shared" si="68"/>
        <v>6.3504907776868862</v>
      </c>
      <c r="DQ19" s="29">
        <f t="shared" si="68"/>
        <v>6.9747335602579783</v>
      </c>
      <c r="DR19" s="29">
        <f t="shared" si="68"/>
        <v>7.3852429118333545</v>
      </c>
      <c r="DS19" s="29">
        <f t="shared" si="68"/>
        <v>8.6014715231246406</v>
      </c>
      <c r="DT19" s="29">
        <f t="shared" si="68"/>
        <v>8.1912853360490612</v>
      </c>
      <c r="DU19" s="29">
        <f t="shared" si="68"/>
        <v>9.1715542142859299</v>
      </c>
      <c r="DV19" s="29">
        <f t="shared" si="68"/>
        <v>10.507346740226582</v>
      </c>
      <c r="DW19" s="29">
        <f t="shared" si="68"/>
        <v>12.84417054705035</v>
      </c>
      <c r="DX19" s="29">
        <f t="shared" si="68"/>
        <v>13.980392564576814</v>
      </c>
      <c r="DY19" s="29">
        <f t="shared" si="68"/>
        <v>13.433624104465959</v>
      </c>
      <c r="DZ19" s="29">
        <f t="shared" si="68"/>
        <v>12.297879447599707</v>
      </c>
      <c r="EA19" s="29">
        <f t="shared" si="68"/>
        <v>11.694285988308589</v>
      </c>
      <c r="EB19" s="29">
        <f t="shared" si="68"/>
        <v>9.8892941040478011</v>
      </c>
      <c r="EC19" s="29">
        <f t="shared" si="68"/>
        <v>10.071874831185394</v>
      </c>
      <c r="ED19" s="29">
        <f t="shared" si="68"/>
        <v>10.780084280508683</v>
      </c>
      <c r="EE19" s="29">
        <f t="shared" ref="EE19:FH19" si="69">EE11*EE4/ED5</f>
        <v>11.6190111209206</v>
      </c>
      <c r="EF19" s="29">
        <f t="shared" si="69"/>
        <v>12.642736909961934</v>
      </c>
      <c r="EG19" s="29">
        <f t="shared" si="69"/>
        <v>12.686359288660617</v>
      </c>
      <c r="EH19" s="29">
        <f t="shared" si="69"/>
        <v>12.042509281871368</v>
      </c>
      <c r="EI19" s="29">
        <f t="shared" si="69"/>
        <v>10.126537794704351</v>
      </c>
      <c r="EJ19" s="29">
        <f t="shared" si="69"/>
        <v>10.021634188295961</v>
      </c>
      <c r="EK19" s="29">
        <f t="shared" si="69"/>
        <v>9.793498332672117</v>
      </c>
      <c r="EL19" s="29">
        <f t="shared" si="69"/>
        <v>8.0126421982398064</v>
      </c>
      <c r="EM19" s="29">
        <f t="shared" si="69"/>
        <v>6.9985545683444501</v>
      </c>
      <c r="EN19" s="29">
        <f t="shared" si="69"/>
        <v>5.7598385125068345</v>
      </c>
      <c r="EO19" s="29">
        <f t="shared" si="69"/>
        <v>5.7008807388660472</v>
      </c>
      <c r="EP19" s="29">
        <f t="shared" si="69"/>
        <v>5.8375289695296129</v>
      </c>
      <c r="EQ19" s="29">
        <f t="shared" si="69"/>
        <v>5.166096006719509</v>
      </c>
      <c r="ER19" s="29">
        <f t="shared" si="69"/>
        <v>4.8110151320291905</v>
      </c>
      <c r="ES19" s="29">
        <f t="shared" si="69"/>
        <v>4.5367928631393442</v>
      </c>
      <c r="ET19" s="29">
        <f t="shared" si="69"/>
        <v>4.4038900615112873</v>
      </c>
      <c r="EU19" s="29">
        <f t="shared" si="69"/>
        <v>4.3277732787445133</v>
      </c>
      <c r="EV19" s="29">
        <f t="shared" si="69"/>
        <v>4.6261641048086375</v>
      </c>
      <c r="EW19" s="29">
        <f t="shared" si="69"/>
        <v>4.794564438690089</v>
      </c>
      <c r="EX19" s="29">
        <f t="shared" si="69"/>
        <v>3.9992016711436009</v>
      </c>
      <c r="EY19" s="29">
        <f t="shared" si="69"/>
        <v>3.7475412410071351</v>
      </c>
      <c r="EZ19" s="29">
        <f t="shared" si="69"/>
        <v>3.9912732079576689</v>
      </c>
      <c r="FA19" s="29">
        <f t="shared" si="69"/>
        <v>4.2481296261885833</v>
      </c>
      <c r="FB19" s="29">
        <f t="shared" si="69"/>
        <v>3.7906696835628013</v>
      </c>
      <c r="FC19" s="29">
        <f t="shared" si="69"/>
        <v>3.4894135159206199</v>
      </c>
      <c r="FD19" s="29">
        <f t="shared" si="69"/>
        <v>3.0909963856575096</v>
      </c>
      <c r="FE19" s="29">
        <f t="shared" si="69"/>
        <v>2.9645979375522815</v>
      </c>
      <c r="FF19" s="29">
        <f t="shared" si="69"/>
        <v>2.8638467205823366</v>
      </c>
      <c r="FG19" s="29">
        <f t="shared" si="69"/>
        <v>2.7653737764911859</v>
      </c>
      <c r="FH19" s="43">
        <f t="shared" si="69"/>
        <v>2.5362174914717972</v>
      </c>
      <c r="FI19" s="43">
        <f t="shared" ref="FI19" si="70">FI11*FI4/FH5</f>
        <v>2.2202179929249461</v>
      </c>
      <c r="FJ19" s="43">
        <f t="shared" ref="FJ19" si="71">FJ11*FJ4/FI5</f>
        <v>2.4753709778745234</v>
      </c>
      <c r="FK19" s="43">
        <f t="shared" ref="FK19" si="72">FK11*FK4/FJ5</f>
        <v>2.8926176661221357</v>
      </c>
      <c r="FL19" s="43">
        <f t="shared" ref="FL19" si="73">FL11*FL4/FK5</f>
        <v>2.4643056313389948</v>
      </c>
      <c r="FM19" s="43">
        <f t="shared" ref="FM19" si="74">FM11*FM4/FL5</f>
        <v>2.5220926732131095</v>
      </c>
      <c r="FN19" s="15"/>
      <c r="FO19" s="15"/>
      <c r="FP19" s="11"/>
      <c r="FQ19" s="11"/>
      <c r="FR19" s="11"/>
      <c r="FS19" s="11"/>
      <c r="FT19" s="11"/>
      <c r="FU19" s="15"/>
      <c r="FV19" s="15"/>
      <c r="FW19" s="15"/>
      <c r="FX19" s="15"/>
      <c r="FY19" s="15"/>
      <c r="FZ19" s="15"/>
      <c r="GA19" s="15"/>
      <c r="GB19" s="15"/>
      <c r="GC19" s="15"/>
      <c r="GD19" s="14"/>
      <c r="GE19" s="14"/>
      <c r="GF19" s="14"/>
      <c r="GG19" s="14"/>
      <c r="GH19" s="15"/>
      <c r="GI19" s="15"/>
      <c r="GJ19" s="15"/>
      <c r="GK19" s="15"/>
      <c r="GL19" s="15"/>
      <c r="GM19" s="15"/>
      <c r="GN19" s="15"/>
      <c r="GO19" s="15"/>
    </row>
    <row r="20" spans="1:197" x14ac:dyDescent="0.3">
      <c r="A20" s="50" t="s">
        <v>65</v>
      </c>
      <c r="B20" s="50" t="s">
        <v>81</v>
      </c>
      <c r="C20" s="56" t="s">
        <v>25</v>
      </c>
      <c r="D20" s="111" t="s">
        <v>589</v>
      </c>
      <c r="E20" s="13" t="s">
        <v>15</v>
      </c>
      <c r="F20" s="30"/>
      <c r="G20" s="30">
        <f>G19-G17</f>
        <v>3.0191538862610683</v>
      </c>
      <c r="H20" s="30">
        <f t="shared" ref="H20:AL20" si="75">H19-H17</f>
        <v>6.637044310195173</v>
      </c>
      <c r="I20" s="30">
        <f t="shared" si="75"/>
        <v>4.9214791544095133</v>
      </c>
      <c r="J20" s="30">
        <f t="shared" si="75"/>
        <v>-1.5309597320811061</v>
      </c>
      <c r="K20" s="30">
        <f t="shared" si="75"/>
        <v>-1.7978728840461011</v>
      </c>
      <c r="L20" s="30">
        <f t="shared" si="75"/>
        <v>8.4195181316004906</v>
      </c>
      <c r="M20" s="30">
        <f t="shared" si="75"/>
        <v>-1.8858330188409207</v>
      </c>
      <c r="N20" s="30">
        <f t="shared" si="75"/>
        <v>7.8418198051237002</v>
      </c>
      <c r="O20" s="30">
        <f t="shared" si="75"/>
        <v>2.4536032853901264</v>
      </c>
      <c r="P20" s="30">
        <f t="shared" si="75"/>
        <v>3.5346776319333832</v>
      </c>
      <c r="Q20" s="30">
        <f t="shared" si="75"/>
        <v>-2.5638180306813698</v>
      </c>
      <c r="R20" s="30">
        <f t="shared" si="75"/>
        <v>-7.2470102318528511</v>
      </c>
      <c r="S20" s="30">
        <f t="shared" si="75"/>
        <v>2.6406192414186185</v>
      </c>
      <c r="T20" s="30">
        <f t="shared" si="75"/>
        <v>18.656497011987899</v>
      </c>
      <c r="U20" s="30">
        <f t="shared" si="75"/>
        <v>6.1179052371478511</v>
      </c>
      <c r="V20" s="30">
        <f t="shared" si="75"/>
        <v>-8.446716026250991</v>
      </c>
      <c r="W20" s="30">
        <f t="shared" si="75"/>
        <v>4.938706031699712</v>
      </c>
      <c r="X20" s="30">
        <f t="shared" si="75"/>
        <v>8.3345698298889239</v>
      </c>
      <c r="Y20" s="30">
        <f t="shared" si="75"/>
        <v>-1.9991603695137981</v>
      </c>
      <c r="Z20" s="30">
        <f t="shared" si="75"/>
        <v>6.3607595512280639</v>
      </c>
      <c r="AA20" s="30">
        <f t="shared" si="75"/>
        <v>1.4779026560598498</v>
      </c>
      <c r="AB20" s="30">
        <f t="shared" si="75"/>
        <v>8.2011587692214611</v>
      </c>
      <c r="AC20" s="30">
        <f t="shared" si="75"/>
        <v>7.3404956964231722</v>
      </c>
      <c r="AD20" s="30">
        <f t="shared" si="75"/>
        <v>-2.8040934499056442</v>
      </c>
      <c r="AE20" s="30">
        <f t="shared" si="75"/>
        <v>-1.2745014544091378</v>
      </c>
      <c r="AF20" s="30">
        <f t="shared" si="75"/>
        <v>7.9971473365845425</v>
      </c>
      <c r="AG20" s="30">
        <f t="shared" si="75"/>
        <v>5.2620425074192347</v>
      </c>
      <c r="AH20" s="30">
        <f t="shared" si="75"/>
        <v>0.51642561758541827</v>
      </c>
      <c r="AI20" s="30">
        <f t="shared" si="75"/>
        <v>-0.80529718427204244</v>
      </c>
      <c r="AJ20" s="30">
        <f t="shared" si="75"/>
        <v>4.0308530696054552</v>
      </c>
      <c r="AK20" s="30">
        <f t="shared" si="75"/>
        <v>10.129824662177541</v>
      </c>
      <c r="AL20" s="30">
        <f t="shared" si="75"/>
        <v>4.9037669060704143</v>
      </c>
      <c r="AM20" s="30">
        <f t="shared" ref="AM20:BR20" si="76">AM19-AM17</f>
        <v>5.9344616106013222</v>
      </c>
      <c r="AN20" s="30">
        <f t="shared" si="76"/>
        <v>-2.0227832502241769</v>
      </c>
      <c r="AO20" s="30">
        <f t="shared" si="76"/>
        <v>2.2150977720068967</v>
      </c>
      <c r="AP20" s="30">
        <f t="shared" si="76"/>
        <v>3.5895171550109368</v>
      </c>
      <c r="AQ20" s="30">
        <f t="shared" si="76"/>
        <v>1.5724873009123916</v>
      </c>
      <c r="AR20" s="30">
        <f t="shared" si="76"/>
        <v>-2.7889063554732196E-2</v>
      </c>
      <c r="AS20" s="30">
        <f t="shared" si="76"/>
        <v>1.1136398760349993</v>
      </c>
      <c r="AT20" s="30">
        <f t="shared" si="76"/>
        <v>1.4279889612752323</v>
      </c>
      <c r="AU20" s="30">
        <f t="shared" si="76"/>
        <v>3.2348104819062655</v>
      </c>
      <c r="AV20" s="30">
        <f t="shared" si="76"/>
        <v>-0.71886198973225213</v>
      </c>
      <c r="AW20" s="30">
        <f t="shared" si="76"/>
        <v>2.6347949837174807</v>
      </c>
      <c r="AX20" s="30">
        <f t="shared" si="76"/>
        <v>-1.2919978547275486</v>
      </c>
      <c r="AY20" s="30">
        <f t="shared" si="76"/>
        <v>-6.1642436566082068</v>
      </c>
      <c r="AZ20" s="30">
        <f t="shared" si="76"/>
        <v>-4.4446426003819681</v>
      </c>
      <c r="BA20" s="30">
        <f t="shared" si="76"/>
        <v>3.6017578730601603</v>
      </c>
      <c r="BB20" s="30">
        <f t="shared" si="76"/>
        <v>-1.0850013160853207</v>
      </c>
      <c r="BC20" s="30">
        <f t="shared" si="76"/>
        <v>-1.3978056395128955</v>
      </c>
      <c r="BD20" s="30">
        <f t="shared" si="76"/>
        <v>-8.1050989980377679</v>
      </c>
      <c r="BE20" s="30">
        <f t="shared" si="76"/>
        <v>-2.2414666633847391</v>
      </c>
      <c r="BF20" s="30">
        <f t="shared" si="76"/>
        <v>-1.3912586118088393</v>
      </c>
      <c r="BG20" s="30">
        <f t="shared" si="76"/>
        <v>8.403746594754983</v>
      </c>
      <c r="BH20" s="30">
        <f t="shared" si="76"/>
        <v>-8.1079874399905556</v>
      </c>
      <c r="BI20" s="30">
        <f t="shared" si="76"/>
        <v>-39.610392177110668</v>
      </c>
      <c r="BJ20" s="30">
        <f t="shared" si="76"/>
        <v>-38.104100017746731</v>
      </c>
      <c r="BK20" s="30">
        <f t="shared" si="76"/>
        <v>-33.852690681985841</v>
      </c>
      <c r="BL20" s="30">
        <f t="shared" si="76"/>
        <v>-3.7820369249892103</v>
      </c>
      <c r="BM20" s="30">
        <f t="shared" si="76"/>
        <v>-37.359480153027029</v>
      </c>
      <c r="BN20" s="30">
        <f t="shared" si="76"/>
        <v>1.4631676735976735</v>
      </c>
      <c r="BO20" s="30">
        <f t="shared" si="76"/>
        <v>-4.0098094212922408</v>
      </c>
      <c r="BP20" s="30">
        <f t="shared" si="76"/>
        <v>-5.5479717400128177</v>
      </c>
      <c r="BQ20" s="30">
        <f t="shared" si="76"/>
        <v>0.54370909903371967</v>
      </c>
      <c r="BR20" s="30">
        <f t="shared" si="76"/>
        <v>-22.086573525228676</v>
      </c>
      <c r="BS20" s="30">
        <f t="shared" ref="BS20:CX20" si="77">BS19-BS17</f>
        <v>-5.3476026859110792</v>
      </c>
      <c r="BT20" s="30">
        <f t="shared" si="77"/>
        <v>14.805105895821754</v>
      </c>
      <c r="BU20" s="30">
        <f t="shared" si="77"/>
        <v>2.2785167299513289</v>
      </c>
      <c r="BV20" s="30">
        <f t="shared" si="77"/>
        <v>0.56131205255196237</v>
      </c>
      <c r="BW20" s="30">
        <f t="shared" si="77"/>
        <v>14.621484431257644</v>
      </c>
      <c r="BX20" s="30">
        <f t="shared" si="77"/>
        <v>13.467101101050801</v>
      </c>
      <c r="BY20" s="30">
        <f t="shared" si="77"/>
        <v>9.2260976593596045</v>
      </c>
      <c r="BZ20" s="30">
        <f t="shared" si="77"/>
        <v>13.999452945641501</v>
      </c>
      <c r="CA20" s="30">
        <f t="shared" si="77"/>
        <v>3.4112761023513816</v>
      </c>
      <c r="CB20" s="30">
        <f t="shared" si="77"/>
        <v>-7.3821577100599942</v>
      </c>
      <c r="CC20" s="30">
        <f t="shared" si="77"/>
        <v>-0.13254548190903348</v>
      </c>
      <c r="CD20" s="30">
        <f t="shared" si="77"/>
        <v>-22.088357639875728</v>
      </c>
      <c r="CE20" s="30">
        <f t="shared" si="77"/>
        <v>-4.949588644432966</v>
      </c>
      <c r="CF20" s="30">
        <f t="shared" si="77"/>
        <v>-6.949893194397351</v>
      </c>
      <c r="CG20" s="30">
        <f t="shared" si="77"/>
        <v>-14.298227677484773</v>
      </c>
      <c r="CH20" s="30">
        <f t="shared" si="77"/>
        <v>-14.797739549278788</v>
      </c>
      <c r="CI20" s="30">
        <f t="shared" si="77"/>
        <v>-19.741482150471075</v>
      </c>
      <c r="CJ20" s="30">
        <f t="shared" si="77"/>
        <v>-35.258448797522</v>
      </c>
      <c r="CK20" s="30">
        <f t="shared" si="77"/>
        <v>-93.941196845253273</v>
      </c>
      <c r="CL20" s="30">
        <f t="shared" si="77"/>
        <v>-83.77925195421885</v>
      </c>
      <c r="CM20" s="30">
        <f t="shared" si="77"/>
        <v>-118.73906745948405</v>
      </c>
      <c r="CN20" s="30">
        <f t="shared" si="77"/>
        <v>-90.509363093116093</v>
      </c>
      <c r="CO20" s="30">
        <f t="shared" si="77"/>
        <v>-13.841378941588031</v>
      </c>
      <c r="CP20" s="30">
        <f t="shared" si="77"/>
        <v>-1.8803277246868673</v>
      </c>
      <c r="CQ20" s="30">
        <f t="shared" si="77"/>
        <v>-9.633269221143312</v>
      </c>
      <c r="CR20" s="30">
        <f t="shared" si="77"/>
        <v>-14.858705497705975</v>
      </c>
      <c r="CS20" s="30">
        <f t="shared" si="77"/>
        <v>-4.6910542909078252</v>
      </c>
      <c r="CT20" s="30">
        <f t="shared" si="77"/>
        <v>-7.6163854963831632</v>
      </c>
      <c r="CU20" s="30">
        <f t="shared" si="77"/>
        <v>-4.0534944748479553</v>
      </c>
      <c r="CV20" s="30">
        <f t="shared" si="77"/>
        <v>-6.2130398680325465</v>
      </c>
      <c r="CW20" s="30">
        <f t="shared" si="77"/>
        <v>-5.554107587812199</v>
      </c>
      <c r="CX20" s="30">
        <f t="shared" si="77"/>
        <v>-4.3982145253998297</v>
      </c>
      <c r="CY20" s="30">
        <f t="shared" ref="CY20:ED20" si="78">CY19-CY17</f>
        <v>-4.6466056765523289</v>
      </c>
      <c r="CZ20" s="30">
        <f t="shared" si="78"/>
        <v>-3.0073510576324618</v>
      </c>
      <c r="DA20" s="30">
        <f t="shared" si="78"/>
        <v>-6.1493605940661329</v>
      </c>
      <c r="DB20" s="30">
        <f t="shared" si="78"/>
        <v>-9.4404301428506692</v>
      </c>
      <c r="DC20" s="30">
        <f t="shared" si="78"/>
        <v>-9.4547719535147312</v>
      </c>
      <c r="DD20" s="30">
        <f t="shared" si="78"/>
        <v>-12.244978027186351</v>
      </c>
      <c r="DE20" s="30">
        <f t="shared" si="78"/>
        <v>-9.0451901545405935</v>
      </c>
      <c r="DF20" s="30">
        <f t="shared" si="78"/>
        <v>-5.6503180603771206</v>
      </c>
      <c r="DG20" s="30">
        <f t="shared" si="78"/>
        <v>-6.6689422297873726</v>
      </c>
      <c r="DH20" s="30">
        <f t="shared" si="78"/>
        <v>-8.5765092667847487</v>
      </c>
      <c r="DI20" s="30">
        <f t="shared" si="78"/>
        <v>-4.8640477542829359</v>
      </c>
      <c r="DJ20" s="30">
        <f t="shared" si="78"/>
        <v>-6.7833129125015956</v>
      </c>
      <c r="DK20" s="30">
        <f t="shared" si="78"/>
        <v>-8.9902706170491182</v>
      </c>
      <c r="DL20" s="30">
        <f t="shared" si="78"/>
        <v>-4.9074409714459666</v>
      </c>
      <c r="DM20" s="30">
        <f t="shared" si="78"/>
        <v>-5.2976448985753279</v>
      </c>
      <c r="DN20" s="30">
        <f t="shared" si="78"/>
        <v>-15.949492175971312</v>
      </c>
      <c r="DO20" s="30">
        <f t="shared" si="78"/>
        <v>-21.048617852134221</v>
      </c>
      <c r="DP20" s="30">
        <f t="shared" si="78"/>
        <v>-8.2369775984976847</v>
      </c>
      <c r="DQ20" s="30">
        <f t="shared" si="78"/>
        <v>-18.595017915280145</v>
      </c>
      <c r="DR20" s="30">
        <f t="shared" si="78"/>
        <v>-14.139008955264121</v>
      </c>
      <c r="DS20" s="30">
        <f t="shared" si="78"/>
        <v>-9.1406788944372828</v>
      </c>
      <c r="DT20" s="30">
        <f t="shared" si="78"/>
        <v>-14.187917459720703</v>
      </c>
      <c r="DU20" s="30">
        <f t="shared" si="78"/>
        <v>-15.725439566752456</v>
      </c>
      <c r="DV20" s="30">
        <f t="shared" si="78"/>
        <v>-9.3584457043796458</v>
      </c>
      <c r="DW20" s="30">
        <f t="shared" si="78"/>
        <v>-5.2292462602031229</v>
      </c>
      <c r="DX20" s="30">
        <f t="shared" si="78"/>
        <v>-2.5648179364533341</v>
      </c>
      <c r="DY20" s="30">
        <f t="shared" si="78"/>
        <v>-0.9624722560625969</v>
      </c>
      <c r="DZ20" s="30">
        <f t="shared" si="78"/>
        <v>-1.0619767292372018E-2</v>
      </c>
      <c r="EA20" s="30">
        <f t="shared" si="78"/>
        <v>0.93038135074345085</v>
      </c>
      <c r="EB20" s="30">
        <f t="shared" si="78"/>
        <v>0.34768882500551079</v>
      </c>
      <c r="EC20" s="30">
        <f t="shared" si="78"/>
        <v>-1.1816524989413164</v>
      </c>
      <c r="ED20" s="30">
        <f t="shared" si="78"/>
        <v>0.89665254778834047</v>
      </c>
      <c r="EE20" s="30">
        <f t="shared" ref="EE20:FM20" si="79">EE19-EE17</f>
        <v>0.99905647908271433</v>
      </c>
      <c r="EF20" s="30">
        <f t="shared" si="79"/>
        <v>3.3728331358946892</v>
      </c>
      <c r="EG20" s="30">
        <f t="shared" si="79"/>
        <v>7.3930516039695204</v>
      </c>
      <c r="EH20" s="30">
        <f t="shared" si="79"/>
        <v>8.9629107127634065</v>
      </c>
      <c r="EI20" s="30">
        <f t="shared" si="79"/>
        <v>4.3323464043445847</v>
      </c>
      <c r="EJ20" s="30">
        <f t="shared" si="79"/>
        <v>2.0073776339779759</v>
      </c>
      <c r="EK20" s="30">
        <f t="shared" si="79"/>
        <v>3.9619884371322334</v>
      </c>
      <c r="EL20" s="30">
        <f t="shared" si="79"/>
        <v>3.5680668689478097</v>
      </c>
      <c r="EM20" s="30">
        <f t="shared" si="79"/>
        <v>2.7418154958816174</v>
      </c>
      <c r="EN20" s="30">
        <f t="shared" si="79"/>
        <v>2.573009201938107</v>
      </c>
      <c r="EO20" s="30">
        <f t="shared" si="79"/>
        <v>5.3650322650926618E-2</v>
      </c>
      <c r="EP20" s="30">
        <f t="shared" si="79"/>
        <v>0.79336873567298927</v>
      </c>
      <c r="EQ20" s="30">
        <f t="shared" si="79"/>
        <v>1.6294961653531845</v>
      </c>
      <c r="ER20" s="30">
        <f t="shared" si="79"/>
        <v>1.5202166044282945</v>
      </c>
      <c r="ES20" s="30">
        <f t="shared" si="79"/>
        <v>0.40500244500293636</v>
      </c>
      <c r="ET20" s="30">
        <f t="shared" si="79"/>
        <v>1.5590398598682569</v>
      </c>
      <c r="EU20" s="30">
        <f t="shared" si="79"/>
        <v>0.37423120592392589</v>
      </c>
      <c r="EV20" s="30">
        <f t="shared" si="79"/>
        <v>0.62323189723142391</v>
      </c>
      <c r="EW20" s="30">
        <f t="shared" si="79"/>
        <v>3.3789689102667828</v>
      </c>
      <c r="EX20" s="30">
        <f t="shared" si="79"/>
        <v>7.6899583509103522</v>
      </c>
      <c r="EY20" s="30">
        <f t="shared" si="79"/>
        <v>1.5904087173627475</v>
      </c>
      <c r="EZ20" s="30">
        <f t="shared" si="79"/>
        <v>1.665394778679659</v>
      </c>
      <c r="FA20" s="30">
        <f t="shared" si="79"/>
        <v>5.7278575519372046</v>
      </c>
      <c r="FB20" s="30">
        <f t="shared" si="79"/>
        <v>4.5052532296724079</v>
      </c>
      <c r="FC20" s="30">
        <f t="shared" si="79"/>
        <v>2.5807613263362712</v>
      </c>
      <c r="FD20" s="30">
        <f t="shared" si="79"/>
        <v>1.3735757254361176</v>
      </c>
      <c r="FE20" s="30">
        <f t="shared" si="79"/>
        <v>0.52211279086168982</v>
      </c>
      <c r="FF20" s="30">
        <f t="shared" si="79"/>
        <v>0.45753007747602137</v>
      </c>
      <c r="FG20" s="30">
        <f t="shared" si="79"/>
        <v>1.0623032581750955</v>
      </c>
      <c r="FH20" s="44">
        <f t="shared" si="79"/>
        <v>1.2011917560973266</v>
      </c>
      <c r="FI20" s="44">
        <f t="shared" si="79"/>
        <v>14.292706450790778</v>
      </c>
      <c r="FJ20" s="44">
        <f t="shared" si="79"/>
        <v>-5.8348954041091075</v>
      </c>
      <c r="FK20" s="44">
        <f t="shared" si="79"/>
        <v>-1.0932851756626674</v>
      </c>
      <c r="FL20" s="44">
        <f t="shared" si="79"/>
        <v>1.5436304996668788</v>
      </c>
      <c r="FM20" s="44">
        <f t="shared" si="79"/>
        <v>1.5856092910271467</v>
      </c>
      <c r="FN20" s="15"/>
      <c r="FO20" s="15"/>
      <c r="FP20" s="11"/>
      <c r="FQ20" s="11"/>
      <c r="FR20" s="11"/>
      <c r="FS20" s="11"/>
      <c r="FT20" s="11"/>
      <c r="FU20" s="15"/>
      <c r="FV20" s="15"/>
      <c r="FW20" s="15"/>
      <c r="FX20" s="15"/>
      <c r="FY20" s="15"/>
      <c r="FZ20" s="15"/>
      <c r="GA20" s="15"/>
      <c r="GB20" s="15"/>
      <c r="GC20" s="15"/>
      <c r="GD20" s="14"/>
      <c r="GE20" s="14"/>
      <c r="GF20" s="14"/>
      <c r="GG20" s="14"/>
      <c r="GH20" s="15"/>
      <c r="GI20" s="15"/>
      <c r="GJ20" s="15"/>
      <c r="GK20" s="15"/>
      <c r="GL20" s="15"/>
      <c r="GM20" s="15"/>
      <c r="GN20" s="15"/>
      <c r="GO20" s="15"/>
    </row>
    <row r="21" spans="1:197" x14ac:dyDescent="0.3">
      <c r="A21" s="51" t="s">
        <v>58</v>
      </c>
      <c r="B21" s="51" t="s">
        <v>83</v>
      </c>
      <c r="C21" s="55" t="s">
        <v>43</v>
      </c>
      <c r="D21" s="111" t="s">
        <v>589</v>
      </c>
      <c r="E21" s="12" t="s">
        <v>15</v>
      </c>
      <c r="F21" s="27">
        <f t="shared" ref="F21:AK21" si="80">F23/F4*100</f>
        <v>29.182437337015934</v>
      </c>
      <c r="G21" s="27">
        <f t="shared" si="80"/>
        <v>28.836779495742903</v>
      </c>
      <c r="H21" s="27">
        <f t="shared" si="80"/>
        <v>31.500751355513341</v>
      </c>
      <c r="I21" s="27">
        <f t="shared" si="80"/>
        <v>35.9251276910027</v>
      </c>
      <c r="J21" s="27">
        <f t="shared" si="80"/>
        <v>42.021587741600932</v>
      </c>
      <c r="K21" s="27">
        <f t="shared" si="80"/>
        <v>49.313204114928446</v>
      </c>
      <c r="L21" s="27">
        <f t="shared" si="80"/>
        <v>55.469219398011695</v>
      </c>
      <c r="M21" s="27">
        <f t="shared" si="80"/>
        <v>62.3187888638004</v>
      </c>
      <c r="N21" s="27">
        <f t="shared" si="80"/>
        <v>62.677659417370634</v>
      </c>
      <c r="O21" s="27">
        <f t="shared" si="80"/>
        <v>73.175347892894465</v>
      </c>
      <c r="P21" s="27">
        <f t="shared" si="80"/>
        <v>62.770165976528716</v>
      </c>
      <c r="Q21" s="27">
        <f t="shared" si="80"/>
        <v>62.404883224515252</v>
      </c>
      <c r="R21" s="27">
        <f t="shared" si="80"/>
        <v>57.626513963906724</v>
      </c>
      <c r="S21" s="27">
        <f t="shared" si="80"/>
        <v>58.188322031037231</v>
      </c>
      <c r="T21" s="27">
        <f t="shared" si="80"/>
        <v>67.691451273559949</v>
      </c>
      <c r="U21" s="27">
        <f t="shared" si="80"/>
        <v>82.131768530988907</v>
      </c>
      <c r="V21" s="27">
        <f t="shared" si="80"/>
        <v>72.920221649217055</v>
      </c>
      <c r="W21" s="27">
        <f t="shared" si="80"/>
        <v>73.274779283373334</v>
      </c>
      <c r="X21" s="27">
        <f t="shared" si="80"/>
        <v>79.882602423361888</v>
      </c>
      <c r="Y21" s="27">
        <f t="shared" si="80"/>
        <v>65.134781902540723</v>
      </c>
      <c r="Z21" s="27">
        <f t="shared" si="80"/>
        <v>76.301820831562537</v>
      </c>
      <c r="AA21" s="27">
        <f t="shared" si="80"/>
        <v>82.193697407784597</v>
      </c>
      <c r="AB21" s="27">
        <f t="shared" si="80"/>
        <v>85.644935226282897</v>
      </c>
      <c r="AC21" s="27">
        <f t="shared" si="80"/>
        <v>91.97583389728112</v>
      </c>
      <c r="AD21" s="27">
        <f t="shared" si="80"/>
        <v>82.655979081981627</v>
      </c>
      <c r="AE21" s="27">
        <f t="shared" si="80"/>
        <v>76.705628179275635</v>
      </c>
      <c r="AF21" s="27">
        <f t="shared" si="80"/>
        <v>79.472731520601798</v>
      </c>
      <c r="AG21" s="27">
        <f t="shared" si="80"/>
        <v>78.423664406130925</v>
      </c>
      <c r="AH21" s="27">
        <f t="shared" si="80"/>
        <v>78.47657147212405</v>
      </c>
      <c r="AI21" s="27">
        <f t="shared" si="80"/>
        <v>76.284608908834215</v>
      </c>
      <c r="AJ21" s="27">
        <f t="shared" si="80"/>
        <v>74.722484152762888</v>
      </c>
      <c r="AK21" s="27">
        <f t="shared" si="80"/>
        <v>81.08517870373224</v>
      </c>
      <c r="AL21" s="27">
        <f t="shared" ref="AL21:BQ21" si="81">AL23/AL4*100</f>
        <v>78.673925347243426</v>
      </c>
      <c r="AM21" s="27">
        <f t="shared" si="81"/>
        <v>93.433184312630104</v>
      </c>
      <c r="AN21" s="27">
        <f t="shared" si="81"/>
        <v>95.852632005599119</v>
      </c>
      <c r="AO21" s="27">
        <f t="shared" si="81"/>
        <v>97.128181980138848</v>
      </c>
      <c r="AP21" s="27">
        <f t="shared" si="81"/>
        <v>98.233528830037358</v>
      </c>
      <c r="AQ21" s="27">
        <f t="shared" si="81"/>
        <v>97.685634938938165</v>
      </c>
      <c r="AR21" s="27">
        <f t="shared" si="81"/>
        <v>95.539162815859711</v>
      </c>
      <c r="AS21" s="27">
        <f t="shared" si="81"/>
        <v>94.586143319468007</v>
      </c>
      <c r="AT21" s="27">
        <f t="shared" si="81"/>
        <v>92.545664616581149</v>
      </c>
      <c r="AU21" s="27">
        <f t="shared" si="81"/>
        <v>92.036074250003509</v>
      </c>
      <c r="AV21" s="27">
        <f t="shared" si="81"/>
        <v>89.516803893630666</v>
      </c>
      <c r="AW21" s="27">
        <f t="shared" si="81"/>
        <v>91.179392685780542</v>
      </c>
      <c r="AX21" s="27">
        <f t="shared" si="81"/>
        <v>88.118049402984809</v>
      </c>
      <c r="AY21" s="27">
        <f t="shared" si="81"/>
        <v>81.461495991003531</v>
      </c>
      <c r="AZ21" s="27">
        <f t="shared" si="81"/>
        <v>77.888116766312393</v>
      </c>
      <c r="BA21" s="27">
        <f t="shared" si="81"/>
        <v>80.391022260198952</v>
      </c>
      <c r="BB21" s="27">
        <f t="shared" si="81"/>
        <v>78.289713932847306</v>
      </c>
      <c r="BC21" s="27">
        <f t="shared" si="81"/>
        <v>76.8501751270867</v>
      </c>
      <c r="BD21" s="27">
        <f t="shared" si="81"/>
        <v>69.184044296196021</v>
      </c>
      <c r="BE21" s="27">
        <f t="shared" si="81"/>
        <v>68.198935537359944</v>
      </c>
      <c r="BF21" s="27">
        <f t="shared" si="81"/>
        <v>65.265429665277878</v>
      </c>
      <c r="BG21" s="27">
        <f t="shared" si="81"/>
        <v>71.539054868775281</v>
      </c>
      <c r="BH21" s="27">
        <f t="shared" si="81"/>
        <v>91.278661244310825</v>
      </c>
      <c r="BI21" s="27">
        <f t="shared" si="81"/>
        <v>81.387845374324129</v>
      </c>
      <c r="BJ21" s="27">
        <f t="shared" si="81"/>
        <v>78.615517797509426</v>
      </c>
      <c r="BK21" s="27">
        <f t="shared" si="81"/>
        <v>76.43665949694028</v>
      </c>
      <c r="BL21" s="27">
        <f t="shared" si="81"/>
        <v>83.605751595540497</v>
      </c>
      <c r="BM21" s="27">
        <f t="shared" si="81"/>
        <v>74.286329723997738</v>
      </c>
      <c r="BN21" s="27">
        <f t="shared" si="81"/>
        <v>82.336032135438316</v>
      </c>
      <c r="BO21" s="27">
        <f t="shared" si="81"/>
        <v>80.031149363217978</v>
      </c>
      <c r="BP21" s="27">
        <f t="shared" si="81"/>
        <v>76.230954976746958</v>
      </c>
      <c r="BQ21" s="27">
        <f t="shared" si="81"/>
        <v>73.190131690349205</v>
      </c>
      <c r="BR21" s="27">
        <f t="shared" ref="BR21:CW21" si="82">BR23/BR4*100</f>
        <v>58.956841265142565</v>
      </c>
      <c r="BS21" s="27">
        <f t="shared" si="82"/>
        <v>51.432906600315818</v>
      </c>
      <c r="BT21" s="27">
        <f t="shared" si="82"/>
        <v>65.27215761275221</v>
      </c>
      <c r="BU21" s="27">
        <f t="shared" si="82"/>
        <v>62.454494687980002</v>
      </c>
      <c r="BV21" s="27">
        <f t="shared" si="82"/>
        <v>61.680017801379016</v>
      </c>
      <c r="BW21" s="27">
        <f t="shared" si="82"/>
        <v>71.229913539481203</v>
      </c>
      <c r="BX21" s="27">
        <f t="shared" si="82"/>
        <v>80.24726870787218</v>
      </c>
      <c r="BY21" s="27">
        <f t="shared" si="82"/>
        <v>91.502868853910144</v>
      </c>
      <c r="BZ21" s="27">
        <f t="shared" si="82"/>
        <v>103.50622487737151</v>
      </c>
      <c r="CA21" s="27">
        <f t="shared" si="82"/>
        <v>108.83845649794286</v>
      </c>
      <c r="CB21" s="27">
        <f t="shared" si="82"/>
        <v>99.711877840623458</v>
      </c>
      <c r="CC21" s="27">
        <f t="shared" si="82"/>
        <v>104.60743698409702</v>
      </c>
      <c r="CD21" s="27">
        <f t="shared" si="82"/>
        <v>87.63544135439443</v>
      </c>
      <c r="CE21" s="27">
        <f t="shared" si="82"/>
        <v>86.4398788411944</v>
      </c>
      <c r="CF21" s="27">
        <f t="shared" si="82"/>
        <v>84.876993088139386</v>
      </c>
      <c r="CG21" s="27">
        <f t="shared" si="82"/>
        <v>87.479238897850195</v>
      </c>
      <c r="CH21" s="27">
        <f t="shared" si="82"/>
        <v>103.71265047859733</v>
      </c>
      <c r="CI21" s="27">
        <f t="shared" si="82"/>
        <v>115.47992052436238</v>
      </c>
      <c r="CJ21" s="27">
        <f t="shared" si="82"/>
        <v>113.05318428411437</v>
      </c>
      <c r="CK21" s="27">
        <f t="shared" si="82"/>
        <v>87.918838897343079</v>
      </c>
      <c r="CL21" s="27">
        <f t="shared" si="82"/>
        <v>68.601184902590759</v>
      </c>
      <c r="CM21" s="27">
        <f t="shared" si="82"/>
        <v>39.93832918316226</v>
      </c>
      <c r="CN21" s="27">
        <f t="shared" si="82"/>
        <v>25.007426934252152</v>
      </c>
      <c r="CO21" s="27">
        <f t="shared" si="82"/>
        <v>28.49853412308444</v>
      </c>
      <c r="CP21" s="27">
        <f t="shared" si="82"/>
        <v>31.566813010146632</v>
      </c>
      <c r="CQ21" s="27">
        <f t="shared" si="82"/>
        <v>31.365421196553051</v>
      </c>
      <c r="CR21" s="27">
        <f t="shared" si="82"/>
        <v>28.716805218816305</v>
      </c>
      <c r="CS21" s="27">
        <f t="shared" si="82"/>
        <v>31.168434932432305</v>
      </c>
      <c r="CT21" s="27">
        <f t="shared" si="82"/>
        <v>32.255873190315803</v>
      </c>
      <c r="CU21" s="27">
        <f t="shared" si="82"/>
        <v>34.109339361789992</v>
      </c>
      <c r="CV21" s="27">
        <f t="shared" si="82"/>
        <v>34.232210321719784</v>
      </c>
      <c r="CW21" s="27">
        <f t="shared" si="82"/>
        <v>33.337726836949066</v>
      </c>
      <c r="CX21" s="27">
        <f t="shared" ref="CX21:EC21" si="83">CX23/CX4*100</f>
        <v>32.60142249201094</v>
      </c>
      <c r="CY21" s="27">
        <f t="shared" si="83"/>
        <v>32.294209571045187</v>
      </c>
      <c r="CZ21" s="27">
        <f t="shared" si="83"/>
        <v>33.351446989749768</v>
      </c>
      <c r="DA21" s="27">
        <f t="shared" si="83"/>
        <v>31.68335086505083</v>
      </c>
      <c r="DB21" s="27">
        <f t="shared" si="83"/>
        <v>29.849734292911435</v>
      </c>
      <c r="DC21" s="27">
        <f t="shared" si="83"/>
        <v>28.778099241196504</v>
      </c>
      <c r="DD21" s="27">
        <f t="shared" si="83"/>
        <v>26.91483607710088</v>
      </c>
      <c r="DE21" s="27">
        <f t="shared" si="83"/>
        <v>26.815571652115061</v>
      </c>
      <c r="DF21" s="27">
        <f t="shared" si="83"/>
        <v>27.897741721981983</v>
      </c>
      <c r="DG21" s="27">
        <f t="shared" si="83"/>
        <v>32.644276248001262</v>
      </c>
      <c r="DH21" s="27">
        <f t="shared" si="83"/>
        <v>32.291039090974351</v>
      </c>
      <c r="DI21" s="27">
        <f t="shared" si="83"/>
        <v>34.671220381310803</v>
      </c>
      <c r="DJ21" s="27">
        <f t="shared" si="83"/>
        <v>35.284583741437174</v>
      </c>
      <c r="DK21" s="27">
        <f t="shared" si="83"/>
        <v>35.93766610884645</v>
      </c>
      <c r="DL21" s="27">
        <f t="shared" si="83"/>
        <v>40.491100011770861</v>
      </c>
      <c r="DM21" s="27">
        <f t="shared" si="83"/>
        <v>46.236761995965786</v>
      </c>
      <c r="DN21" s="27">
        <f t="shared" si="83"/>
        <v>49.3145154049868</v>
      </c>
      <c r="DO21" s="27">
        <f t="shared" si="83"/>
        <v>49.068490643887515</v>
      </c>
      <c r="DP21" s="27">
        <f t="shared" si="83"/>
        <v>55.488023345135318</v>
      </c>
      <c r="DQ21" s="27">
        <f t="shared" si="83"/>
        <v>55.211930898669756</v>
      </c>
      <c r="DR21" s="27">
        <f t="shared" si="83"/>
        <v>54.453633456259645</v>
      </c>
      <c r="DS21" s="27">
        <f t="shared" si="83"/>
        <v>58.700816306767919</v>
      </c>
      <c r="DT21" s="27">
        <f t="shared" si="83"/>
        <v>57.626481670654563</v>
      </c>
      <c r="DU21" s="27">
        <f t="shared" si="83"/>
        <v>55.194458972768281</v>
      </c>
      <c r="DV21" s="27">
        <f t="shared" si="83"/>
        <v>57.101542675650471</v>
      </c>
      <c r="DW21" s="27">
        <f t="shared" si="83"/>
        <v>61.265531336098853</v>
      </c>
      <c r="DX21" s="27">
        <f t="shared" si="83"/>
        <v>66.219787131846488</v>
      </c>
      <c r="DY21" s="27">
        <f t="shared" si="83"/>
        <v>71.094929081950596</v>
      </c>
      <c r="DZ21" s="27">
        <f t="shared" si="83"/>
        <v>76.666618381829451</v>
      </c>
      <c r="EA21" s="27">
        <f t="shared" si="83"/>
        <v>81.035862494019142</v>
      </c>
      <c r="EB21" s="27">
        <f t="shared" si="83"/>
        <v>84.323619879889961</v>
      </c>
      <c r="EC21" s="27">
        <f t="shared" si="83"/>
        <v>84.64937080539741</v>
      </c>
      <c r="ED21" s="27">
        <f t="shared" ref="ED21:FM21" si="84">ED23/ED4*100</f>
        <v>86.727380506121946</v>
      </c>
      <c r="EE21" s="27">
        <f t="shared" si="84"/>
        <v>88.484238840441037</v>
      </c>
      <c r="EF21" s="27">
        <f t="shared" si="84"/>
        <v>91.923189601860813</v>
      </c>
      <c r="EG21" s="27">
        <f t="shared" si="84"/>
        <v>97.620146456404143</v>
      </c>
      <c r="EH21" s="27">
        <f t="shared" si="84"/>
        <v>105.93428845201174</v>
      </c>
      <c r="EI21" s="27">
        <f t="shared" si="84"/>
        <v>111.53807582546185</v>
      </c>
      <c r="EJ21" s="27">
        <f t="shared" si="84"/>
        <v>110.95408498636772</v>
      </c>
      <c r="EK21" s="27">
        <f t="shared" si="84"/>
        <v>111.60995979721049</v>
      </c>
      <c r="EL21" s="27">
        <f t="shared" si="84"/>
        <v>109.33825406760222</v>
      </c>
      <c r="EM21" s="27">
        <f t="shared" si="84"/>
        <v>107.84986795083242</v>
      </c>
      <c r="EN21" s="27">
        <f t="shared" si="84"/>
        <v>109.83212774204476</v>
      </c>
      <c r="EO21" s="27">
        <f t="shared" si="84"/>
        <v>105.33288055242922</v>
      </c>
      <c r="EP21" s="27">
        <f t="shared" si="84"/>
        <v>105.94864741183594</v>
      </c>
      <c r="EQ21" s="27">
        <f t="shared" si="84"/>
        <v>103.53803259508231</v>
      </c>
      <c r="ER21" s="27">
        <f t="shared" si="84"/>
        <v>103.53647669609344</v>
      </c>
      <c r="ES21" s="27">
        <f t="shared" si="84"/>
        <v>103.26059219771963</v>
      </c>
      <c r="ET21" s="27">
        <f t="shared" si="84"/>
        <v>104.71688771683422</v>
      </c>
      <c r="EU21" s="27">
        <f t="shared" si="84"/>
        <v>106.09693468122481</v>
      </c>
      <c r="EV21" s="27">
        <f t="shared" si="84"/>
        <v>103.71706840517554</v>
      </c>
      <c r="EW21" s="27">
        <f t="shared" si="84"/>
        <v>105.98750295689186</v>
      </c>
      <c r="EX21" s="27">
        <f t="shared" si="84"/>
        <v>116.47955160605201</v>
      </c>
      <c r="EY21" s="27">
        <f t="shared" si="84"/>
        <v>119.06480651338309</v>
      </c>
      <c r="EZ21" s="27">
        <f t="shared" si="84"/>
        <v>119.56178107152071</v>
      </c>
      <c r="FA21" s="27">
        <f t="shared" si="84"/>
        <v>126.36737809204335</v>
      </c>
      <c r="FB21" s="27">
        <f t="shared" si="84"/>
        <v>132.33830287410092</v>
      </c>
      <c r="FC21" s="27">
        <f t="shared" si="84"/>
        <v>135.16897692867715</v>
      </c>
      <c r="FD21" s="27">
        <f t="shared" si="84"/>
        <v>135.06945035959052</v>
      </c>
      <c r="FE21" s="27">
        <f t="shared" si="84"/>
        <v>134.58034347242236</v>
      </c>
      <c r="FF21" s="27">
        <f t="shared" si="84"/>
        <v>133.95572065022961</v>
      </c>
      <c r="FG21" s="27">
        <f t="shared" si="84"/>
        <v>134.62859313173004</v>
      </c>
      <c r="FH21" s="45">
        <f t="shared" si="84"/>
        <v>134.46910093996524</v>
      </c>
      <c r="FI21" s="45">
        <f t="shared" si="84"/>
        <v>152.95339586192873</v>
      </c>
      <c r="FJ21" s="45">
        <f t="shared" si="84"/>
        <v>150.79670534369595</v>
      </c>
      <c r="FK21" s="45">
        <f t="shared" si="84"/>
        <v>155.43792439044344</v>
      </c>
      <c r="FL21" s="45">
        <f t="shared" si="84"/>
        <v>160.02064053875608</v>
      </c>
      <c r="FM21" s="45">
        <f t="shared" si="84"/>
        <v>163.24839487245384</v>
      </c>
      <c r="FN21" s="15"/>
      <c r="FO21" s="15"/>
      <c r="FP21" s="11"/>
      <c r="FQ21" s="11"/>
      <c r="FR21" s="11"/>
      <c r="FS21" s="11"/>
      <c r="FT21" s="11"/>
      <c r="FU21" s="15"/>
      <c r="FV21" s="15"/>
      <c r="FW21" s="15"/>
      <c r="FX21" s="15"/>
      <c r="FY21" s="15"/>
      <c r="FZ21" s="15"/>
      <c r="GA21" s="15"/>
      <c r="GB21" s="15"/>
      <c r="GC21" s="15"/>
      <c r="GD21" s="14"/>
      <c r="GE21" s="14"/>
      <c r="GF21" s="14"/>
      <c r="GG21" s="14"/>
      <c r="GH21" s="15"/>
      <c r="GI21" s="15"/>
      <c r="GJ21" s="15"/>
      <c r="GK21" s="15"/>
      <c r="GL21" s="15"/>
      <c r="GM21" s="15"/>
      <c r="GN21" s="15"/>
      <c r="GO21" s="15"/>
    </row>
    <row r="22" spans="1:197" x14ac:dyDescent="0.3">
      <c r="A22" s="51" t="s">
        <v>66</v>
      </c>
      <c r="B22" s="51" t="s">
        <v>84</v>
      </c>
      <c r="C22" s="55" t="s">
        <v>42</v>
      </c>
      <c r="D22" s="111" t="s">
        <v>589</v>
      </c>
      <c r="E22" s="12" t="s">
        <v>15</v>
      </c>
      <c r="F22" s="27">
        <f t="shared" ref="F22:AK22" si="85">F24/F4*100</f>
        <v>8.9792114883125969</v>
      </c>
      <c r="G22" s="27">
        <f t="shared" si="85"/>
        <v>11.091069036824194</v>
      </c>
      <c r="H22" s="27">
        <f t="shared" si="85"/>
        <v>15.750375677756667</v>
      </c>
      <c r="I22" s="27">
        <f t="shared" si="85"/>
        <v>22.453204806876688</v>
      </c>
      <c r="J22" s="27">
        <f t="shared" si="85"/>
        <v>21.010793870800466</v>
      </c>
      <c r="K22" s="27">
        <f t="shared" si="85"/>
        <v>17.752753481374242</v>
      </c>
      <c r="L22" s="27">
        <f t="shared" si="85"/>
        <v>26.707401932375994</v>
      </c>
      <c r="M22" s="27">
        <f t="shared" si="85"/>
        <v>19.474621519937628</v>
      </c>
      <c r="N22" s="27">
        <f t="shared" si="85"/>
        <v>24.262319774466054</v>
      </c>
      <c r="O22" s="27">
        <f t="shared" si="85"/>
        <v>19.777121052133637</v>
      </c>
      <c r="P22" s="27">
        <f t="shared" si="85"/>
        <v>33.346650675030872</v>
      </c>
      <c r="Q22" s="27">
        <f t="shared" si="85"/>
        <v>29.367003870360119</v>
      </c>
      <c r="R22" s="27">
        <f t="shared" si="85"/>
        <v>26.343549240643078</v>
      </c>
      <c r="S22" s="27">
        <f t="shared" si="85"/>
        <v>19.396107343679077</v>
      </c>
      <c r="T22" s="27">
        <f t="shared" si="85"/>
        <v>22.56381709118665</v>
      </c>
      <c r="U22" s="27">
        <f t="shared" si="85"/>
        <v>22.920493543531791</v>
      </c>
      <c r="V22" s="27">
        <f t="shared" si="85"/>
        <v>22.045648405577253</v>
      </c>
      <c r="W22" s="27">
        <f t="shared" si="85"/>
        <v>22.152840248461708</v>
      </c>
      <c r="X22" s="27">
        <f t="shared" si="85"/>
        <v>19.526858370155129</v>
      </c>
      <c r="Y22" s="27">
        <f t="shared" si="85"/>
        <v>26.721961806170558</v>
      </c>
      <c r="Z22" s="27">
        <f t="shared" si="85"/>
        <v>27.129536295666686</v>
      </c>
      <c r="AA22" s="27">
        <f t="shared" si="85"/>
        <v>26.301983170491074</v>
      </c>
      <c r="AB22" s="27">
        <f t="shared" si="85"/>
        <v>25.693480567884869</v>
      </c>
      <c r="AC22" s="27">
        <f t="shared" si="85"/>
        <v>22.99395847432028</v>
      </c>
      <c r="AD22" s="27">
        <f t="shared" si="85"/>
        <v>23.143674142954854</v>
      </c>
      <c r="AE22" s="27">
        <f t="shared" si="85"/>
        <v>25.046735732008369</v>
      </c>
      <c r="AF22" s="27">
        <f t="shared" si="85"/>
        <v>27.57217216020879</v>
      </c>
      <c r="AG22" s="27">
        <f t="shared" si="85"/>
        <v>32.676526835887884</v>
      </c>
      <c r="AH22" s="27">
        <f t="shared" si="85"/>
        <v>31.390628588849616</v>
      </c>
      <c r="AI22" s="27">
        <f t="shared" si="85"/>
        <v>28.419756260153928</v>
      </c>
      <c r="AJ22" s="27">
        <f t="shared" si="85"/>
        <v>32.877893027215677</v>
      </c>
      <c r="AK22" s="27">
        <f t="shared" si="85"/>
        <v>34.9779202251394</v>
      </c>
      <c r="AL22" s="27">
        <f t="shared" ref="AL22:BQ22" si="86">AL24/AL4*100</f>
        <v>38.534167517017181</v>
      </c>
      <c r="AM22" s="27">
        <f t="shared" si="86"/>
        <v>31.144394770876705</v>
      </c>
      <c r="AN22" s="27">
        <f t="shared" si="86"/>
        <v>21.64414271094174</v>
      </c>
      <c r="AO22" s="27">
        <f t="shared" si="86"/>
        <v>21.24678980815537</v>
      </c>
      <c r="AP22" s="27">
        <f t="shared" si="86"/>
        <v>21.157990824931122</v>
      </c>
      <c r="AQ22" s="27">
        <f t="shared" si="86"/>
        <v>20.721195290077794</v>
      </c>
      <c r="AR22" s="27">
        <f t="shared" si="86"/>
        <v>18.537449501584717</v>
      </c>
      <c r="AS22" s="27">
        <f t="shared" si="86"/>
        <v>16.691672350494354</v>
      </c>
      <c r="AT22" s="27">
        <f t="shared" si="86"/>
        <v>14.970622217388128</v>
      </c>
      <c r="AU22" s="27">
        <f t="shared" si="86"/>
        <v>14.888188481618215</v>
      </c>
      <c r="AV22" s="27">
        <f t="shared" si="86"/>
        <v>12.973449839656617</v>
      </c>
      <c r="AW22" s="27">
        <f t="shared" si="86"/>
        <v>11.557951185521476</v>
      </c>
      <c r="AX22" s="27">
        <f t="shared" si="86"/>
        <v>11.014756175373103</v>
      </c>
      <c r="AY22" s="27">
        <f t="shared" si="86"/>
        <v>8.9272872318907979</v>
      </c>
      <c r="AZ22" s="27">
        <f t="shared" si="86"/>
        <v>7.269557564855825</v>
      </c>
      <c r="BA22" s="27">
        <f t="shared" si="86"/>
        <v>7.3082747509271764</v>
      </c>
      <c r="BB22" s="27">
        <f t="shared" si="86"/>
        <v>7.0259999683324494</v>
      </c>
      <c r="BC22" s="27">
        <f t="shared" si="86"/>
        <v>6.7243903236200868</v>
      </c>
      <c r="BD22" s="27">
        <f t="shared" si="86"/>
        <v>6.9184044296196028</v>
      </c>
      <c r="BE22" s="27">
        <f t="shared" si="86"/>
        <v>6.5733913770949366</v>
      </c>
      <c r="BF22" s="27">
        <f t="shared" si="86"/>
        <v>8.6496352568440553</v>
      </c>
      <c r="BG22" s="27">
        <f t="shared" si="86"/>
        <v>11.645892653056441</v>
      </c>
      <c r="BH22" s="27">
        <f t="shared" si="86"/>
        <v>2.9927429916167489</v>
      </c>
      <c r="BI22" s="27">
        <f t="shared" si="86"/>
        <v>2.1003314935309452</v>
      </c>
      <c r="BJ22" s="27">
        <f t="shared" si="86"/>
        <v>19.102836100329394</v>
      </c>
      <c r="BK22" s="27">
        <f t="shared" si="86"/>
        <v>20.311839586599515</v>
      </c>
      <c r="BL22" s="27">
        <f t="shared" si="86"/>
        <v>55.490543094385295</v>
      </c>
      <c r="BM22" s="27">
        <f t="shared" si="86"/>
        <v>84.599020203329161</v>
      </c>
      <c r="BN22" s="27">
        <f t="shared" si="86"/>
        <v>76.09582759464719</v>
      </c>
      <c r="BO22" s="27">
        <f t="shared" si="86"/>
        <v>67.83127903345914</v>
      </c>
      <c r="BP22" s="27">
        <f t="shared" si="86"/>
        <v>72.472032147518803</v>
      </c>
      <c r="BQ22" s="27">
        <f t="shared" si="86"/>
        <v>79.104485766337021</v>
      </c>
      <c r="BR22" s="27">
        <f t="shared" ref="BR22:CW22" si="87">BR24/BR4*100</f>
        <v>51.915437146431195</v>
      </c>
      <c r="BS22" s="27">
        <f t="shared" si="87"/>
        <v>43.083408775589227</v>
      </c>
      <c r="BT22" s="27">
        <f t="shared" si="87"/>
        <v>41.698135639991207</v>
      </c>
      <c r="BU22" s="27">
        <f t="shared" si="87"/>
        <v>41.385508528179521</v>
      </c>
      <c r="BV22" s="27">
        <f t="shared" si="87"/>
        <v>40.423756686561148</v>
      </c>
      <c r="BW22" s="27">
        <f t="shared" si="87"/>
        <v>45.112278575004758</v>
      </c>
      <c r="BX22" s="27">
        <f t="shared" si="87"/>
        <v>32.913918805963192</v>
      </c>
      <c r="BY22" s="27">
        <f t="shared" si="87"/>
        <v>1.5027843424912248</v>
      </c>
      <c r="BZ22" s="27">
        <f t="shared" si="87"/>
        <v>0.91275330579692682</v>
      </c>
      <c r="CA22" s="27">
        <f t="shared" si="87"/>
        <v>0.91154486179181626</v>
      </c>
      <c r="CB22" s="27">
        <f t="shared" si="87"/>
        <v>0.82270526271141475</v>
      </c>
      <c r="CC22" s="27">
        <f t="shared" si="87"/>
        <v>1.1111563867810004</v>
      </c>
      <c r="CD22" s="27">
        <f t="shared" si="87"/>
        <v>0.88265912155505166</v>
      </c>
      <c r="CE22" s="27">
        <f t="shared" si="87"/>
        <v>0.8100122515239101</v>
      </c>
      <c r="CF22" s="27">
        <f t="shared" si="87"/>
        <v>0.7335048785394761</v>
      </c>
      <c r="CG22" s="27">
        <f t="shared" si="87"/>
        <v>0.61916549270470311</v>
      </c>
      <c r="CH22" s="27">
        <f t="shared" si="87"/>
        <v>0.51856325239298651</v>
      </c>
      <c r="CI22" s="27">
        <f t="shared" si="87"/>
        <v>0.41625100086021444</v>
      </c>
      <c r="CJ22" s="27">
        <f t="shared" si="87"/>
        <v>1.4829507197761915</v>
      </c>
      <c r="CK22" s="27">
        <f t="shared" si="87"/>
        <v>0.75792102497709535</v>
      </c>
      <c r="CL22" s="27">
        <f t="shared" si="87"/>
        <v>0.40869814029929652</v>
      </c>
      <c r="CM22" s="27">
        <f t="shared" si="87"/>
        <v>0.41814626527337667</v>
      </c>
      <c r="CN22" s="27">
        <f t="shared" si="87"/>
        <v>0.66509114186840823</v>
      </c>
      <c r="CO22" s="27">
        <f t="shared" si="87"/>
        <v>0.46371613300137393</v>
      </c>
      <c r="CP22" s="27">
        <f t="shared" si="87"/>
        <v>0.63485581172054129</v>
      </c>
      <c r="CQ22" s="27">
        <f t="shared" si="87"/>
        <v>0.43713500568992264</v>
      </c>
      <c r="CR22" s="27">
        <f t="shared" si="87"/>
        <v>2.9050085307099818</v>
      </c>
      <c r="CS22" s="27">
        <f t="shared" si="87"/>
        <v>2.4070005052770553</v>
      </c>
      <c r="CT22" s="27">
        <f t="shared" si="87"/>
        <v>2.1099395460103967</v>
      </c>
      <c r="CU22" s="27">
        <f t="shared" si="87"/>
        <v>1.9412553221711517</v>
      </c>
      <c r="CV22" s="27">
        <f t="shared" si="87"/>
        <v>1.7252183657549425</v>
      </c>
      <c r="CW22" s="27">
        <f t="shared" si="87"/>
        <v>1.5431558294000614</v>
      </c>
      <c r="CX22" s="27">
        <f t="shared" ref="CX22:EC22" si="88">CX24/CX4*100</f>
        <v>1.5671087087971634</v>
      </c>
      <c r="CY22" s="27">
        <f t="shared" si="88"/>
        <v>1.592983796438209</v>
      </c>
      <c r="CZ22" s="27">
        <f t="shared" si="88"/>
        <v>1.6436297119511913</v>
      </c>
      <c r="DA22" s="27">
        <f t="shared" si="88"/>
        <v>1.5487219965394814</v>
      </c>
      <c r="DB22" s="27">
        <f t="shared" si="88"/>
        <v>1.4991262013180759</v>
      </c>
      <c r="DC22" s="27">
        <f t="shared" si="88"/>
        <v>1.4009207237552612</v>
      </c>
      <c r="DD22" s="27">
        <f t="shared" si="88"/>
        <v>1.252015503586553</v>
      </c>
      <c r="DE22" s="27">
        <f t="shared" si="88"/>
        <v>1.1668912913070861</v>
      </c>
      <c r="DF22" s="27">
        <f t="shared" si="88"/>
        <v>1.1409307126730264</v>
      </c>
      <c r="DG22" s="27">
        <f t="shared" si="88"/>
        <v>1.06078304130066</v>
      </c>
      <c r="DH22" s="27">
        <f t="shared" si="88"/>
        <v>0.96651020816312805</v>
      </c>
      <c r="DI22" s="27">
        <f t="shared" si="88"/>
        <v>0.93980722735382727</v>
      </c>
      <c r="DJ22" s="27">
        <f t="shared" si="88"/>
        <v>0.89530588750583484</v>
      </c>
      <c r="DK22" s="27">
        <f t="shared" si="88"/>
        <v>0.86451195606208442</v>
      </c>
      <c r="DL22" s="27">
        <f t="shared" si="88"/>
        <v>0.77049680665820874</v>
      </c>
      <c r="DM22" s="27">
        <f t="shared" si="88"/>
        <v>0.61279538666638478</v>
      </c>
      <c r="DN22" s="27">
        <f t="shared" si="88"/>
        <v>0.48637799089908318</v>
      </c>
      <c r="DO22" s="27">
        <f t="shared" si="88"/>
        <v>0.36208423166739212</v>
      </c>
      <c r="DP22" s="27">
        <f t="shared" si="88"/>
        <v>0.32214416763002629</v>
      </c>
      <c r="DQ22" s="27">
        <f t="shared" si="88"/>
        <v>0.26144748294457376</v>
      </c>
      <c r="DR22" s="27">
        <f t="shared" si="88"/>
        <v>0.2026110662513991</v>
      </c>
      <c r="DS22" s="27">
        <f t="shared" si="88"/>
        <v>0.16085610363739133</v>
      </c>
      <c r="DT22" s="27">
        <f t="shared" si="88"/>
        <v>0.12876068587640843</v>
      </c>
      <c r="DU22" s="27">
        <f t="shared" si="88"/>
        <v>0.4745066822963836</v>
      </c>
      <c r="DV22" s="27">
        <f t="shared" si="88"/>
        <v>0.76046173756375268</v>
      </c>
      <c r="DW22" s="27">
        <f t="shared" si="88"/>
        <v>1.1190834457925638</v>
      </c>
      <c r="DX22" s="27">
        <f t="shared" si="88"/>
        <v>2.180464914344129</v>
      </c>
      <c r="DY22" s="27">
        <f t="shared" si="88"/>
        <v>2.6253040211166669</v>
      </c>
      <c r="DZ22" s="27">
        <f t="shared" si="88"/>
        <v>3.0139529052251697</v>
      </c>
      <c r="EA22" s="27">
        <f t="shared" si="88"/>
        <v>2.8153616596629223</v>
      </c>
      <c r="EB22" s="27">
        <f t="shared" si="88"/>
        <v>3.446837956762363</v>
      </c>
      <c r="EC22" s="27">
        <f t="shared" si="88"/>
        <v>4.8425644501471483</v>
      </c>
      <c r="ED22" s="27">
        <f t="shared" ref="ED22:FM22" si="89">ED24/ED4*100</f>
        <v>5.2589961656690827</v>
      </c>
      <c r="EE22" s="27">
        <f t="shared" si="89"/>
        <v>5.4954168241420893</v>
      </c>
      <c r="EF22" s="27">
        <f t="shared" si="89"/>
        <v>5.3281982956548042</v>
      </c>
      <c r="EG22" s="27">
        <f t="shared" si="89"/>
        <v>6.1966681632358522</v>
      </c>
      <c r="EH22" s="27">
        <f t="shared" si="89"/>
        <v>7.7689972126842131</v>
      </c>
      <c r="EI22" s="27">
        <f t="shared" si="89"/>
        <v>8.1425548710401152</v>
      </c>
      <c r="EJ22" s="27">
        <f t="shared" si="89"/>
        <v>8.4081023780381194</v>
      </c>
      <c r="EK22" s="27">
        <f t="shared" si="89"/>
        <v>7.499316121359703</v>
      </c>
      <c r="EL22" s="27">
        <f t="shared" si="89"/>
        <v>7.4438372865728093</v>
      </c>
      <c r="EM22" s="27">
        <f t="shared" si="89"/>
        <v>6.2770441322656998</v>
      </c>
      <c r="EN22" s="27">
        <f t="shared" si="89"/>
        <v>3.4573388322081575</v>
      </c>
      <c r="EO22" s="27">
        <f t="shared" si="89"/>
        <v>3.6929137023062752</v>
      </c>
      <c r="EP22" s="27">
        <f t="shared" si="89"/>
        <v>2.9377669581902759</v>
      </c>
      <c r="EQ22" s="27">
        <f t="shared" si="89"/>
        <v>2.8224439031655342</v>
      </c>
      <c r="ER22" s="27">
        <f t="shared" si="89"/>
        <v>1.958100892726802</v>
      </c>
      <c r="ES22" s="27">
        <f t="shared" si="89"/>
        <v>1.8403188280260743</v>
      </c>
      <c r="ET22" s="27">
        <f t="shared" si="89"/>
        <v>1.8406233435966597</v>
      </c>
      <c r="EU22" s="27">
        <f t="shared" si="89"/>
        <v>0.64282764560116057</v>
      </c>
      <c r="EV22" s="27">
        <f t="shared" si="89"/>
        <v>0.17248150559578729</v>
      </c>
      <c r="EW22" s="27">
        <f t="shared" si="89"/>
        <v>0.17648537942921641</v>
      </c>
      <c r="EX22" s="27">
        <f t="shared" si="89"/>
        <v>0.13009937068550514</v>
      </c>
      <c r="EY22" s="27">
        <f t="shared" si="89"/>
        <v>0.13334124423113708</v>
      </c>
      <c r="EZ22" s="27">
        <f t="shared" si="89"/>
        <v>0.13048627334624083</v>
      </c>
      <c r="FA22" s="27">
        <f t="shared" si="89"/>
        <v>0.12579733774319676</v>
      </c>
      <c r="FB22" s="27">
        <f t="shared" si="89"/>
        <v>0.11706082642748451</v>
      </c>
      <c r="FC22" s="27">
        <f t="shared" si="89"/>
        <v>0.19657668622991095</v>
      </c>
      <c r="FD22" s="27">
        <f t="shared" si="89"/>
        <v>0.2102509733561683</v>
      </c>
      <c r="FE22" s="27">
        <f t="shared" si="89"/>
        <v>0.20264339833285647</v>
      </c>
      <c r="FF22" s="27">
        <f t="shared" si="89"/>
        <v>0.17812465881466283</v>
      </c>
      <c r="FG22" s="27">
        <f t="shared" si="89"/>
        <v>0.1800394775537234</v>
      </c>
      <c r="FH22" s="45">
        <f t="shared" si="89"/>
        <v>0.18143346517692163</v>
      </c>
      <c r="FI22" s="45">
        <f t="shared" si="89"/>
        <v>0.18968278175995121</v>
      </c>
      <c r="FJ22" s="45">
        <f t="shared" si="89"/>
        <v>0.18791908508105512</v>
      </c>
      <c r="FK22" s="45">
        <f t="shared" si="89"/>
        <v>0.18342412385500975</v>
      </c>
      <c r="FL22" s="45">
        <f t="shared" si="89"/>
        <v>6.3062101074906937E-2</v>
      </c>
      <c r="FM22" s="45">
        <f t="shared" si="89"/>
        <v>6.2089302251388007E-2</v>
      </c>
      <c r="FN22" s="15"/>
      <c r="FO22" s="15"/>
      <c r="FP22" s="11"/>
      <c r="FQ22" s="11"/>
      <c r="FR22" s="11"/>
      <c r="FS22" s="11"/>
      <c r="FT22" s="11"/>
      <c r="FU22" s="15"/>
      <c r="FV22" s="15"/>
      <c r="FW22" s="15"/>
      <c r="FX22" s="15"/>
      <c r="FY22" s="15"/>
      <c r="FZ22" s="15"/>
      <c r="GA22" s="15"/>
      <c r="GB22" s="15"/>
      <c r="GC22" s="15"/>
      <c r="GD22" s="14"/>
      <c r="GE22" s="14"/>
      <c r="GF22" s="14"/>
      <c r="GG22" s="14"/>
      <c r="GH22" s="15"/>
      <c r="GI22" s="15"/>
      <c r="GJ22" s="15"/>
      <c r="GK22" s="15"/>
      <c r="GL22" s="15"/>
      <c r="GM22" s="15"/>
      <c r="GN22" s="15"/>
      <c r="GO22" s="15"/>
    </row>
    <row r="23" spans="1:197" x14ac:dyDescent="0.3">
      <c r="A23" s="51" t="s">
        <v>67</v>
      </c>
      <c r="B23" s="51" t="s">
        <v>82</v>
      </c>
      <c r="C23" s="55" t="s">
        <v>43</v>
      </c>
      <c r="D23" s="110" t="s">
        <v>588</v>
      </c>
      <c r="E23" s="12" t="s">
        <v>24</v>
      </c>
      <c r="F23" s="26">
        <f t="shared" ref="F23:AK23" si="90">F5-F24</f>
        <v>1.2999999999999998</v>
      </c>
      <c r="G23" s="26">
        <f t="shared" si="90"/>
        <v>1.3</v>
      </c>
      <c r="H23" s="26">
        <f t="shared" si="90"/>
        <v>1.4000000000000001</v>
      </c>
      <c r="I23" s="26">
        <f t="shared" si="90"/>
        <v>1.6</v>
      </c>
      <c r="J23" s="26">
        <f t="shared" si="90"/>
        <v>2</v>
      </c>
      <c r="K23" s="26">
        <f t="shared" si="90"/>
        <v>2.5</v>
      </c>
      <c r="L23" s="26">
        <f t="shared" si="90"/>
        <v>2.7</v>
      </c>
      <c r="M23" s="26">
        <f t="shared" si="90"/>
        <v>3.2</v>
      </c>
      <c r="N23" s="26">
        <f t="shared" si="90"/>
        <v>3.0999999999999996</v>
      </c>
      <c r="O23" s="26">
        <f t="shared" si="90"/>
        <v>3.7</v>
      </c>
      <c r="P23" s="26">
        <f t="shared" si="90"/>
        <v>3.2</v>
      </c>
      <c r="Q23" s="26">
        <f t="shared" si="90"/>
        <v>3.4</v>
      </c>
      <c r="R23" s="26">
        <f t="shared" si="90"/>
        <v>3.4999999999999996</v>
      </c>
      <c r="S23" s="26">
        <f t="shared" si="90"/>
        <v>3.5999999999999996</v>
      </c>
      <c r="T23" s="26">
        <f t="shared" si="90"/>
        <v>3.5999999999999996</v>
      </c>
      <c r="U23" s="26">
        <f t="shared" si="90"/>
        <v>4.3</v>
      </c>
      <c r="V23" s="26">
        <f t="shared" si="90"/>
        <v>4.3</v>
      </c>
      <c r="W23" s="26">
        <f t="shared" si="90"/>
        <v>4.3</v>
      </c>
      <c r="X23" s="26">
        <f t="shared" si="90"/>
        <v>4.5</v>
      </c>
      <c r="Y23" s="26">
        <f t="shared" si="90"/>
        <v>3.9</v>
      </c>
      <c r="Z23" s="26">
        <f t="shared" si="90"/>
        <v>4.5</v>
      </c>
      <c r="AA23" s="26">
        <f t="shared" si="90"/>
        <v>5</v>
      </c>
      <c r="AB23" s="26">
        <f t="shared" si="90"/>
        <v>5</v>
      </c>
      <c r="AC23" s="26">
        <f t="shared" si="90"/>
        <v>5.2</v>
      </c>
      <c r="AD23" s="26">
        <f t="shared" si="90"/>
        <v>5</v>
      </c>
      <c r="AE23" s="26">
        <f t="shared" si="90"/>
        <v>4.9000000000000004</v>
      </c>
      <c r="AF23" s="26">
        <f t="shared" si="90"/>
        <v>4.8999999999999995</v>
      </c>
      <c r="AG23" s="26">
        <f t="shared" si="90"/>
        <v>4.8</v>
      </c>
      <c r="AH23" s="26">
        <f t="shared" si="90"/>
        <v>5</v>
      </c>
      <c r="AI23" s="26">
        <f t="shared" si="90"/>
        <v>5.0999999999999996</v>
      </c>
      <c r="AJ23" s="26">
        <f t="shared" si="90"/>
        <v>5</v>
      </c>
      <c r="AK23" s="26">
        <f t="shared" si="90"/>
        <v>5.0999999999999996</v>
      </c>
      <c r="AL23" s="26">
        <f t="shared" ref="AL23:BQ23" si="91">AL5-AL24</f>
        <v>4.9000000000000004</v>
      </c>
      <c r="AM23" s="26">
        <f t="shared" si="91"/>
        <v>5.6999999999999993</v>
      </c>
      <c r="AN23" s="26">
        <f t="shared" si="91"/>
        <v>6.1999999999999993</v>
      </c>
      <c r="AO23" s="26">
        <f t="shared" si="91"/>
        <v>6.4</v>
      </c>
      <c r="AP23" s="26">
        <f t="shared" si="91"/>
        <v>6.5</v>
      </c>
      <c r="AQ23" s="26">
        <f t="shared" si="91"/>
        <v>6.6</v>
      </c>
      <c r="AR23" s="26">
        <f t="shared" si="91"/>
        <v>6.7</v>
      </c>
      <c r="AS23" s="26">
        <f t="shared" si="91"/>
        <v>6.8</v>
      </c>
      <c r="AT23" s="26">
        <f t="shared" si="91"/>
        <v>6.8000000000000007</v>
      </c>
      <c r="AU23" s="26">
        <f t="shared" si="91"/>
        <v>6.8000000000000007</v>
      </c>
      <c r="AV23" s="26">
        <f t="shared" si="91"/>
        <v>6.9</v>
      </c>
      <c r="AW23" s="26">
        <f t="shared" si="91"/>
        <v>7.1</v>
      </c>
      <c r="AX23" s="26">
        <f t="shared" si="91"/>
        <v>7.1999999999999993</v>
      </c>
      <c r="AY23" s="26">
        <f t="shared" si="91"/>
        <v>7.3</v>
      </c>
      <c r="AZ23" s="26">
        <f t="shared" si="91"/>
        <v>7.4999999999999991</v>
      </c>
      <c r="BA23" s="26">
        <f t="shared" si="91"/>
        <v>7.7</v>
      </c>
      <c r="BB23" s="26">
        <f t="shared" si="91"/>
        <v>7.8</v>
      </c>
      <c r="BC23" s="26">
        <f t="shared" si="91"/>
        <v>7.9999999999999991</v>
      </c>
      <c r="BD23" s="26">
        <f t="shared" si="91"/>
        <v>8</v>
      </c>
      <c r="BE23" s="26">
        <f t="shared" si="91"/>
        <v>8.2999999999999989</v>
      </c>
      <c r="BF23" s="26">
        <f t="shared" si="91"/>
        <v>8.3000000000000007</v>
      </c>
      <c r="BG23" s="26">
        <f t="shared" si="91"/>
        <v>8.6</v>
      </c>
      <c r="BH23" s="26">
        <f t="shared" si="91"/>
        <v>12.2</v>
      </c>
      <c r="BI23" s="26">
        <f t="shared" si="91"/>
        <v>15.5</v>
      </c>
      <c r="BJ23" s="26">
        <f t="shared" si="91"/>
        <v>21.400000000000002</v>
      </c>
      <c r="BK23" s="26">
        <f t="shared" si="91"/>
        <v>28.6</v>
      </c>
      <c r="BL23" s="26">
        <f t="shared" si="91"/>
        <v>33.9</v>
      </c>
      <c r="BM23" s="26">
        <f t="shared" si="91"/>
        <v>42.500000000000007</v>
      </c>
      <c r="BN23" s="26">
        <f t="shared" si="91"/>
        <v>47.500000000000007</v>
      </c>
      <c r="BO23" s="26">
        <f t="shared" si="91"/>
        <v>49.2</v>
      </c>
      <c r="BP23" s="26">
        <f t="shared" si="91"/>
        <v>50.7</v>
      </c>
      <c r="BQ23" s="26">
        <f t="shared" si="91"/>
        <v>49.5</v>
      </c>
      <c r="BR23" s="26">
        <f t="shared" ref="BR23:CW23" si="92">BR5-BR24</f>
        <v>49.400000000000006</v>
      </c>
      <c r="BS23" s="26">
        <f t="shared" si="92"/>
        <v>46.2</v>
      </c>
      <c r="BT23" s="26">
        <f t="shared" si="92"/>
        <v>51.500000000000007</v>
      </c>
      <c r="BU23" s="26">
        <f t="shared" si="92"/>
        <v>49.8</v>
      </c>
      <c r="BV23" s="26">
        <f t="shared" si="92"/>
        <v>50.199999999999996</v>
      </c>
      <c r="BW23" s="26">
        <f t="shared" si="92"/>
        <v>51</v>
      </c>
      <c r="BX23" s="26">
        <f t="shared" si="92"/>
        <v>51.2</v>
      </c>
      <c r="BY23" s="26">
        <f t="shared" si="92"/>
        <v>54.800000000000004</v>
      </c>
      <c r="BZ23" s="26">
        <f t="shared" si="92"/>
        <v>56.7</v>
      </c>
      <c r="CA23" s="26">
        <f t="shared" si="92"/>
        <v>59.7</v>
      </c>
      <c r="CB23" s="26">
        <f t="shared" si="92"/>
        <v>60.6</v>
      </c>
      <c r="CC23" s="26">
        <f t="shared" si="92"/>
        <v>65.899999999999991</v>
      </c>
      <c r="CD23" s="26">
        <f t="shared" si="92"/>
        <v>69.5</v>
      </c>
      <c r="CE23" s="26">
        <f t="shared" si="92"/>
        <v>74.7</v>
      </c>
      <c r="CF23" s="26">
        <f t="shared" si="92"/>
        <v>81</v>
      </c>
      <c r="CG23" s="26">
        <f t="shared" si="92"/>
        <v>98.899999999999991</v>
      </c>
      <c r="CH23" s="26">
        <f t="shared" si="92"/>
        <v>140</v>
      </c>
      <c r="CI23" s="26">
        <f t="shared" si="92"/>
        <v>194.20000000000002</v>
      </c>
      <c r="CJ23" s="26">
        <f t="shared" si="92"/>
        <v>259.20000000000005</v>
      </c>
      <c r="CK23" s="26">
        <f t="shared" si="92"/>
        <v>394.40000000000003</v>
      </c>
      <c r="CL23" s="26">
        <f t="shared" si="92"/>
        <v>570.70000000000005</v>
      </c>
      <c r="CM23" s="26">
        <f t="shared" si="92"/>
        <v>745</v>
      </c>
      <c r="CN23" s="26">
        <f t="shared" si="92"/>
        <v>902.4</v>
      </c>
      <c r="CO23" s="26">
        <f t="shared" si="92"/>
        <v>1210.7</v>
      </c>
      <c r="CP23" s="26">
        <f t="shared" si="92"/>
        <v>1417.1</v>
      </c>
      <c r="CQ23" s="26">
        <f t="shared" si="92"/>
        <v>1592.8999999999999</v>
      </c>
      <c r="CR23" s="26">
        <f t="shared" si="92"/>
        <v>1731.8999999999999</v>
      </c>
      <c r="CS23" s="26">
        <f t="shared" si="92"/>
        <v>2034.3000000000002</v>
      </c>
      <c r="CT23" s="26">
        <f t="shared" si="92"/>
        <v>2339</v>
      </c>
      <c r="CU23" s="26">
        <f t="shared" si="92"/>
        <v>2644.4</v>
      </c>
      <c r="CV23" s="26">
        <f t="shared" si="92"/>
        <v>2930.7000000000003</v>
      </c>
      <c r="CW23" s="26">
        <f t="shared" si="92"/>
        <v>3117.3999999999996</v>
      </c>
      <c r="CX23" s="26">
        <f t="shared" ref="CX23:EC23" si="93">CX5-CX24</f>
        <v>3282.7999999999997</v>
      </c>
      <c r="CY23" s="26">
        <f t="shared" si="93"/>
        <v>3515.2999999999997</v>
      </c>
      <c r="CZ23" s="26">
        <f t="shared" si="93"/>
        <v>3865.5</v>
      </c>
      <c r="DA23" s="26">
        <f t="shared" si="93"/>
        <v>4017.9</v>
      </c>
      <c r="DB23" s="26">
        <f t="shared" si="93"/>
        <v>4271</v>
      </c>
      <c r="DC23" s="26">
        <f t="shared" si="93"/>
        <v>4640.5</v>
      </c>
      <c r="DD23" s="26">
        <f t="shared" si="93"/>
        <v>5002.4000000000005</v>
      </c>
      <c r="DE23" s="26">
        <f t="shared" si="93"/>
        <v>5496.9000000000005</v>
      </c>
      <c r="DF23" s="26">
        <f t="shared" si="93"/>
        <v>6181.4</v>
      </c>
      <c r="DG23" s="26">
        <f t="shared" si="93"/>
        <v>7902.7</v>
      </c>
      <c r="DH23" s="26">
        <f t="shared" si="93"/>
        <v>8679.9000000000015</v>
      </c>
      <c r="DI23" s="26">
        <f t="shared" si="93"/>
        <v>10130.5</v>
      </c>
      <c r="DJ23" s="26">
        <f t="shared" si="93"/>
        <v>11401.5</v>
      </c>
      <c r="DK23" s="26">
        <f t="shared" si="93"/>
        <v>13115.3</v>
      </c>
      <c r="DL23" s="26">
        <f t="shared" si="93"/>
        <v>16138.699999999999</v>
      </c>
      <c r="DM23" s="26">
        <f t="shared" si="93"/>
        <v>20206.100000000002</v>
      </c>
      <c r="DN23" s="26">
        <f t="shared" si="93"/>
        <v>25986.600000000002</v>
      </c>
      <c r="DO23" s="26">
        <f t="shared" si="93"/>
        <v>32700.2</v>
      </c>
      <c r="DP23" s="26">
        <f t="shared" si="93"/>
        <v>42372.5</v>
      </c>
      <c r="DQ23" s="26">
        <f t="shared" si="93"/>
        <v>52942.3</v>
      </c>
      <c r="DR23" s="26">
        <f t="shared" si="93"/>
        <v>63454.1</v>
      </c>
      <c r="DS23" s="26">
        <f t="shared" si="93"/>
        <v>80539.5</v>
      </c>
      <c r="DT23" s="26">
        <f t="shared" si="93"/>
        <v>96759.7</v>
      </c>
      <c r="DU23" s="26">
        <f t="shared" si="93"/>
        <v>115749.7</v>
      </c>
      <c r="DV23" s="26">
        <f t="shared" si="93"/>
        <v>143538.19999999998</v>
      </c>
      <c r="DW23" s="26">
        <f t="shared" si="93"/>
        <v>181839.4</v>
      </c>
      <c r="DX23" s="26">
        <f t="shared" si="93"/>
        <v>229062.5</v>
      </c>
      <c r="DY23" s="26">
        <f t="shared" si="93"/>
        <v>281330</v>
      </c>
      <c r="DZ23" s="26">
        <f t="shared" si="93"/>
        <v>340719</v>
      </c>
      <c r="EA23" s="26">
        <f t="shared" si="93"/>
        <v>398901.39999999997</v>
      </c>
      <c r="EB23" s="26">
        <f t="shared" si="93"/>
        <v>454691.30000000005</v>
      </c>
      <c r="EC23" s="26">
        <f t="shared" si="93"/>
        <v>507814.3</v>
      </c>
      <c r="ED23" s="26">
        <f t="shared" ref="ED23:FM23" si="94">ED5-ED24</f>
        <v>571701.9</v>
      </c>
      <c r="EE23" s="26">
        <f t="shared" si="94"/>
        <v>645227.4</v>
      </c>
      <c r="EF23" s="26">
        <f t="shared" si="94"/>
        <v>732440.79999999993</v>
      </c>
      <c r="EG23" s="26">
        <f t="shared" si="94"/>
        <v>819007.1</v>
      </c>
      <c r="EH23" s="26">
        <f t="shared" si="94"/>
        <v>916130.8</v>
      </c>
      <c r="EI23" s="26">
        <f t="shared" si="94"/>
        <v>1020483.3</v>
      </c>
      <c r="EJ23" s="26">
        <f t="shared" si="94"/>
        <v>1096496.2</v>
      </c>
      <c r="EK23" s="26">
        <f t="shared" si="94"/>
        <v>1167298.0999999999</v>
      </c>
      <c r="EL23" s="26">
        <f t="shared" si="94"/>
        <v>1194364.3999999999</v>
      </c>
      <c r="EM23" s="26">
        <f t="shared" si="94"/>
        <v>1228254.8</v>
      </c>
      <c r="EN23" s="26">
        <f t="shared" si="94"/>
        <v>1290691.7000000002</v>
      </c>
      <c r="EO23" s="26">
        <f t="shared" si="94"/>
        <v>1307721.3</v>
      </c>
      <c r="EP23" s="26">
        <f t="shared" si="94"/>
        <v>1381715.3</v>
      </c>
      <c r="EQ23" s="26">
        <f t="shared" si="94"/>
        <v>1398031.5</v>
      </c>
      <c r="ER23" s="26">
        <f t="shared" si="94"/>
        <v>1444016.2</v>
      </c>
      <c r="ES23" s="26">
        <f t="shared" si="94"/>
        <v>1499673.2</v>
      </c>
      <c r="ET23" s="26">
        <f t="shared" si="94"/>
        <v>1564088.4000000001</v>
      </c>
      <c r="EU23" s="26">
        <f t="shared" si="94"/>
        <v>1647353.0999999999</v>
      </c>
      <c r="EV23" s="26">
        <f t="shared" si="94"/>
        <v>1674864.5</v>
      </c>
      <c r="EW23" s="26">
        <f t="shared" si="94"/>
        <v>1735756.7</v>
      </c>
      <c r="EX23" s="26">
        <f t="shared" si="94"/>
        <v>1837180.6</v>
      </c>
      <c r="EY23" s="26">
        <f t="shared" si="94"/>
        <v>1918466.7</v>
      </c>
      <c r="EZ23" s="26">
        <f t="shared" si="94"/>
        <v>1971281.8</v>
      </c>
      <c r="FA23" s="26">
        <f t="shared" si="94"/>
        <v>2052659.5</v>
      </c>
      <c r="FB23" s="26">
        <f t="shared" si="94"/>
        <v>2134287.7000000002</v>
      </c>
      <c r="FC23" s="26">
        <f t="shared" si="94"/>
        <v>2199747.5</v>
      </c>
      <c r="FD23" s="26">
        <f t="shared" si="94"/>
        <v>2235878.9</v>
      </c>
      <c r="FE23" s="26">
        <f t="shared" si="94"/>
        <v>2282195.7000000002</v>
      </c>
      <c r="FF23" s="26">
        <f t="shared" si="94"/>
        <v>2326265.4000000004</v>
      </c>
      <c r="FG23" s="26">
        <f t="shared" si="94"/>
        <v>2377767.4000000004</v>
      </c>
      <c r="FH23" s="42">
        <f t="shared" si="94"/>
        <v>2406656.6999999997</v>
      </c>
      <c r="FI23" s="42">
        <f t="shared" si="94"/>
        <v>2406997</v>
      </c>
      <c r="FJ23" s="42">
        <f t="shared" si="94"/>
        <v>2570265</v>
      </c>
      <c r="FK23" s="42">
        <f t="shared" si="94"/>
        <v>2754974</v>
      </c>
      <c r="FL23" s="42">
        <f t="shared" si="94"/>
        <v>2862310</v>
      </c>
      <c r="FM23" s="42">
        <f t="shared" si="94"/>
        <v>2947391</v>
      </c>
      <c r="FN23" s="15"/>
      <c r="FO23" s="15"/>
      <c r="FP23" s="11"/>
      <c r="FQ23" s="11"/>
      <c r="FR23" s="11"/>
      <c r="FS23" s="11"/>
      <c r="FT23" s="11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</row>
    <row r="24" spans="1:197" x14ac:dyDescent="0.3">
      <c r="A24" s="50" t="s">
        <v>74</v>
      </c>
      <c r="B24" s="82" t="s">
        <v>31</v>
      </c>
      <c r="C24" s="56" t="s">
        <v>42</v>
      </c>
      <c r="D24" s="110" t="s">
        <v>588</v>
      </c>
      <c r="E24" s="13" t="s">
        <v>24</v>
      </c>
      <c r="F24" s="28">
        <v>0.4</v>
      </c>
      <c r="G24" s="28">
        <v>0.5</v>
      </c>
      <c r="H24" s="28">
        <v>0.7</v>
      </c>
      <c r="I24" s="28">
        <v>1</v>
      </c>
      <c r="J24" s="28">
        <v>1</v>
      </c>
      <c r="K24" s="28">
        <v>0.9</v>
      </c>
      <c r="L24" s="28">
        <v>1.3</v>
      </c>
      <c r="M24" s="28">
        <v>1</v>
      </c>
      <c r="N24" s="28">
        <v>1.2</v>
      </c>
      <c r="O24" s="28">
        <v>1</v>
      </c>
      <c r="P24" s="28">
        <v>1.7</v>
      </c>
      <c r="Q24" s="28">
        <v>1.6</v>
      </c>
      <c r="R24" s="28">
        <v>1.6</v>
      </c>
      <c r="S24" s="28">
        <v>1.2</v>
      </c>
      <c r="T24" s="28">
        <v>1.2</v>
      </c>
      <c r="U24" s="28">
        <v>1.2</v>
      </c>
      <c r="V24" s="28">
        <v>1.3</v>
      </c>
      <c r="W24" s="28">
        <v>1.3</v>
      </c>
      <c r="X24" s="28">
        <v>1.1000000000000001</v>
      </c>
      <c r="Y24" s="28">
        <v>1.6</v>
      </c>
      <c r="Z24" s="28">
        <v>1.6</v>
      </c>
      <c r="AA24" s="28">
        <v>1.6</v>
      </c>
      <c r="AB24" s="28">
        <v>1.5</v>
      </c>
      <c r="AC24" s="28">
        <v>1.3</v>
      </c>
      <c r="AD24" s="28">
        <v>1.4</v>
      </c>
      <c r="AE24" s="28">
        <v>1.6</v>
      </c>
      <c r="AF24" s="28">
        <v>1.7</v>
      </c>
      <c r="AG24" s="28">
        <v>2</v>
      </c>
      <c r="AH24" s="28">
        <v>2</v>
      </c>
      <c r="AI24" s="28">
        <v>1.9</v>
      </c>
      <c r="AJ24" s="28">
        <v>2.2000000000000002</v>
      </c>
      <c r="AK24" s="28">
        <v>2.2000000000000002</v>
      </c>
      <c r="AL24" s="28">
        <v>2.4</v>
      </c>
      <c r="AM24" s="28">
        <v>1.9</v>
      </c>
      <c r="AN24" s="28">
        <v>1.4</v>
      </c>
      <c r="AO24" s="28">
        <v>1.4</v>
      </c>
      <c r="AP24" s="28">
        <v>1.4</v>
      </c>
      <c r="AQ24" s="28">
        <v>1.4</v>
      </c>
      <c r="AR24" s="28">
        <v>1.3</v>
      </c>
      <c r="AS24" s="28">
        <v>1.2</v>
      </c>
      <c r="AT24" s="28">
        <v>1.1000000000000001</v>
      </c>
      <c r="AU24" s="28">
        <v>1.1000000000000001</v>
      </c>
      <c r="AV24" s="28">
        <v>1</v>
      </c>
      <c r="AW24" s="28">
        <v>0.9</v>
      </c>
      <c r="AX24" s="28">
        <v>0.9</v>
      </c>
      <c r="AY24" s="28">
        <v>0.8</v>
      </c>
      <c r="AZ24" s="28">
        <v>0.7</v>
      </c>
      <c r="BA24" s="28">
        <v>0.7</v>
      </c>
      <c r="BB24" s="28">
        <v>0.7</v>
      </c>
      <c r="BC24" s="28">
        <v>0.7</v>
      </c>
      <c r="BD24" s="28">
        <v>0.8</v>
      </c>
      <c r="BE24" s="28">
        <v>0.8</v>
      </c>
      <c r="BF24" s="28">
        <v>1.1000000000000001</v>
      </c>
      <c r="BG24" s="28">
        <v>1.4</v>
      </c>
      <c r="BH24" s="28">
        <v>0.4</v>
      </c>
      <c r="BI24" s="28">
        <v>0.4</v>
      </c>
      <c r="BJ24" s="28">
        <v>5.2</v>
      </c>
      <c r="BK24" s="28">
        <v>7.6</v>
      </c>
      <c r="BL24" s="28">
        <v>22.5</v>
      </c>
      <c r="BM24" s="28">
        <v>48.4</v>
      </c>
      <c r="BN24" s="28">
        <v>43.9</v>
      </c>
      <c r="BO24" s="28">
        <v>41.7</v>
      </c>
      <c r="BP24" s="28">
        <v>48.2</v>
      </c>
      <c r="BQ24" s="28">
        <v>53.5</v>
      </c>
      <c r="BR24" s="28">
        <v>43.5</v>
      </c>
      <c r="BS24" s="28">
        <v>38.700000000000003</v>
      </c>
      <c r="BT24" s="28">
        <v>32.9</v>
      </c>
      <c r="BU24" s="28">
        <v>33</v>
      </c>
      <c r="BV24" s="28">
        <v>32.9</v>
      </c>
      <c r="BW24" s="28">
        <v>32.299999999999997</v>
      </c>
      <c r="BX24" s="28">
        <v>21</v>
      </c>
      <c r="BY24" s="28">
        <v>0.9</v>
      </c>
      <c r="BZ24" s="28">
        <v>0.5</v>
      </c>
      <c r="CA24" s="28">
        <v>0.5</v>
      </c>
      <c r="CB24" s="28">
        <v>0.5</v>
      </c>
      <c r="CC24" s="28">
        <v>0.7</v>
      </c>
      <c r="CD24" s="28">
        <v>0.7</v>
      </c>
      <c r="CE24" s="28">
        <v>0.7</v>
      </c>
      <c r="CF24" s="28">
        <v>0.7</v>
      </c>
      <c r="CG24" s="28">
        <v>0.7</v>
      </c>
      <c r="CH24" s="28">
        <v>0.7</v>
      </c>
      <c r="CI24" s="28">
        <v>0.7</v>
      </c>
      <c r="CJ24" s="28">
        <v>3.4</v>
      </c>
      <c r="CK24" s="28">
        <v>3.4</v>
      </c>
      <c r="CL24" s="28">
        <v>3.4</v>
      </c>
      <c r="CM24" s="28">
        <v>7.8</v>
      </c>
      <c r="CN24" s="28">
        <v>24</v>
      </c>
      <c r="CO24" s="28">
        <v>19.7</v>
      </c>
      <c r="CP24" s="28">
        <v>28.5</v>
      </c>
      <c r="CQ24" s="28">
        <v>22.2</v>
      </c>
      <c r="CR24" s="28">
        <v>175.2</v>
      </c>
      <c r="CS24" s="28">
        <v>157.1</v>
      </c>
      <c r="CT24" s="28">
        <v>153</v>
      </c>
      <c r="CU24" s="28">
        <v>150.5</v>
      </c>
      <c r="CV24" s="28">
        <v>147.69999999999999</v>
      </c>
      <c r="CW24" s="28">
        <v>144.30000000000001</v>
      </c>
      <c r="CX24" s="28">
        <v>157.80000000000001</v>
      </c>
      <c r="CY24" s="28">
        <v>173.4</v>
      </c>
      <c r="CZ24" s="28">
        <v>190.5</v>
      </c>
      <c r="DA24" s="28">
        <v>196.4</v>
      </c>
      <c r="DB24" s="28">
        <v>214.5</v>
      </c>
      <c r="DC24" s="28">
        <v>225.9</v>
      </c>
      <c r="DD24" s="28">
        <v>232.7</v>
      </c>
      <c r="DE24" s="28">
        <v>239.2</v>
      </c>
      <c r="DF24" s="28">
        <v>252.8</v>
      </c>
      <c r="DG24" s="28">
        <v>256.8</v>
      </c>
      <c r="DH24" s="28">
        <v>259.8</v>
      </c>
      <c r="DI24" s="28">
        <v>274.60000000000002</v>
      </c>
      <c r="DJ24" s="28">
        <v>289.3</v>
      </c>
      <c r="DK24" s="28">
        <v>315.5</v>
      </c>
      <c r="DL24" s="28">
        <v>307.10000000000002</v>
      </c>
      <c r="DM24" s="28">
        <v>267.8</v>
      </c>
      <c r="DN24" s="28">
        <v>256.3</v>
      </c>
      <c r="DO24" s="28">
        <v>241.3</v>
      </c>
      <c r="DP24" s="28">
        <v>246</v>
      </c>
      <c r="DQ24" s="28">
        <v>250.7</v>
      </c>
      <c r="DR24" s="28">
        <v>236.1</v>
      </c>
      <c r="DS24" s="28">
        <v>220.7</v>
      </c>
      <c r="DT24" s="28">
        <v>216.2</v>
      </c>
      <c r="DU24" s="28">
        <v>995.1</v>
      </c>
      <c r="DV24" s="28">
        <v>1911.6</v>
      </c>
      <c r="DW24" s="28">
        <v>3321.5</v>
      </c>
      <c r="DX24" s="28">
        <v>7542.5</v>
      </c>
      <c r="DY24" s="28">
        <v>10388.6</v>
      </c>
      <c r="DZ24" s="28">
        <v>13394.5</v>
      </c>
      <c r="EA24" s="28">
        <v>13858.7</v>
      </c>
      <c r="EB24" s="28">
        <v>18586.099999999999</v>
      </c>
      <c r="EC24" s="28">
        <v>29050.7</v>
      </c>
      <c r="ED24" s="28">
        <v>34667</v>
      </c>
      <c r="EE24" s="28">
        <v>40072.6</v>
      </c>
      <c r="EF24" s="28">
        <v>42454.9</v>
      </c>
      <c r="EG24" s="28">
        <v>51988.4</v>
      </c>
      <c r="EH24" s="28">
        <v>67187.100000000006</v>
      </c>
      <c r="EI24" s="28">
        <v>74497.8</v>
      </c>
      <c r="EJ24" s="28">
        <v>83092.5</v>
      </c>
      <c r="EK24" s="28">
        <v>78433.3</v>
      </c>
      <c r="EL24" s="28">
        <v>81313.3</v>
      </c>
      <c r="EM24" s="28">
        <v>71486.5</v>
      </c>
      <c r="EN24" s="28">
        <v>40628.9</v>
      </c>
      <c r="EO24" s="28">
        <v>45848</v>
      </c>
      <c r="EP24" s="28">
        <v>38312.5</v>
      </c>
      <c r="EQ24" s="28">
        <v>38110.300000000003</v>
      </c>
      <c r="ER24" s="28">
        <v>27309.5</v>
      </c>
      <c r="ES24" s="28">
        <v>26727.3</v>
      </c>
      <c r="ET24" s="28">
        <v>27492.2</v>
      </c>
      <c r="EU24" s="28">
        <v>9981.1</v>
      </c>
      <c r="EV24" s="28">
        <v>2785.3</v>
      </c>
      <c r="EW24" s="28">
        <v>2890.3</v>
      </c>
      <c r="EX24" s="28">
        <v>2052</v>
      </c>
      <c r="EY24" s="28">
        <v>2148.5</v>
      </c>
      <c r="EZ24" s="28">
        <v>2151.4</v>
      </c>
      <c r="FA24" s="28">
        <v>2043.4</v>
      </c>
      <c r="FB24" s="28">
        <v>1887.9</v>
      </c>
      <c r="FC24" s="28">
        <v>3199.1</v>
      </c>
      <c r="FD24" s="28">
        <v>3480.4</v>
      </c>
      <c r="FE24" s="28">
        <v>3436.4</v>
      </c>
      <c r="FF24" s="28">
        <v>3093.3</v>
      </c>
      <c r="FG24" s="28">
        <v>3179.8</v>
      </c>
      <c r="FH24" s="46">
        <v>3247.2</v>
      </c>
      <c r="FI24" s="46">
        <v>2985</v>
      </c>
      <c r="FJ24" s="46">
        <v>3203</v>
      </c>
      <c r="FK24" s="46">
        <v>3251</v>
      </c>
      <c r="FL24" s="46">
        <v>1128</v>
      </c>
      <c r="FM24" s="46">
        <v>1121</v>
      </c>
      <c r="FN24" s="15"/>
      <c r="FO24" s="15"/>
      <c r="FP24" s="11"/>
      <c r="FQ24" s="11"/>
      <c r="FR24" s="11"/>
      <c r="FS24" s="11"/>
      <c r="FT24" s="11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</row>
    <row r="25" spans="1:197" x14ac:dyDescent="0.3">
      <c r="A25" s="51" t="s">
        <v>75</v>
      </c>
      <c r="B25" s="51" t="s">
        <v>86</v>
      </c>
      <c r="C25" s="55" t="s">
        <v>44</v>
      </c>
      <c r="D25" s="111" t="s">
        <v>589</v>
      </c>
      <c r="E25" s="12" t="s">
        <v>15</v>
      </c>
      <c r="F25" s="20"/>
      <c r="G25" s="27">
        <f t="shared" ref="G25:AL25" si="95">G26/G4*100</f>
        <v>-4.0679304749903613</v>
      </c>
      <c r="H25" s="27">
        <f t="shared" si="95"/>
        <v>-5.7967333277987194</v>
      </c>
      <c r="I25" s="27">
        <f t="shared" si="95"/>
        <v>-3.247045895551671</v>
      </c>
      <c r="J25" s="27">
        <f t="shared" si="95"/>
        <v>-2.6038458992633284</v>
      </c>
      <c r="K25" s="27">
        <f t="shared" si="95"/>
        <v>0.51034423034487875</v>
      </c>
      <c r="L25" s="27">
        <f t="shared" si="95"/>
        <v>1.2862245795410576</v>
      </c>
      <c r="M25" s="27">
        <f t="shared" si="95"/>
        <v>1.7420305744094355</v>
      </c>
      <c r="N25" s="27">
        <f t="shared" si="95"/>
        <v>-4.3132397785205789</v>
      </c>
      <c r="O25" s="27">
        <f t="shared" si="95"/>
        <v>-1.7711738081406458</v>
      </c>
      <c r="P25" s="27">
        <f t="shared" si="95"/>
        <v>2.0814590670843924</v>
      </c>
      <c r="Q25" s="27">
        <f t="shared" si="95"/>
        <v>7.5702722459144862</v>
      </c>
      <c r="R25" s="27">
        <f t="shared" si="95"/>
        <v>9.5647708986285256</v>
      </c>
      <c r="S25" s="27">
        <f t="shared" si="95"/>
        <v>-3.2943945587714998</v>
      </c>
      <c r="T25" s="27">
        <f t="shared" si="95"/>
        <v>-12.909735619595331</v>
      </c>
      <c r="U25" s="27">
        <f t="shared" si="95"/>
        <v>0.22319817941827236</v>
      </c>
      <c r="V25" s="27">
        <f t="shared" si="95"/>
        <v>10.303858938249604</v>
      </c>
      <c r="W25" s="27">
        <f t="shared" si="95"/>
        <v>-3.4999557444842635</v>
      </c>
      <c r="X25" s="27">
        <f t="shared" si="95"/>
        <v>-4.1875440569949784</v>
      </c>
      <c r="Y25" s="27">
        <f t="shared" si="95"/>
        <v>4.1476975629775907</v>
      </c>
      <c r="Z25" s="27">
        <f t="shared" si="95"/>
        <v>-4.4133857240259777</v>
      </c>
      <c r="AA25" s="27">
        <f t="shared" si="95"/>
        <v>0.58523792937469421</v>
      </c>
      <c r="AB25" s="27">
        <f t="shared" si="95"/>
        <v>-6.9348942781917913</v>
      </c>
      <c r="AC25" s="27">
        <f t="shared" si="95"/>
        <v>-4.1512413752381372</v>
      </c>
      <c r="AD25" s="27">
        <f t="shared" si="95"/>
        <v>5.0423289886956795</v>
      </c>
      <c r="AE25" s="27">
        <f t="shared" si="95"/>
        <v>2.0406919566061643</v>
      </c>
      <c r="AF25" s="27">
        <f t="shared" si="95"/>
        <v>-8.8347200672157005</v>
      </c>
      <c r="AG25" s="27">
        <f t="shared" si="95"/>
        <v>-3.0489278133264293</v>
      </c>
      <c r="AH25" s="27">
        <f t="shared" si="95"/>
        <v>5.7759092127566163</v>
      </c>
      <c r="AI25" s="27">
        <f t="shared" si="95"/>
        <v>3.7942912675032239</v>
      </c>
      <c r="AJ25" s="27">
        <f t="shared" si="95"/>
        <v>-3.2917885905050368</v>
      </c>
      <c r="AK25" s="27">
        <f t="shared" si="95"/>
        <v>-8.006948444084875</v>
      </c>
      <c r="AL25" s="27">
        <f t="shared" si="95"/>
        <v>-4.2433033414662118</v>
      </c>
      <c r="AM25" s="27">
        <f t="shared" ref="AM25:BR25" si="96">AM26/AM4*100</f>
        <v>-4.2323027537786722</v>
      </c>
      <c r="AN25" s="27">
        <f t="shared" si="96"/>
        <v>4.7403739361964137</v>
      </c>
      <c r="AO25" s="27">
        <f t="shared" si="96"/>
        <v>-0.61369289152086981</v>
      </c>
      <c r="AP25" s="27">
        <f t="shared" si="96"/>
        <v>-0.41045577077055956</v>
      </c>
      <c r="AQ25" s="27">
        <f t="shared" si="96"/>
        <v>1.8173637118950297</v>
      </c>
      <c r="AR25" s="27">
        <f t="shared" si="96"/>
        <v>2.336375720195047</v>
      </c>
      <c r="AS25" s="27">
        <f t="shared" si="96"/>
        <v>-0.71744440731118497</v>
      </c>
      <c r="AT25" s="27">
        <f t="shared" si="96"/>
        <v>0.46454322904518175</v>
      </c>
      <c r="AU25" s="27">
        <f t="shared" si="96"/>
        <v>-1.5795857341603652</v>
      </c>
      <c r="AV25" s="27">
        <f t="shared" si="96"/>
        <v>2.8505110903801549</v>
      </c>
      <c r="AW25" s="27">
        <f t="shared" si="96"/>
        <v>-0.94807781497379029</v>
      </c>
      <c r="AX25" s="27">
        <f t="shared" si="96"/>
        <v>0.37236607217684986</v>
      </c>
      <c r="AY25" s="27">
        <f t="shared" si="96"/>
        <v>4.262574140371421</v>
      </c>
      <c r="AZ25" s="27">
        <f t="shared" si="96"/>
        <v>3.5339011576535064</v>
      </c>
      <c r="BA25" s="27">
        <f t="shared" si="96"/>
        <v>-4.2661046359002137</v>
      </c>
      <c r="BB25" s="27">
        <f t="shared" si="96"/>
        <v>1.2936942370192712</v>
      </c>
      <c r="BC25" s="27">
        <f t="shared" si="96"/>
        <v>2.5484955680247099</v>
      </c>
      <c r="BD25" s="27">
        <f t="shared" si="96"/>
        <v>6.0438948120519562</v>
      </c>
      <c r="BE25" s="27">
        <f t="shared" si="96"/>
        <v>1.3776064530609966</v>
      </c>
      <c r="BF25" s="27">
        <f t="shared" si="96"/>
        <v>-1.346195646350602</v>
      </c>
      <c r="BG25" s="27">
        <f t="shared" si="96"/>
        <v>-11.830103942654926</v>
      </c>
      <c r="BH25" s="27">
        <f t="shared" si="96"/>
        <v>-13.382094026895397</v>
      </c>
      <c r="BI25" s="27">
        <f t="shared" si="96"/>
        <v>-4.7906054538671761</v>
      </c>
      <c r="BJ25" s="27">
        <f t="shared" si="96"/>
        <v>-1.2488696899581968</v>
      </c>
      <c r="BK25" s="27">
        <f t="shared" si="96"/>
        <v>7.3724198280756239</v>
      </c>
      <c r="BL25" s="27">
        <f t="shared" si="96"/>
        <v>1.8518399117303141</v>
      </c>
      <c r="BM25" s="27">
        <f t="shared" si="96"/>
        <v>32.237115664710686</v>
      </c>
      <c r="BN25" s="27">
        <f t="shared" si="96"/>
        <v>-1.4791711789821351</v>
      </c>
      <c r="BO25" s="27">
        <f t="shared" si="96"/>
        <v>-13.254704450853616</v>
      </c>
      <c r="BP25" s="27">
        <f t="shared" si="96"/>
        <v>-4.5923099321235661</v>
      </c>
      <c r="BQ25" s="27">
        <f t="shared" si="96"/>
        <v>-0.40724632874281247</v>
      </c>
      <c r="BR25" s="27">
        <f t="shared" si="96"/>
        <v>22.459089623383854</v>
      </c>
      <c r="BS25" s="27">
        <f t="shared" ref="BS25:CX25" si="97">BS26/BS4*100</f>
        <v>6.5009584452993723</v>
      </c>
      <c r="BT25" s="27">
        <f t="shared" si="97"/>
        <v>-12.744248772717008</v>
      </c>
      <c r="BU25" s="27">
        <f t="shared" si="97"/>
        <v>-7.5813962951307312</v>
      </c>
      <c r="BV25" s="27">
        <f t="shared" si="97"/>
        <v>-3.570031374730287</v>
      </c>
      <c r="BW25" s="27">
        <f t="shared" si="97"/>
        <v>-9.0674038524361684</v>
      </c>
      <c r="BX25" s="27">
        <f t="shared" si="97"/>
        <v>-14.941518991205708</v>
      </c>
      <c r="BY25" s="27">
        <f t="shared" si="97"/>
        <v>-12.900147483305091</v>
      </c>
      <c r="BZ25" s="27">
        <f t="shared" si="97"/>
        <v>-12.133259089623838</v>
      </c>
      <c r="CA25" s="27">
        <f t="shared" si="97"/>
        <v>-2.0061800873895113</v>
      </c>
      <c r="CB25" s="27">
        <f t="shared" si="97"/>
        <v>-4.0427682772658953</v>
      </c>
      <c r="CC25" s="27">
        <f t="shared" si="97"/>
        <v>-0.55657608733415675</v>
      </c>
      <c r="CD25" s="27">
        <f t="shared" si="97"/>
        <v>7.8679583549743262</v>
      </c>
      <c r="CE25" s="27">
        <f t="shared" si="97"/>
        <v>-0.72832606471454397</v>
      </c>
      <c r="CF25" s="27">
        <f t="shared" si="97"/>
        <v>-5.7329173849596282</v>
      </c>
      <c r="CG25" s="27">
        <f t="shared" si="97"/>
        <v>-8.5304160111400495</v>
      </c>
      <c r="CH25" s="27">
        <f t="shared" si="97"/>
        <v>-8.3025469915829309</v>
      </c>
      <c r="CI25" s="27">
        <f t="shared" si="97"/>
        <v>-0.33482172735872884</v>
      </c>
      <c r="CJ25" s="27">
        <f t="shared" si="97"/>
        <v>28.571510723536225</v>
      </c>
      <c r="CK25" s="27">
        <f t="shared" si="97"/>
        <v>34.169066569686599</v>
      </c>
      <c r="CL25" s="27">
        <f t="shared" si="97"/>
        <v>29.804020550262479</v>
      </c>
      <c r="CM25" s="27">
        <f t="shared" si="97"/>
        <v>18.069250404016636</v>
      </c>
      <c r="CN25" s="27">
        <f t="shared" si="97"/>
        <v>9.169617715521845</v>
      </c>
      <c r="CO25" s="27">
        <f t="shared" si="97"/>
        <v>-2.1695480520040156</v>
      </c>
      <c r="CP25" s="27">
        <f t="shared" si="97"/>
        <v>-3.4882805410834092</v>
      </c>
      <c r="CQ25" s="27">
        <f t="shared" si="97"/>
        <v>-0.96159083270974388</v>
      </c>
      <c r="CR25" s="27">
        <f t="shared" si="97"/>
        <v>-1.2400276552352349</v>
      </c>
      <c r="CS25" s="27">
        <f t="shared" si="97"/>
        <v>-2.861891635231288</v>
      </c>
      <c r="CT25" s="27">
        <f t="shared" si="97"/>
        <v>-1.0861399432928309</v>
      </c>
      <c r="CU25" s="27">
        <f t="shared" si="97"/>
        <v>-0.75336387115406311</v>
      </c>
      <c r="CV25" s="27">
        <f t="shared" si="97"/>
        <v>-0.80768274719337652</v>
      </c>
      <c r="CW25" s="27">
        <f t="shared" si="97"/>
        <v>2.4327479036821142E-3</v>
      </c>
      <c r="CX25" s="27">
        <f t="shared" si="97"/>
        <v>-0.41397135728611045</v>
      </c>
      <c r="CY25" s="27">
        <f t="shared" ref="CY25:ED25" si="98">CY26/CY4*100</f>
        <v>-0.25758057283984143</v>
      </c>
      <c r="CZ25" s="27">
        <f t="shared" si="98"/>
        <v>-1.1603908853588325</v>
      </c>
      <c r="DA25" s="27">
        <f t="shared" si="98"/>
        <v>0.27399995346453915</v>
      </c>
      <c r="DB25" s="27">
        <f t="shared" si="98"/>
        <v>0.73124486361258412</v>
      </c>
      <c r="DC25" s="27">
        <f t="shared" si="98"/>
        <v>0.68244732645117345</v>
      </c>
      <c r="DD25" s="27">
        <f t="shared" si="98"/>
        <v>2.0722573569261762</v>
      </c>
      <c r="DE25" s="27">
        <f t="shared" si="98"/>
        <v>-0.61835207656241509</v>
      </c>
      <c r="DF25" s="27">
        <f t="shared" si="98"/>
        <v>-1.6384114695100789</v>
      </c>
      <c r="DG25" s="27">
        <f t="shared" si="98"/>
        <v>-0.82854017504522048</v>
      </c>
      <c r="DH25" s="27">
        <f t="shared" si="98"/>
        <v>8.237000206756695E-2</v>
      </c>
      <c r="DI25" s="27">
        <f t="shared" si="98"/>
        <v>-2.0033753993522709</v>
      </c>
      <c r="DJ25" s="27">
        <f t="shared" si="98"/>
        <v>-1.4294828664530306</v>
      </c>
      <c r="DK25" s="27">
        <f t="shared" si="98"/>
        <v>-0.85581454547797364</v>
      </c>
      <c r="DL25" s="27">
        <f t="shared" si="98"/>
        <v>-1.9228695578557227</v>
      </c>
      <c r="DM25" s="27">
        <f t="shared" si="98"/>
        <v>-4.1591976886629061</v>
      </c>
      <c r="DN25" s="27">
        <f t="shared" si="98"/>
        <v>-0.66471002185596151</v>
      </c>
      <c r="DO25" s="27">
        <f t="shared" si="98"/>
        <v>2.4935155886088647</v>
      </c>
      <c r="DP25" s="27">
        <f t="shared" si="98"/>
        <v>-2.4368132866343277</v>
      </c>
      <c r="DQ25" s="27">
        <f t="shared" si="98"/>
        <v>0.90155683197042213</v>
      </c>
      <c r="DR25" s="27">
        <f t="shared" si="98"/>
        <v>2.1931078075879289</v>
      </c>
      <c r="DS25" s="27">
        <f t="shared" si="98"/>
        <v>-1.18540440152921</v>
      </c>
      <c r="DT25" s="27">
        <f t="shared" si="98"/>
        <v>0.24274765719584293</v>
      </c>
      <c r="DU25" s="27">
        <f t="shared" si="98"/>
        <v>3.4277057787664109</v>
      </c>
      <c r="DV25" s="27">
        <f t="shared" si="98"/>
        <v>-1.391826959708705</v>
      </c>
      <c r="DW25" s="27">
        <f t="shared" si="98"/>
        <v>-0.775844809470838</v>
      </c>
      <c r="DX25" s="27">
        <f t="shared" si="98"/>
        <v>-1.3039912655140378</v>
      </c>
      <c r="DY25" s="27">
        <f t="shared" si="98"/>
        <v>-4.1657304814050198</v>
      </c>
      <c r="DZ25" s="27">
        <f t="shared" si="98"/>
        <v>-5.4688683834691183</v>
      </c>
      <c r="EA25" s="27">
        <f t="shared" si="98"/>
        <v>-5.6323601659114475</v>
      </c>
      <c r="EB25" s="27">
        <f t="shared" si="98"/>
        <v>-6.0409795181291726</v>
      </c>
      <c r="EC25" s="27">
        <f t="shared" si="98"/>
        <v>-4.8583262956623168</v>
      </c>
      <c r="ED25" s="27">
        <f t="shared" si="98"/>
        <v>-5.5287388461739422</v>
      </c>
      <c r="EE25" s="27">
        <f t="shared" ref="EE25:FM25" si="99">EE26/EE4*100</f>
        <v>-3.7695854770830319</v>
      </c>
      <c r="EF25" s="27">
        <f t="shared" si="99"/>
        <v>-4.1768532482542593</v>
      </c>
      <c r="EG25" s="27">
        <f t="shared" si="99"/>
        <v>-5.7353635500622291</v>
      </c>
      <c r="EH25" s="27">
        <f t="shared" si="99"/>
        <v>-5.6933227573398453</v>
      </c>
      <c r="EI25" s="27">
        <f t="shared" si="99"/>
        <v>-4.7278464377700171</v>
      </c>
      <c r="EJ25" s="27">
        <f t="shared" si="99"/>
        <v>-1.3045394813014417</v>
      </c>
      <c r="EK25" s="27">
        <f t="shared" si="99"/>
        <v>-1.4669890735785878</v>
      </c>
      <c r="EL25" s="27">
        <f t="shared" si="99"/>
        <v>-7.3391580255403183E-4</v>
      </c>
      <c r="EM25" s="27">
        <f t="shared" si="99"/>
        <v>-0.24875760992555482</v>
      </c>
      <c r="EN25" s="27">
        <f t="shared" si="99"/>
        <v>-4.6463385309104335E-2</v>
      </c>
      <c r="EO25" s="27">
        <f t="shared" si="99"/>
        <v>-0.4292461751479324</v>
      </c>
      <c r="EP25" s="27">
        <f t="shared" si="99"/>
        <v>1.9083150850187264E-2</v>
      </c>
      <c r="EQ25" s="27">
        <f t="shared" si="99"/>
        <v>0.58288504174952305</v>
      </c>
      <c r="ER25" s="27">
        <f t="shared" si="99"/>
        <v>2.8180180979281502E-2</v>
      </c>
      <c r="ES25" s="27">
        <f t="shared" si="99"/>
        <v>-0.73560172753584607</v>
      </c>
      <c r="ET25" s="27">
        <f t="shared" si="99"/>
        <v>-2.0112254664339835</v>
      </c>
      <c r="EU25" s="27">
        <f t="shared" si="99"/>
        <v>-1.3998849305016274</v>
      </c>
      <c r="EV25" s="27">
        <f t="shared" si="99"/>
        <v>1.2414231777773219</v>
      </c>
      <c r="EW25" s="27">
        <f t="shared" si="99"/>
        <v>-0.12805899739414359</v>
      </c>
      <c r="EX25" s="27">
        <f t="shared" si="99"/>
        <v>-3.3672256905600246</v>
      </c>
      <c r="EY25" s="27">
        <f t="shared" si="99"/>
        <v>-3.7331955093170563</v>
      </c>
      <c r="EZ25" s="27">
        <f t="shared" si="99"/>
        <v>-1.7077226435734776</v>
      </c>
      <c r="FA25" s="27">
        <f t="shared" si="99"/>
        <v>-1.1210839958177616</v>
      </c>
      <c r="FB25" s="27">
        <f t="shared" si="99"/>
        <v>-1.4188102457973311</v>
      </c>
      <c r="FC25" s="27">
        <f t="shared" si="99"/>
        <v>-1.7557049524905357</v>
      </c>
      <c r="FD25" s="27">
        <f t="shared" si="99"/>
        <v>-1.3025229841814054</v>
      </c>
      <c r="FE25" s="27">
        <f t="shared" si="99"/>
        <v>-0.9011534886819883</v>
      </c>
      <c r="FF25" s="27">
        <f t="shared" si="99"/>
        <v>-1.4586905185769574</v>
      </c>
      <c r="FG25" s="27">
        <f t="shared" si="99"/>
        <v>-1.1672558091380518</v>
      </c>
      <c r="FH25" s="45">
        <f t="shared" si="99"/>
        <v>-0.28073853611650229</v>
      </c>
      <c r="FI25" s="45">
        <f t="shared" si="99"/>
        <v>134.38385233423284</v>
      </c>
      <c r="FJ25" s="45" t="e">
        <f t="shared" si="99"/>
        <v>#DIV/0!</v>
      </c>
      <c r="FK25" s="45" t="e">
        <f t="shared" si="99"/>
        <v>#DIV/0!</v>
      </c>
      <c r="FL25" s="45" t="e">
        <f t="shared" si="99"/>
        <v>#DIV/0!</v>
      </c>
      <c r="FM25" s="45" t="e">
        <f t="shared" si="99"/>
        <v>#DIV/0!</v>
      </c>
      <c r="FN25" s="15"/>
      <c r="FO25" s="15"/>
      <c r="FP25" s="11"/>
      <c r="FQ25" s="11"/>
      <c r="FR25" s="11"/>
      <c r="FS25" s="11"/>
      <c r="FT25" s="11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</row>
    <row r="26" spans="1:197" ht="15.6" x14ac:dyDescent="0.35">
      <c r="A26" s="50" t="s">
        <v>76</v>
      </c>
      <c r="B26" s="50" t="s">
        <v>85</v>
      </c>
      <c r="C26" s="56" t="s">
        <v>44</v>
      </c>
      <c r="D26" s="110" t="s">
        <v>588</v>
      </c>
      <c r="E26" s="13" t="s">
        <v>24</v>
      </c>
      <c r="F26" s="28"/>
      <c r="G26" s="28">
        <f t="shared" ref="G26:AL26" si="100">(G8+F5*G18/100)</f>
        <v>-0.18338766360051295</v>
      </c>
      <c r="H26" s="28">
        <f t="shared" si="100"/>
        <v>-0.25762644729735396</v>
      </c>
      <c r="I26" s="28">
        <f t="shared" si="100"/>
        <v>-0.1446139169655285</v>
      </c>
      <c r="J26" s="28">
        <f t="shared" si="100"/>
        <v>-0.12392896314508117</v>
      </c>
      <c r="K26" s="28">
        <f t="shared" si="100"/>
        <v>2.587259535780112E-2</v>
      </c>
      <c r="L26" s="28">
        <f t="shared" si="100"/>
        <v>6.2607810285596685E-2</v>
      </c>
      <c r="M26" s="28">
        <f t="shared" si="100"/>
        <v>8.9451318611044051E-2</v>
      </c>
      <c r="N26" s="28">
        <f t="shared" si="100"/>
        <v>-0.21333029085173702</v>
      </c>
      <c r="O26" s="28">
        <f t="shared" si="100"/>
        <v>-8.9556705623216312E-2</v>
      </c>
      <c r="P26" s="28">
        <f t="shared" si="100"/>
        <v>0.10611201852103819</v>
      </c>
      <c r="Q26" s="28">
        <f t="shared" si="100"/>
        <v>0.41245050557194096</v>
      </c>
      <c r="R26" s="28">
        <f t="shared" si="100"/>
        <v>0.58092526933292088</v>
      </c>
      <c r="S26" s="28">
        <f t="shared" si="100"/>
        <v>-0.20381787956097885</v>
      </c>
      <c r="T26" s="28">
        <f t="shared" si="100"/>
        <v>-0.68657189875756408</v>
      </c>
      <c r="U26" s="28">
        <f t="shared" si="100"/>
        <v>1.1685516928038018E-2</v>
      </c>
      <c r="V26" s="28">
        <f t="shared" si="100"/>
        <v>0.60760365825011187</v>
      </c>
      <c r="W26" s="28">
        <f t="shared" si="100"/>
        <v>-0.20538867327161311</v>
      </c>
      <c r="X26" s="28">
        <f t="shared" si="100"/>
        <v>-0.23589552273983552</v>
      </c>
      <c r="Y26" s="28">
        <f t="shared" si="100"/>
        <v>0.24834688968201826</v>
      </c>
      <c r="Z26" s="28">
        <f t="shared" si="100"/>
        <v>-0.26028521392639736</v>
      </c>
      <c r="AA26" s="28">
        <f t="shared" si="100"/>
        <v>3.5601143873062104E-2</v>
      </c>
      <c r="AB26" s="28">
        <f t="shared" si="100"/>
        <v>-0.40486306982830178</v>
      </c>
      <c r="AC26" s="28">
        <f t="shared" si="100"/>
        <v>-0.23469703112826493</v>
      </c>
      <c r="AD26" s="28">
        <f t="shared" si="100"/>
        <v>0.30501901040301566</v>
      </c>
      <c r="AE26" s="28">
        <f t="shared" si="100"/>
        <v>0.13036058532758155</v>
      </c>
      <c r="AF26" s="28">
        <f t="shared" si="100"/>
        <v>-0.54471675379793361</v>
      </c>
      <c r="AG26" s="28">
        <f t="shared" si="100"/>
        <v>-0.18661272225405923</v>
      </c>
      <c r="AH26" s="28">
        <f t="shared" si="100"/>
        <v>0.36800213773408147</v>
      </c>
      <c r="AI26" s="28">
        <f t="shared" si="100"/>
        <v>0.25366696822673873</v>
      </c>
      <c r="AJ26" s="28">
        <f t="shared" si="100"/>
        <v>-0.22026760939687801</v>
      </c>
      <c r="AK26" s="28">
        <f t="shared" si="100"/>
        <v>-0.50361160593894405</v>
      </c>
      <c r="AL26" s="28">
        <f t="shared" si="100"/>
        <v>-0.2642830681374278</v>
      </c>
      <c r="AM26" s="28">
        <f t="shared" ref="AM26:BR26" si="101">(AM8+AL5*AM18/100)</f>
        <v>-0.25819654841066331</v>
      </c>
      <c r="AN26" s="28">
        <f t="shared" si="101"/>
        <v>0.30661983702962853</v>
      </c>
      <c r="AO26" s="28">
        <f t="shared" si="101"/>
        <v>-4.043764050414024E-2</v>
      </c>
      <c r="AP26" s="28">
        <f t="shared" si="101"/>
        <v>-2.7159387856509957E-2</v>
      </c>
      <c r="AQ26" s="28">
        <f t="shared" si="101"/>
        <v>0.12278776204919833</v>
      </c>
      <c r="AR26" s="28">
        <f t="shared" si="101"/>
        <v>0.16384608011980886</v>
      </c>
      <c r="AS26" s="28">
        <f t="shared" si="101"/>
        <v>-5.1578611818840533E-2</v>
      </c>
      <c r="AT26" s="28">
        <f t="shared" si="101"/>
        <v>3.4133354280771633E-2</v>
      </c>
      <c r="AU26" s="28">
        <f t="shared" si="101"/>
        <v>-0.11670622720297172</v>
      </c>
      <c r="AV26" s="28">
        <f t="shared" si="101"/>
        <v>0.21971882002170692</v>
      </c>
      <c r="AW26" s="28">
        <f t="shared" si="101"/>
        <v>-7.3825370931250661E-2</v>
      </c>
      <c r="AX26" s="28">
        <f t="shared" si="101"/>
        <v>3.0425500085825827E-2</v>
      </c>
      <c r="AY26" s="28">
        <f t="shared" si="101"/>
        <v>0.38198158339920318</v>
      </c>
      <c r="AZ26" s="28">
        <f t="shared" si="101"/>
        <v>0.34028629504449293</v>
      </c>
      <c r="BA26" s="28">
        <f t="shared" si="101"/>
        <v>-0.40861534998411086</v>
      </c>
      <c r="BB26" s="28">
        <f t="shared" si="101"/>
        <v>0.1288906874459354</v>
      </c>
      <c r="BC26" s="28">
        <f t="shared" si="101"/>
        <v>0.2652949653072646</v>
      </c>
      <c r="BD26" s="28">
        <f t="shared" si="101"/>
        <v>0.69887730600730669</v>
      </c>
      <c r="BE26" s="28">
        <f t="shared" si="101"/>
        <v>0.16765853411513376</v>
      </c>
      <c r="BF26" s="28">
        <f t="shared" si="101"/>
        <v>-0.1711997288919162</v>
      </c>
      <c r="BG26" s="28">
        <f t="shared" si="101"/>
        <v>-1.4221447864170544</v>
      </c>
      <c r="BH26" s="28">
        <f t="shared" si="101"/>
        <v>-1.7886058461259422</v>
      </c>
      <c r="BI26" s="28">
        <f t="shared" si="101"/>
        <v>-0.91235225841679135</v>
      </c>
      <c r="BJ26" s="28">
        <f t="shared" si="101"/>
        <v>-0.33995592872571656</v>
      </c>
      <c r="BK26" s="28">
        <f t="shared" si="101"/>
        <v>2.7585089205972313</v>
      </c>
      <c r="BL26" s="28">
        <f t="shared" si="101"/>
        <v>0.75087385508302962</v>
      </c>
      <c r="BM26" s="28">
        <f t="shared" si="101"/>
        <v>18.4431970302015</v>
      </c>
      <c r="BN26" s="28">
        <f t="shared" si="101"/>
        <v>-0.85334001626501133</v>
      </c>
      <c r="BO26" s="28">
        <f t="shared" si="101"/>
        <v>-8.1484704914373651</v>
      </c>
      <c r="BP26" s="28">
        <f t="shared" si="101"/>
        <v>-3.0542725541046405</v>
      </c>
      <c r="BQ26" s="28">
        <f t="shared" si="101"/>
        <v>-0.27542911601875597</v>
      </c>
      <c r="BR26" s="28">
        <f t="shared" si="101"/>
        <v>18.818495081946104</v>
      </c>
      <c r="BS26" s="28">
        <f t="shared" ref="BS26:CX26" si="102">(BS8+BR5*BS18/100)</f>
        <v>5.8395354263526453</v>
      </c>
      <c r="BT26" s="28">
        <f t="shared" si="102"/>
        <v>-10.055264538500548</v>
      </c>
      <c r="BU26" s="28">
        <f t="shared" si="102"/>
        <v>-6.0452580296062246</v>
      </c>
      <c r="BV26" s="28">
        <f t="shared" si="102"/>
        <v>-2.9055694437146147</v>
      </c>
      <c r="BW26" s="28">
        <f t="shared" si="102"/>
        <v>-6.4921824763682396</v>
      </c>
      <c r="BX26" s="28">
        <f t="shared" si="102"/>
        <v>-9.5331066672763409</v>
      </c>
      <c r="BY26" s="28">
        <f t="shared" si="102"/>
        <v>-7.7257477381804538</v>
      </c>
      <c r="BZ26" s="28">
        <f t="shared" si="102"/>
        <v>-6.64651610274381</v>
      </c>
      <c r="CA26" s="28">
        <f t="shared" si="102"/>
        <v>-1.1004286083330994</v>
      </c>
      <c r="CB26" s="28">
        <f t="shared" si="102"/>
        <v>-2.4569967280518061</v>
      </c>
      <c r="CC26" s="28">
        <f t="shared" si="102"/>
        <v>-0.35062864756830781</v>
      </c>
      <c r="CD26" s="28">
        <f t="shared" si="102"/>
        <v>6.2397484079458634</v>
      </c>
      <c r="CE26" s="28">
        <f t="shared" si="102"/>
        <v>-0.62940806678049555</v>
      </c>
      <c r="CF26" s="28">
        <f t="shared" si="102"/>
        <v>-5.4710504140917777</v>
      </c>
      <c r="CG26" s="28">
        <f t="shared" si="102"/>
        <v>-9.6440956063517334</v>
      </c>
      <c r="CH26" s="28">
        <f t="shared" si="102"/>
        <v>-11.207471542360015</v>
      </c>
      <c r="CI26" s="28">
        <f t="shared" si="102"/>
        <v>-0.56306221166256876</v>
      </c>
      <c r="CJ26" s="28">
        <f t="shared" si="102"/>
        <v>65.506651815566812</v>
      </c>
      <c r="CK26" s="28">
        <f t="shared" si="102"/>
        <v>153.28091253365781</v>
      </c>
      <c r="CL26" s="28">
        <f t="shared" si="102"/>
        <v>247.94257638824601</v>
      </c>
      <c r="CM26" s="28">
        <f t="shared" si="102"/>
        <v>337.05945707582862</v>
      </c>
      <c r="CN26" s="28">
        <f t="shared" si="102"/>
        <v>330.88822165679426</v>
      </c>
      <c r="CO26" s="28">
        <f t="shared" si="102"/>
        <v>-92.168664367673557</v>
      </c>
      <c r="CP26" s="28">
        <f t="shared" si="102"/>
        <v>-156.59618071613295</v>
      </c>
      <c r="CQ26" s="28">
        <f t="shared" si="102"/>
        <v>-48.834607634463438</v>
      </c>
      <c r="CR26" s="28">
        <f t="shared" si="102"/>
        <v>-74.785613501835996</v>
      </c>
      <c r="CS26" s="28">
        <f t="shared" si="102"/>
        <v>-186.78981367437819</v>
      </c>
      <c r="CT26" s="28">
        <f t="shared" si="102"/>
        <v>-78.760271420110286</v>
      </c>
      <c r="CU26" s="28">
        <f t="shared" si="102"/>
        <v>-58.406156734642138</v>
      </c>
      <c r="CV26" s="28">
        <f t="shared" si="102"/>
        <v>-69.147618717969777</v>
      </c>
      <c r="CW26" s="28">
        <f t="shared" si="102"/>
        <v>0.22748546570167605</v>
      </c>
      <c r="CX26" s="28">
        <f t="shared" si="102"/>
        <v>-41.684842801931907</v>
      </c>
      <c r="CY26" s="28">
        <f t="shared" ref="CY26:ED26" si="103">(CY8+CX5*CY18/100)</f>
        <v>-28.03824585679709</v>
      </c>
      <c r="CZ26" s="28">
        <f t="shared" si="103"/>
        <v>-134.49164495720794</v>
      </c>
      <c r="DA26" s="28">
        <f t="shared" si="103"/>
        <v>34.747095334526435</v>
      </c>
      <c r="DB26" s="28">
        <f t="shared" si="103"/>
        <v>104.62896526455901</v>
      </c>
      <c r="DC26" s="28">
        <f t="shared" si="103"/>
        <v>110.04537832238711</v>
      </c>
      <c r="DD26" s="28">
        <f t="shared" si="103"/>
        <v>385.15041193608135</v>
      </c>
      <c r="DE26" s="28">
        <f t="shared" si="103"/>
        <v>-126.75543798775755</v>
      </c>
      <c r="DF26" s="28">
        <f t="shared" si="103"/>
        <v>-363.02854756338621</v>
      </c>
      <c r="DG26" s="28">
        <f t="shared" si="103"/>
        <v>-200.57741184354686</v>
      </c>
      <c r="DH26" s="28">
        <f t="shared" si="103"/>
        <v>22.141231780494593</v>
      </c>
      <c r="DI26" s="28">
        <f t="shared" si="103"/>
        <v>-585.36141098967823</v>
      </c>
      <c r="DJ26" s="28">
        <f t="shared" si="103"/>
        <v>-461.90849299219718</v>
      </c>
      <c r="DK26" s="28">
        <f t="shared" si="103"/>
        <v>-312.32591661104811</v>
      </c>
      <c r="DL26" s="28">
        <f t="shared" si="103"/>
        <v>-766.4058255850025</v>
      </c>
      <c r="DM26" s="28">
        <f t="shared" si="103"/>
        <v>-1817.6265116537411</v>
      </c>
      <c r="DN26" s="28">
        <f t="shared" si="103"/>
        <v>-350.273206825741</v>
      </c>
      <c r="DO26" s="28">
        <f t="shared" si="103"/>
        <v>1661.727462586724</v>
      </c>
      <c r="DP26" s="28">
        <f t="shared" si="103"/>
        <v>-1860.8316671450757</v>
      </c>
      <c r="DQ26" s="28">
        <f t="shared" si="103"/>
        <v>864.49597919020925</v>
      </c>
      <c r="DR26" s="28">
        <f t="shared" si="103"/>
        <v>2555.5995679378866</v>
      </c>
      <c r="DS26" s="28">
        <f t="shared" si="103"/>
        <v>-1626.414823569572</v>
      </c>
      <c r="DT26" s="28">
        <f t="shared" si="103"/>
        <v>407.59369312552735</v>
      </c>
      <c r="DU26" s="28">
        <f t="shared" si="103"/>
        <v>7188.3287374232441</v>
      </c>
      <c r="DV26" s="28">
        <f t="shared" si="103"/>
        <v>-3498.6854495833322</v>
      </c>
      <c r="DW26" s="28">
        <f t="shared" si="103"/>
        <v>-2302.7492224516936</v>
      </c>
      <c r="DX26" s="28">
        <f t="shared" si="103"/>
        <v>-4510.6683695931169</v>
      </c>
      <c r="DY26" s="28">
        <f t="shared" si="103"/>
        <v>-16484.227095617214</v>
      </c>
      <c r="DZ26" s="28">
        <f t="shared" si="103"/>
        <v>-24304.546177673092</v>
      </c>
      <c r="EA26" s="28">
        <f t="shared" si="103"/>
        <v>-27725.457425126198</v>
      </c>
      <c r="EB26" s="28">
        <f t="shared" si="103"/>
        <v>-32574.275562221177</v>
      </c>
      <c r="EC26" s="28">
        <f t="shared" si="103"/>
        <v>-29145.25581855882</v>
      </c>
      <c r="ED26" s="28">
        <f t="shared" si="103"/>
        <v>-36445.128222664767</v>
      </c>
      <c r="EE26" s="28">
        <f t="shared" ref="EE26:FH26" si="104">(EE8+ED5*EE18/100)</f>
        <v>-27487.831373471767</v>
      </c>
      <c r="EF26" s="28">
        <f t="shared" si="104"/>
        <v>-33281.022426271622</v>
      </c>
      <c r="EG26" s="28">
        <f t="shared" si="104"/>
        <v>-48118.17682203462</v>
      </c>
      <c r="EH26" s="28">
        <f t="shared" si="104"/>
        <v>-49236.450336877759</v>
      </c>
      <c r="EI26" s="28">
        <f t="shared" si="104"/>
        <v>-43255.976033319865</v>
      </c>
      <c r="EJ26" s="28">
        <f t="shared" si="104"/>
        <v>-12892.022715276769</v>
      </c>
      <c r="EK26" s="28">
        <f t="shared" si="104"/>
        <v>-15342.838232541362</v>
      </c>
      <c r="EL26" s="28">
        <f t="shared" si="104"/>
        <v>-8.0169828450525529</v>
      </c>
      <c r="EM26" s="28">
        <f t="shared" si="104"/>
        <v>-2832.9912148513868</v>
      </c>
      <c r="EN26" s="28">
        <f t="shared" si="104"/>
        <v>-546.01424014301301</v>
      </c>
      <c r="EO26" s="28">
        <f t="shared" si="104"/>
        <v>-5329.1466372181749</v>
      </c>
      <c r="EP26" s="28">
        <f t="shared" si="104"/>
        <v>248.87039283680497</v>
      </c>
      <c r="EQ26" s="28">
        <f t="shared" si="104"/>
        <v>7870.4571529916502</v>
      </c>
      <c r="ER26" s="28">
        <f t="shared" si="104"/>
        <v>393.02706786573253</v>
      </c>
      <c r="ES26" s="28">
        <f t="shared" si="104"/>
        <v>-10683.283653331324</v>
      </c>
      <c r="ET26" s="28">
        <f t="shared" si="104"/>
        <v>-30040.373529247634</v>
      </c>
      <c r="EU26" s="28">
        <f t="shared" si="104"/>
        <v>-21735.828531087944</v>
      </c>
      <c r="EV26" s="28">
        <f t="shared" si="104"/>
        <v>20046.995561172949</v>
      </c>
      <c r="EW26" s="28">
        <f t="shared" si="104"/>
        <v>-2097.2214319699051</v>
      </c>
      <c r="EX26" s="28">
        <f t="shared" si="104"/>
        <v>-53109.765870673727</v>
      </c>
      <c r="EY26" s="28">
        <f t="shared" si="104"/>
        <v>-60152.210203350798</v>
      </c>
      <c r="EZ26" s="28">
        <f t="shared" si="104"/>
        <v>-28156.176133831039</v>
      </c>
      <c r="FA26" s="28">
        <f t="shared" si="104"/>
        <v>-18210.425420373445</v>
      </c>
      <c r="FB26" s="28">
        <f t="shared" si="104"/>
        <v>-22881.88068362965</v>
      </c>
      <c r="FC26" s="28">
        <f t="shared" si="104"/>
        <v>-28572.44071630832</v>
      </c>
      <c r="FD26" s="28">
        <f t="shared" si="104"/>
        <v>-21561.379344796103</v>
      </c>
      <c r="FE26" s="28">
        <f t="shared" si="104"/>
        <v>-15281.641908808651</v>
      </c>
      <c r="FF26" s="28">
        <f t="shared" si="104"/>
        <v>-25331.514519890105</v>
      </c>
      <c r="FG26" s="28">
        <f t="shared" si="104"/>
        <v>-20615.700913648965</v>
      </c>
      <c r="FH26" s="46">
        <f t="shared" si="104"/>
        <v>-5024.5095279890156</v>
      </c>
      <c r="FI26" s="46">
        <f t="shared" ref="FI26" si="105">(FI8+FH5*FI18/100)</f>
        <v>2114771.8074133554</v>
      </c>
      <c r="FJ26" s="46" t="e">
        <f t="shared" ref="FJ26" si="106">(FJ8+FI5*FJ18/100)</f>
        <v>#DIV/0!</v>
      </c>
      <c r="FK26" s="46" t="e">
        <f t="shared" ref="FK26" si="107">(FK8+FJ5*FK18/100)</f>
        <v>#DIV/0!</v>
      </c>
      <c r="FL26" s="46" t="e">
        <f t="shared" ref="FL26" si="108">(FL8+FK5*FL18/100)</f>
        <v>#DIV/0!</v>
      </c>
      <c r="FM26" s="46" t="e">
        <f t="shared" ref="FM26" si="109">(FM8+FL5*FM18/100)</f>
        <v>#DIV/0!</v>
      </c>
      <c r="FN26" s="15"/>
      <c r="FO26" s="15"/>
      <c r="FP26" s="11"/>
      <c r="FQ26" s="11"/>
      <c r="FR26" s="11"/>
      <c r="FS26" s="11"/>
      <c r="FT26" s="11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</row>
    <row r="27" spans="1:197" x14ac:dyDescent="0.3">
      <c r="A27" s="1" t="s">
        <v>582</v>
      </c>
      <c r="B27" s="1" t="s">
        <v>583</v>
      </c>
      <c r="C27" s="88" t="s">
        <v>581</v>
      </c>
      <c r="D27" s="110" t="s">
        <v>590</v>
      </c>
      <c r="E27" s="1" t="s">
        <v>584</v>
      </c>
      <c r="F27" s="25">
        <f>(F5/F2)*1000</f>
        <v>6.5009041213567265E-2</v>
      </c>
      <c r="G27" s="25">
        <f t="shared" ref="G27:BR27" si="110">(G5/G2)*1000</f>
        <v>6.8368277119416593E-2</v>
      </c>
      <c r="H27" s="25">
        <f t="shared" si="110"/>
        <v>7.9224355830535331E-2</v>
      </c>
      <c r="I27" s="25">
        <f t="shared" si="110"/>
        <v>9.7334531296795451E-2</v>
      </c>
      <c r="J27" s="25">
        <f t="shared" si="110"/>
        <v>0.11146201003158089</v>
      </c>
      <c r="K27" s="25">
        <f t="shared" si="110"/>
        <v>0.12531790203088716</v>
      </c>
      <c r="L27" s="25">
        <f t="shared" si="110"/>
        <v>0.14608670245790875</v>
      </c>
      <c r="M27" s="25">
        <f t="shared" si="110"/>
        <v>0.15306122448979595</v>
      </c>
      <c r="N27" s="25">
        <f t="shared" si="110"/>
        <v>0.15601756104640616</v>
      </c>
      <c r="O27" s="25">
        <f t="shared" si="110"/>
        <v>0.16905866695442609</v>
      </c>
      <c r="P27" s="25">
        <f t="shared" si="110"/>
        <v>0.17516265103310219</v>
      </c>
      <c r="Q27" s="25">
        <f t="shared" si="110"/>
        <v>0.17761358388689566</v>
      </c>
      <c r="R27" s="25">
        <f t="shared" si="110"/>
        <v>0.18012290739563466</v>
      </c>
      <c r="S27" s="25">
        <f t="shared" si="110"/>
        <v>0.16866369162655045</v>
      </c>
      <c r="T27" s="25">
        <f t="shared" si="110"/>
        <v>0.1681202059472523</v>
      </c>
      <c r="U27" s="25">
        <f t="shared" si="110"/>
        <v>0.19157755407711868</v>
      </c>
      <c r="V27" s="25">
        <f t="shared" si="110"/>
        <v>0.19334346084794918</v>
      </c>
      <c r="W27" s="25">
        <f t="shared" si="110"/>
        <v>0.19198464122870171</v>
      </c>
      <c r="X27" s="25">
        <f t="shared" si="110"/>
        <v>0.1909047521647235</v>
      </c>
      <c r="Y27" s="25">
        <f t="shared" si="110"/>
        <v>0.18633961241360616</v>
      </c>
      <c r="Z27" s="25">
        <f t="shared" si="110"/>
        <v>0.20641580942068216</v>
      </c>
      <c r="AA27" s="25">
        <f t="shared" si="110"/>
        <v>0.22154341915343559</v>
      </c>
      <c r="AB27" s="25">
        <f t="shared" si="110"/>
        <v>0.21663056157307115</v>
      </c>
      <c r="AC27" s="25">
        <f t="shared" si="110"/>
        <v>0.21508222759008636</v>
      </c>
      <c r="AD27" s="25">
        <f t="shared" si="110"/>
        <v>0.20976041427681819</v>
      </c>
      <c r="AE27" s="25">
        <f t="shared" si="110"/>
        <v>0.2112035352222511</v>
      </c>
      <c r="AF27" s="25">
        <f t="shared" si="110"/>
        <v>0.21333678120050426</v>
      </c>
      <c r="AG27" s="25">
        <f t="shared" si="110"/>
        <v>0.21822849807445444</v>
      </c>
      <c r="AH27" s="25">
        <f t="shared" si="110"/>
        <v>0.223463687150838</v>
      </c>
      <c r="AI27" s="25">
        <f t="shared" si="110"/>
        <v>0.22144190313498466</v>
      </c>
      <c r="AJ27" s="25">
        <f t="shared" si="110"/>
        <v>0.22647206844489182</v>
      </c>
      <c r="AK27" s="25">
        <f t="shared" si="110"/>
        <v>0.22818204551137786</v>
      </c>
      <c r="AL27" s="25">
        <f t="shared" si="110"/>
        <v>0.2267855478579639</v>
      </c>
      <c r="AM27" s="25">
        <f t="shared" si="110"/>
        <v>0.23444489002683777</v>
      </c>
      <c r="AN27" s="25">
        <f t="shared" si="110"/>
        <v>0.23307163886162904</v>
      </c>
      <c r="AO27" s="25">
        <f t="shared" si="110"/>
        <v>0.23802258162953921</v>
      </c>
      <c r="AP27" s="25">
        <f t="shared" si="110"/>
        <v>0.23972083143680778</v>
      </c>
      <c r="AQ27" s="25">
        <f t="shared" si="110"/>
        <v>0.24096385542168675</v>
      </c>
      <c r="AR27" s="25">
        <f t="shared" si="110"/>
        <v>0.23974347448230393</v>
      </c>
      <c r="AS27" s="25">
        <f t="shared" si="110"/>
        <v>0.23805981252789762</v>
      </c>
      <c r="AT27" s="25">
        <f t="shared" si="110"/>
        <v>0.23415038975666144</v>
      </c>
      <c r="AU27" s="25">
        <f t="shared" si="110"/>
        <v>0.23225047773041307</v>
      </c>
      <c r="AV27" s="25">
        <f t="shared" si="110"/>
        <v>0.23021331157477565</v>
      </c>
      <c r="AW27" s="25">
        <f t="shared" si="110"/>
        <v>0.23151497612501806</v>
      </c>
      <c r="AX27" s="25">
        <f t="shared" si="110"/>
        <v>0.23225806451612901</v>
      </c>
      <c r="AY27" s="25">
        <f t="shared" si="110"/>
        <v>0.23046063675420378</v>
      </c>
      <c r="AZ27" s="25">
        <f t="shared" si="110"/>
        <v>0.23133780962590983</v>
      </c>
      <c r="BA27" s="25">
        <f t="shared" si="110"/>
        <v>0.23501762632197415</v>
      </c>
      <c r="BB27" s="25">
        <f t="shared" si="110"/>
        <v>0.23575093606989322</v>
      </c>
      <c r="BC27" s="25">
        <f t="shared" si="110"/>
        <v>0.23920813857574921</v>
      </c>
      <c r="BD27" s="25">
        <f t="shared" si="110"/>
        <v>0.23929950508511449</v>
      </c>
      <c r="BE27" s="25">
        <f t="shared" si="110"/>
        <v>0.24555438624895437</v>
      </c>
      <c r="BF27" s="25">
        <f t="shared" si="110"/>
        <v>0.25240997824977845</v>
      </c>
      <c r="BG27" s="25">
        <f t="shared" si="110"/>
        <v>0.2684203462622467</v>
      </c>
      <c r="BH27" s="25">
        <f t="shared" si="110"/>
        <v>0.33335979045956027</v>
      </c>
      <c r="BI27" s="25">
        <f t="shared" si="110"/>
        <v>0.41660116333909764</v>
      </c>
      <c r="BJ27" s="25">
        <f t="shared" si="110"/>
        <v>0.69783304475575847</v>
      </c>
      <c r="BK27" s="25">
        <f t="shared" si="110"/>
        <v>0.9565585033294578</v>
      </c>
      <c r="BL27" s="25">
        <f t="shared" si="110"/>
        <v>1.5163328404355423</v>
      </c>
      <c r="BM27" s="25">
        <f t="shared" si="110"/>
        <v>2.4367360068625348</v>
      </c>
      <c r="BN27" s="25">
        <f t="shared" si="110"/>
        <v>2.4379184337574351</v>
      </c>
      <c r="BO27" s="25">
        <f t="shared" si="110"/>
        <v>2.3990498812351548</v>
      </c>
      <c r="BP27" s="25">
        <f t="shared" si="110"/>
        <v>2.5835270760951907</v>
      </c>
      <c r="BQ27" s="25">
        <f t="shared" si="110"/>
        <v>2.6663905356079627</v>
      </c>
      <c r="BR27" s="25">
        <f t="shared" si="110"/>
        <v>2.3826622210823287</v>
      </c>
      <c r="BS27" s="25">
        <f t="shared" ref="BS27:ED27" si="111">(BS5/BS2)*1000</f>
        <v>2.1581636543887748</v>
      </c>
      <c r="BT27" s="25">
        <f t="shared" si="111"/>
        <v>2.1278204966595236</v>
      </c>
      <c r="BU27" s="25">
        <f t="shared" si="111"/>
        <v>2.0684486635023736</v>
      </c>
      <c r="BV27" s="25">
        <f t="shared" si="111"/>
        <v>2.0598879579594462</v>
      </c>
      <c r="BW27" s="25">
        <f t="shared" si="111"/>
        <v>2.0519768444389701</v>
      </c>
      <c r="BX27" s="25">
        <f t="shared" si="111"/>
        <v>1.7615341449727964</v>
      </c>
      <c r="BY27" s="25">
        <f t="shared" si="111"/>
        <v>1.3494197737238658</v>
      </c>
      <c r="BZ27" s="25">
        <f t="shared" si="111"/>
        <v>1.3754959721053266</v>
      </c>
      <c r="CA27" s="25">
        <f t="shared" si="111"/>
        <v>1.4360344457431837</v>
      </c>
      <c r="CB27" s="25">
        <f t="shared" si="111"/>
        <v>1.44564060097007</v>
      </c>
      <c r="CC27" s="25">
        <f t="shared" si="111"/>
        <v>1.5636739293764086</v>
      </c>
      <c r="CD27" s="25">
        <f t="shared" si="111"/>
        <v>1.6360585438612847</v>
      </c>
      <c r="CE27" s="25">
        <f t="shared" si="111"/>
        <v>1.7442398445452023</v>
      </c>
      <c r="CF27" s="25">
        <f t="shared" si="111"/>
        <v>1.8734235267140564</v>
      </c>
      <c r="CG27" s="25">
        <f t="shared" si="111"/>
        <v>2.2575307690564155</v>
      </c>
      <c r="CH27" s="25">
        <f t="shared" si="111"/>
        <v>3.1573986804901035</v>
      </c>
      <c r="CI27" s="25">
        <f t="shared" si="111"/>
        <v>4.3422078645427202</v>
      </c>
      <c r="CJ27" s="25">
        <f t="shared" si="111"/>
        <v>5.8201644539994239</v>
      </c>
      <c r="CK27" s="25">
        <f t="shared" si="111"/>
        <v>8.7940753841052288</v>
      </c>
      <c r="CL27" s="25">
        <f t="shared" si="111"/>
        <v>12.660991531404376</v>
      </c>
      <c r="CM27" s="25">
        <f t="shared" si="111"/>
        <v>16.530522617479139</v>
      </c>
      <c r="CN27" s="25">
        <f t="shared" si="111"/>
        <v>20.178610324548028</v>
      </c>
      <c r="CO27" s="25">
        <f t="shared" si="111"/>
        <v>26.626271369833372</v>
      </c>
      <c r="CP27" s="25">
        <f t="shared" si="111"/>
        <v>31.053445609211202</v>
      </c>
      <c r="CQ27" s="25">
        <f t="shared" si="111"/>
        <v>34.426823549473504</v>
      </c>
      <c r="CR27" s="25">
        <f t="shared" si="111"/>
        <v>40.323501427212179</v>
      </c>
      <c r="CS27" s="25">
        <f t="shared" si="111"/>
        <v>46.095919225915019</v>
      </c>
      <c r="CT27" s="25">
        <f t="shared" si="111"/>
        <v>52.142508908376072</v>
      </c>
      <c r="CU27" s="25">
        <f t="shared" si="111"/>
        <v>58.07874055017809</v>
      </c>
      <c r="CV27" s="25">
        <f t="shared" si="111"/>
        <v>63.50267241788324</v>
      </c>
      <c r="CW27" s="25">
        <f t="shared" si="111"/>
        <v>66.853869251975354</v>
      </c>
      <c r="CX27" s="25">
        <f t="shared" si="111"/>
        <v>70.139602394115812</v>
      </c>
      <c r="CY27" s="25">
        <f t="shared" si="111"/>
        <v>74.802231473839399</v>
      </c>
      <c r="CZ27" s="25">
        <f t="shared" si="111"/>
        <v>81.708135156859072</v>
      </c>
      <c r="DA27" s="25">
        <f t="shared" si="111"/>
        <v>84.243036051613686</v>
      </c>
      <c r="DB27" s="25">
        <f t="shared" si="111"/>
        <v>89.044128010735719</v>
      </c>
      <c r="DC27" s="25">
        <f t="shared" si="111"/>
        <v>95.986492776949348</v>
      </c>
      <c r="DD27" s="25">
        <f t="shared" si="111"/>
        <v>102.52819716373452</v>
      </c>
      <c r="DE27" s="25">
        <f t="shared" si="111"/>
        <v>111.50204397411549</v>
      </c>
      <c r="DF27" s="25">
        <f t="shared" si="111"/>
        <v>123.95678408223971</v>
      </c>
      <c r="DG27" s="25">
        <f t="shared" si="111"/>
        <v>155.96000603999778</v>
      </c>
      <c r="DH27" s="25">
        <f t="shared" si="111"/>
        <v>169.56910172780402</v>
      </c>
      <c r="DI27" s="25">
        <f t="shared" si="111"/>
        <v>196.02342838949605</v>
      </c>
      <c r="DJ27" s="25">
        <f t="shared" si="111"/>
        <v>218.96738377167514</v>
      </c>
      <c r="DK27" s="25">
        <f t="shared" si="111"/>
        <v>250.17649151629962</v>
      </c>
      <c r="DL27" s="25">
        <f t="shared" si="111"/>
        <v>304.78665045664803</v>
      </c>
      <c r="DM27" s="25">
        <f t="shared" si="111"/>
        <v>377.82684797842734</v>
      </c>
      <c r="DN27" s="25">
        <f t="shared" si="111"/>
        <v>480.86720093342433</v>
      </c>
      <c r="DO27" s="25">
        <f t="shared" si="111"/>
        <v>599.71381081292668</v>
      </c>
      <c r="DP27" s="25">
        <f t="shared" si="111"/>
        <v>770.77518405753665</v>
      </c>
      <c r="DQ27" s="25">
        <f t="shared" si="111"/>
        <v>956.89853270521348</v>
      </c>
      <c r="DR27" s="25">
        <f t="shared" si="111"/>
        <v>1140.4295547201505</v>
      </c>
      <c r="DS27" s="25">
        <f t="shared" si="111"/>
        <v>1440.5189251450893</v>
      </c>
      <c r="DT27" s="25">
        <f t="shared" si="111"/>
        <v>1724.1074313327586</v>
      </c>
      <c r="DU27" s="25">
        <f t="shared" si="111"/>
        <v>2070.3661457091944</v>
      </c>
      <c r="DV27" s="25">
        <f t="shared" si="111"/>
        <v>2575.2769356056824</v>
      </c>
      <c r="DW27" s="25">
        <f t="shared" si="111"/>
        <v>3275.788874628689</v>
      </c>
      <c r="DX27" s="25">
        <f t="shared" si="111"/>
        <v>4183.0325535419061</v>
      </c>
      <c r="DY27" s="25">
        <f t="shared" si="111"/>
        <v>5157.2173005493833</v>
      </c>
      <c r="DZ27" s="25">
        <f t="shared" si="111"/>
        <v>6257.713716500396</v>
      </c>
      <c r="EA27" s="25">
        <f t="shared" si="111"/>
        <v>7292.8617766799971</v>
      </c>
      <c r="EB27" s="25">
        <f t="shared" si="111"/>
        <v>8362.6060609048382</v>
      </c>
      <c r="EC27" s="25">
        <f t="shared" si="111"/>
        <v>9483.6765111785808</v>
      </c>
      <c r="ED27" s="25">
        <f t="shared" si="111"/>
        <v>10703.926786187152</v>
      </c>
      <c r="EE27" s="25">
        <f t="shared" ref="EE27:FL27" si="112">(EE5/EE2)*1000</f>
        <v>12087.622119731133</v>
      </c>
      <c r="EF27" s="25">
        <f t="shared" si="112"/>
        <v>13655.964946781532</v>
      </c>
      <c r="EG27" s="25">
        <f t="shared" si="112"/>
        <v>15341.741343844493</v>
      </c>
      <c r="EH27" s="25">
        <f t="shared" si="112"/>
        <v>17305.460545130565</v>
      </c>
      <c r="EI27" s="25">
        <f t="shared" si="112"/>
        <v>19263.45921543907</v>
      </c>
      <c r="EJ27" s="25">
        <f t="shared" si="112"/>
        <v>20751.182772454944</v>
      </c>
      <c r="EK27" s="25">
        <f t="shared" si="112"/>
        <v>21914.83855423272</v>
      </c>
      <c r="EL27" s="25">
        <f t="shared" si="112"/>
        <v>22428.960121290453</v>
      </c>
      <c r="EM27" s="25">
        <f t="shared" si="112"/>
        <v>22840.795784802431</v>
      </c>
      <c r="EN27" s="25">
        <f t="shared" si="112"/>
        <v>23393.805023375084</v>
      </c>
      <c r="EO27" s="25">
        <f t="shared" si="112"/>
        <v>23778.733375677868</v>
      </c>
      <c r="EP27" s="25">
        <f t="shared" si="112"/>
        <v>24929.960471688089</v>
      </c>
      <c r="EQ27" s="25">
        <f t="shared" si="112"/>
        <v>25200.993614267074</v>
      </c>
      <c r="ER27" s="25">
        <f t="shared" si="112"/>
        <v>25753.766297816441</v>
      </c>
      <c r="ES27" s="25">
        <f t="shared" si="112"/>
        <v>26547.988639189924</v>
      </c>
      <c r="ET27" s="25">
        <f t="shared" si="112"/>
        <v>27500.430109826993</v>
      </c>
      <c r="EU27" s="25">
        <f t="shared" si="112"/>
        <v>28543.126408289965</v>
      </c>
      <c r="EV27" s="25">
        <f t="shared" si="112"/>
        <v>28813.842682463019</v>
      </c>
      <c r="EW27" s="25">
        <f t="shared" si="112"/>
        <v>29642.997039787053</v>
      </c>
      <c r="EX27" s="25">
        <f t="shared" si="112"/>
        <v>31173.124280494434</v>
      </c>
      <c r="EY27" s="25">
        <f t="shared" si="112"/>
        <v>32448.227063752831</v>
      </c>
      <c r="EZ27" s="25">
        <f t="shared" si="112"/>
        <v>33242.541989185826</v>
      </c>
      <c r="FA27" s="25">
        <f t="shared" si="112"/>
        <v>34594.331733396153</v>
      </c>
      <c r="FB27" s="25">
        <f t="shared" si="112"/>
        <v>35790.692393613579</v>
      </c>
      <c r="FC27" s="25">
        <f t="shared" si="112"/>
        <v>36243.005983218769</v>
      </c>
      <c r="FD27" s="25">
        <f t="shared" si="112"/>
        <v>36834.225799059313</v>
      </c>
      <c r="FE27" s="25">
        <f t="shared" si="112"/>
        <v>37675.94726041473</v>
      </c>
      <c r="FF27" s="25">
        <f t="shared" si="112"/>
        <v>38444.958523716472</v>
      </c>
      <c r="FG27" s="25">
        <f t="shared" si="112"/>
        <v>39364.927300658645</v>
      </c>
      <c r="FH27" s="25">
        <f t="shared" si="112"/>
        <v>40288.163469071573</v>
      </c>
      <c r="FI27" s="25">
        <f t="shared" si="112"/>
        <v>40407.811421472245</v>
      </c>
      <c r="FJ27" s="25">
        <f t="shared" si="112"/>
        <v>43444.16818137918</v>
      </c>
      <c r="FK27" s="25">
        <f t="shared" si="112"/>
        <v>46725.712103681013</v>
      </c>
      <c r="FL27" s="25">
        <f t="shared" si="112"/>
        <v>48535.149998048211</v>
      </c>
      <c r="FM27" s="25">
        <f>(FM5/FM2)*1000</f>
        <v>49983.464076105833</v>
      </c>
      <c r="FO27" s="15"/>
      <c r="FP27" s="11"/>
      <c r="FQ27" s="11"/>
      <c r="FR27" s="11"/>
      <c r="FS27" s="11"/>
      <c r="FT27" s="11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</row>
    <row r="28" spans="1:197" x14ac:dyDescent="0.3">
      <c r="FP28" s="11"/>
      <c r="FQ28" s="11"/>
      <c r="FR28" s="11"/>
      <c r="FS28" s="11"/>
      <c r="FT28" s="11"/>
    </row>
    <row r="29" spans="1:197" x14ac:dyDescent="0.3">
      <c r="FP29" s="11"/>
      <c r="FQ29" s="11"/>
      <c r="FR29" s="11"/>
      <c r="FS29" s="11"/>
      <c r="FT29" s="11"/>
    </row>
    <row r="30" spans="1:197" x14ac:dyDescent="0.3">
      <c r="FL30" s="88"/>
      <c r="FP30" s="11"/>
      <c r="FQ30" s="11"/>
      <c r="FR30" s="11"/>
      <c r="FS30" s="11"/>
      <c r="FT30" s="11"/>
    </row>
    <row r="31" spans="1:197" x14ac:dyDescent="0.3">
      <c r="FP31" s="11"/>
      <c r="FQ31" s="11"/>
      <c r="FR31" s="11"/>
      <c r="FS31" s="11"/>
      <c r="FT31" s="11"/>
    </row>
    <row r="32" spans="1:197" x14ac:dyDescent="0.3">
      <c r="FP32" s="11"/>
      <c r="FQ32" s="11"/>
      <c r="FR32" s="11"/>
      <c r="FS32" s="11"/>
      <c r="FT32" s="11"/>
    </row>
    <row r="33" spans="172:176" x14ac:dyDescent="0.3">
      <c r="FP33" s="11"/>
      <c r="FQ33" s="11"/>
      <c r="FR33" s="11"/>
      <c r="FS33" s="11"/>
      <c r="FT33" s="11"/>
    </row>
    <row r="34" spans="172:176" x14ac:dyDescent="0.3">
      <c r="FP34" s="11"/>
      <c r="FQ34" s="11"/>
      <c r="FR34" s="11"/>
      <c r="FS34" s="11"/>
      <c r="FT34" s="11"/>
    </row>
    <row r="35" spans="172:176" x14ac:dyDescent="0.3">
      <c r="FP35" s="11"/>
      <c r="FQ35" s="11"/>
      <c r="FR35" s="11"/>
      <c r="FS35" s="11"/>
      <c r="FT35" s="11"/>
    </row>
    <row r="36" spans="172:176" x14ac:dyDescent="0.3">
      <c r="FP36" s="11"/>
      <c r="FQ36" s="11"/>
      <c r="FR36" s="11"/>
      <c r="FS36" s="11"/>
      <c r="FT36" s="11"/>
    </row>
    <row r="37" spans="172:176" x14ac:dyDescent="0.3">
      <c r="FP37" s="11"/>
      <c r="FQ37" s="11"/>
      <c r="FR37" s="11"/>
      <c r="FS37" s="11"/>
      <c r="FT37" s="11"/>
    </row>
    <row r="38" spans="172:176" x14ac:dyDescent="0.3">
      <c r="FP38" s="11"/>
      <c r="FQ38" s="11"/>
      <c r="FR38" s="11"/>
      <c r="FS38" s="11"/>
      <c r="FT38" s="11"/>
    </row>
    <row r="39" spans="172:176" x14ac:dyDescent="0.3">
      <c r="FP39" s="11"/>
      <c r="FQ39" s="11"/>
      <c r="FR39" s="11"/>
      <c r="FS39" s="11"/>
      <c r="FT39" s="11"/>
    </row>
    <row r="40" spans="172:176" x14ac:dyDescent="0.3">
      <c r="FP40" s="11"/>
      <c r="FQ40" s="11"/>
      <c r="FR40" s="11"/>
      <c r="FS40" s="11"/>
      <c r="FT40" s="11"/>
    </row>
    <row r="41" spans="172:176" x14ac:dyDescent="0.3">
      <c r="FP41" s="11"/>
      <c r="FQ41" s="11"/>
      <c r="FR41" s="11"/>
      <c r="FS41" s="11"/>
      <c r="FT41" s="11"/>
    </row>
    <row r="42" spans="172:176" x14ac:dyDescent="0.3">
      <c r="FP42" s="11"/>
      <c r="FQ42" s="11"/>
      <c r="FR42" s="11"/>
      <c r="FS42" s="11"/>
      <c r="FT42" s="11"/>
    </row>
    <row r="43" spans="172:176" x14ac:dyDescent="0.3">
      <c r="FP43" s="11"/>
      <c r="FQ43" s="11"/>
      <c r="FR43" s="11"/>
      <c r="FS43" s="11"/>
      <c r="FT43" s="11"/>
    </row>
    <row r="44" spans="172:176" x14ac:dyDescent="0.3">
      <c r="FP44" s="11"/>
      <c r="FQ44" s="11"/>
      <c r="FR44" s="11"/>
      <c r="FS44" s="11"/>
      <c r="FT44" s="11"/>
    </row>
    <row r="45" spans="172:176" x14ac:dyDescent="0.3">
      <c r="FP45" s="11"/>
      <c r="FQ45" s="11"/>
      <c r="FR45" s="11"/>
      <c r="FS45" s="11"/>
      <c r="FT45" s="11"/>
    </row>
    <row r="46" spans="172:176" x14ac:dyDescent="0.3">
      <c r="FP46" s="11"/>
      <c r="FQ46" s="11"/>
      <c r="FR46" s="11"/>
      <c r="FS46" s="11"/>
      <c r="FT46" s="11"/>
    </row>
    <row r="47" spans="172:176" x14ac:dyDescent="0.3">
      <c r="FP47" s="11"/>
      <c r="FQ47" s="11"/>
      <c r="FR47" s="11"/>
      <c r="FS47" s="11"/>
      <c r="FT47" s="11"/>
    </row>
    <row r="48" spans="172:176" x14ac:dyDescent="0.3">
      <c r="FP48" s="11"/>
      <c r="FQ48" s="11"/>
      <c r="FR48" s="11"/>
      <c r="FS48" s="11"/>
      <c r="FT48" s="11"/>
    </row>
    <row r="49" spans="172:176" x14ac:dyDescent="0.3">
      <c r="FP49" s="11"/>
      <c r="FQ49" s="11"/>
      <c r="FR49" s="11"/>
      <c r="FS49" s="11"/>
      <c r="FT49" s="11"/>
    </row>
    <row r="50" spans="172:176" x14ac:dyDescent="0.3">
      <c r="FP50" s="11"/>
      <c r="FQ50" s="11"/>
      <c r="FR50" s="11"/>
      <c r="FS50" s="11"/>
      <c r="FT50" s="11"/>
    </row>
    <row r="51" spans="172:176" x14ac:dyDescent="0.3">
      <c r="FP51" s="11"/>
      <c r="FQ51" s="11"/>
      <c r="FR51" s="11"/>
      <c r="FS51" s="11"/>
      <c r="FT51" s="11"/>
    </row>
    <row r="52" spans="172:176" x14ac:dyDescent="0.3">
      <c r="FP52" s="11"/>
      <c r="FQ52" s="11"/>
      <c r="FR52" s="11"/>
      <c r="FS52" s="11"/>
      <c r="FT52" s="11"/>
    </row>
    <row r="53" spans="172:176" x14ac:dyDescent="0.3">
      <c r="FP53" s="11"/>
      <c r="FQ53" s="11"/>
      <c r="FR53" s="11"/>
      <c r="FS53" s="11"/>
      <c r="FT53" s="11"/>
    </row>
    <row r="54" spans="172:176" x14ac:dyDescent="0.3">
      <c r="FP54" s="11"/>
      <c r="FQ54" s="11"/>
      <c r="FR54" s="11"/>
      <c r="FS54" s="11"/>
      <c r="FT54" s="11"/>
    </row>
    <row r="55" spans="172:176" x14ac:dyDescent="0.3">
      <c r="FP55" s="11"/>
      <c r="FQ55" s="11"/>
      <c r="FR55" s="11"/>
      <c r="FS55" s="11"/>
      <c r="FT55" s="11"/>
    </row>
    <row r="56" spans="172:176" x14ac:dyDescent="0.3">
      <c r="FP56" s="11"/>
      <c r="FQ56" s="11"/>
      <c r="FR56" s="11"/>
      <c r="FS56" s="11"/>
      <c r="FT56" s="11"/>
    </row>
    <row r="57" spans="172:176" x14ac:dyDescent="0.3">
      <c r="FP57" s="11"/>
      <c r="FQ57" s="11"/>
      <c r="FR57" s="11"/>
      <c r="FS57" s="11"/>
      <c r="FT57" s="11"/>
    </row>
    <row r="58" spans="172:176" x14ac:dyDescent="0.3">
      <c r="FP58" s="11"/>
      <c r="FQ58" s="11"/>
      <c r="FR58" s="11"/>
      <c r="FS58" s="11"/>
      <c r="FT58" s="11"/>
    </row>
    <row r="59" spans="172:176" x14ac:dyDescent="0.3">
      <c r="FP59" s="11"/>
      <c r="FQ59" s="11"/>
      <c r="FR59" s="11"/>
      <c r="FS59" s="11"/>
      <c r="FT59" s="11"/>
    </row>
    <row r="60" spans="172:176" x14ac:dyDescent="0.3">
      <c r="FP60" s="11"/>
      <c r="FQ60" s="11"/>
      <c r="FR60" s="11"/>
      <c r="FS60" s="11"/>
      <c r="FT60" s="11"/>
    </row>
    <row r="61" spans="172:176" x14ac:dyDescent="0.3">
      <c r="FP61" s="11"/>
      <c r="FQ61" s="11"/>
      <c r="FR61" s="11"/>
      <c r="FS61" s="11"/>
      <c r="FT61" s="11"/>
    </row>
    <row r="62" spans="172:176" x14ac:dyDescent="0.3">
      <c r="FP62" s="11"/>
      <c r="FQ62" s="11"/>
      <c r="FR62" s="11"/>
      <c r="FS62" s="11"/>
      <c r="FT62" s="11"/>
    </row>
    <row r="63" spans="172:176" x14ac:dyDescent="0.3">
      <c r="FP63" s="11"/>
      <c r="FQ63" s="11"/>
      <c r="FR63" s="11"/>
      <c r="FS63" s="11"/>
      <c r="FT63" s="11"/>
    </row>
    <row r="64" spans="172:176" x14ac:dyDescent="0.3">
      <c r="FP64" s="11"/>
      <c r="FQ64" s="11"/>
      <c r="FR64" s="11"/>
      <c r="FS64" s="11"/>
      <c r="FT64" s="11"/>
    </row>
    <row r="65" spans="171:176" x14ac:dyDescent="0.3">
      <c r="FP65" s="11"/>
      <c r="FQ65" s="11"/>
      <c r="FR65" s="11"/>
      <c r="FS65" s="11"/>
      <c r="FT65" s="11"/>
    </row>
    <row r="66" spans="171:176" x14ac:dyDescent="0.3">
      <c r="FP66" s="11"/>
      <c r="FQ66" s="11"/>
      <c r="FR66" s="11"/>
      <c r="FS66" s="11"/>
      <c r="FT66" s="11"/>
    </row>
    <row r="67" spans="171:176" x14ac:dyDescent="0.3">
      <c r="FP67" s="11"/>
      <c r="FQ67" s="11"/>
      <c r="FR67" s="11"/>
      <c r="FS67" s="11"/>
      <c r="FT67" s="11"/>
    </row>
    <row r="68" spans="171:176" x14ac:dyDescent="0.3">
      <c r="FP68" s="11"/>
      <c r="FQ68" s="11"/>
      <c r="FR68" s="11"/>
      <c r="FS68" s="11"/>
      <c r="FT68" s="11"/>
    </row>
    <row r="69" spans="171:176" x14ac:dyDescent="0.3">
      <c r="FP69" s="11"/>
      <c r="FQ69" s="11"/>
      <c r="FR69" s="11"/>
      <c r="FS69" s="11"/>
      <c r="FT69" s="11"/>
    </row>
    <row r="70" spans="171:176" x14ac:dyDescent="0.3">
      <c r="FP70" s="11"/>
      <c r="FQ70" s="11"/>
      <c r="FR70" s="11"/>
      <c r="FS70" s="11"/>
      <c r="FT70" s="11"/>
    </row>
    <row r="71" spans="171:176" x14ac:dyDescent="0.3">
      <c r="FP71" s="11"/>
      <c r="FQ71" s="11"/>
      <c r="FR71" s="11"/>
      <c r="FS71" s="11"/>
      <c r="FT71" s="11"/>
    </row>
    <row r="72" spans="171:176" x14ac:dyDescent="0.3">
      <c r="FP72" s="11"/>
      <c r="FQ72" s="11"/>
      <c r="FR72" s="11"/>
      <c r="FS72" s="11"/>
      <c r="FT72" s="11"/>
    </row>
    <row r="73" spans="171:176" x14ac:dyDescent="0.3">
      <c r="FP73" s="11"/>
      <c r="FQ73" s="11"/>
      <c r="FR73" s="11"/>
      <c r="FS73" s="11"/>
      <c r="FT73" s="11"/>
    </row>
    <row r="74" spans="171:176" x14ac:dyDescent="0.3">
      <c r="FP74" s="11"/>
      <c r="FQ74" s="11"/>
      <c r="FR74" s="11"/>
      <c r="FS74" s="11"/>
      <c r="FT74" s="11"/>
    </row>
    <row r="75" spans="171:176" x14ac:dyDescent="0.3">
      <c r="FP75" s="11"/>
      <c r="FQ75" s="11"/>
      <c r="FR75" s="11"/>
      <c r="FS75" s="11"/>
      <c r="FT75" s="11"/>
    </row>
    <row r="76" spans="171:176" x14ac:dyDescent="0.3">
      <c r="FP76" s="11"/>
      <c r="FQ76" s="11"/>
      <c r="FR76" s="11"/>
      <c r="FS76" s="11"/>
      <c r="FT76" s="11"/>
    </row>
    <row r="77" spans="171:176" x14ac:dyDescent="0.3">
      <c r="FP77" s="11"/>
      <c r="FQ77" s="11"/>
      <c r="FR77" s="11"/>
      <c r="FS77" s="11"/>
      <c r="FT77" s="11"/>
    </row>
    <row r="78" spans="171:176" x14ac:dyDescent="0.3">
      <c r="FP78" s="11"/>
      <c r="FQ78" s="11"/>
      <c r="FR78" s="11"/>
      <c r="FS78" s="11"/>
      <c r="FT78" s="11"/>
    </row>
    <row r="79" spans="171:176" x14ac:dyDescent="0.3">
      <c r="FO79" s="10"/>
      <c r="FP79" s="11"/>
      <c r="FQ79" s="11"/>
      <c r="FR79" s="11"/>
      <c r="FS79" s="11"/>
      <c r="FT79" s="11"/>
    </row>
    <row r="80" spans="171:176" x14ac:dyDescent="0.3">
      <c r="FO80" s="10"/>
      <c r="FP80" s="11"/>
      <c r="FQ80" s="11"/>
      <c r="FR80" s="34"/>
      <c r="FS80" s="34"/>
      <c r="FT80" s="11"/>
    </row>
    <row r="81" spans="171:176" x14ac:dyDescent="0.3">
      <c r="FP81" s="11"/>
      <c r="FQ81" s="11"/>
      <c r="FR81" s="34"/>
      <c r="FS81" s="34"/>
      <c r="FT81" s="11"/>
    </row>
    <row r="82" spans="171:176" x14ac:dyDescent="0.3">
      <c r="FP82" s="11"/>
      <c r="FQ82" s="11"/>
      <c r="FR82" s="11"/>
      <c r="FS82" s="11"/>
      <c r="FT82" s="11"/>
    </row>
    <row r="83" spans="171:176" x14ac:dyDescent="0.3">
      <c r="FP83" s="11"/>
      <c r="FQ83" s="11"/>
      <c r="FR83" s="11"/>
      <c r="FS83" s="11"/>
      <c r="FT83" s="11"/>
    </row>
    <row r="84" spans="171:176" x14ac:dyDescent="0.3">
      <c r="FP84" s="11"/>
      <c r="FQ84" s="11"/>
      <c r="FR84" s="11"/>
      <c r="FS84" s="11"/>
      <c r="FT84" s="11"/>
    </row>
    <row r="85" spans="171:176" x14ac:dyDescent="0.3">
      <c r="FO85" s="10"/>
    </row>
    <row r="86" spans="171:176" x14ac:dyDescent="0.3">
      <c r="FR86" s="10"/>
      <c r="FS86" s="10"/>
    </row>
  </sheetData>
  <sortState xmlns:xlrd2="http://schemas.microsoft.com/office/spreadsheetml/2017/richdata2" ref="FR5:FT88">
    <sortCondition ref="FT5:FT88"/>
  </sortState>
  <phoneticPr fontId="11" type="noConversion"/>
  <conditionalFormatting sqref="GG13:GG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E7A-7728-4296-AA2C-EF23E41CBEE6}">
  <dimension ref="A1:H66"/>
  <sheetViews>
    <sheetView topLeftCell="A43" workbookViewId="0">
      <selection activeCell="A55" sqref="A55:XFD55"/>
    </sheetView>
  </sheetViews>
  <sheetFormatPr defaultRowHeight="14.4" x14ac:dyDescent="0.3"/>
  <cols>
    <col min="1" max="1" width="13.109375" customWidth="1"/>
    <col min="2" max="2" width="14.44140625" customWidth="1"/>
    <col min="3" max="5" width="17.21875" customWidth="1"/>
    <col min="6" max="6" width="10.109375" customWidth="1"/>
    <col min="7" max="7" width="73.109375" customWidth="1"/>
    <col min="8" max="8" width="14.21875" customWidth="1"/>
  </cols>
  <sheetData>
    <row r="1" spans="1:8" x14ac:dyDescent="0.3">
      <c r="A1" t="s">
        <v>97</v>
      </c>
      <c r="B1" t="s">
        <v>98</v>
      </c>
      <c r="C1" t="s">
        <v>99</v>
      </c>
      <c r="D1" t="s">
        <v>179</v>
      </c>
      <c r="E1" t="s">
        <v>18</v>
      </c>
      <c r="F1" t="s">
        <v>100</v>
      </c>
      <c r="G1" t="s">
        <v>103</v>
      </c>
      <c r="H1" t="s">
        <v>167</v>
      </c>
    </row>
    <row r="2" spans="1:8" x14ac:dyDescent="0.3">
      <c r="A2" s="78">
        <v>17676</v>
      </c>
      <c r="B2" s="78">
        <v>18277</v>
      </c>
      <c r="C2" t="s">
        <v>101</v>
      </c>
      <c r="D2" t="s">
        <v>180</v>
      </c>
      <c r="E2" s="87" t="s">
        <v>174</v>
      </c>
      <c r="F2">
        <v>1</v>
      </c>
      <c r="G2" t="s">
        <v>102</v>
      </c>
      <c r="H2" t="s">
        <v>106</v>
      </c>
    </row>
    <row r="3" spans="1:8" x14ac:dyDescent="0.3">
      <c r="A3" s="78">
        <v>18290</v>
      </c>
      <c r="B3" s="78">
        <v>18828</v>
      </c>
      <c r="C3" t="s">
        <v>101</v>
      </c>
      <c r="D3" t="s">
        <v>181</v>
      </c>
      <c r="E3" s="87" t="s">
        <v>184</v>
      </c>
      <c r="F3">
        <v>1</v>
      </c>
      <c r="G3" t="s">
        <v>104</v>
      </c>
      <c r="H3" t="s">
        <v>106</v>
      </c>
    </row>
    <row r="4" spans="1:8" x14ac:dyDescent="0.3">
      <c r="A4" s="78">
        <v>18835</v>
      </c>
      <c r="B4" s="78">
        <v>19547</v>
      </c>
      <c r="C4" t="s">
        <v>101</v>
      </c>
      <c r="D4" t="s">
        <v>186</v>
      </c>
      <c r="E4" s="87" t="s">
        <v>185</v>
      </c>
      <c r="F4">
        <v>1</v>
      </c>
      <c r="G4" t="s">
        <v>105</v>
      </c>
      <c r="H4" t="s">
        <v>106</v>
      </c>
    </row>
    <row r="5" spans="1:8" x14ac:dyDescent="0.3">
      <c r="A5" s="78">
        <v>19556</v>
      </c>
      <c r="B5" s="78">
        <v>19573</v>
      </c>
      <c r="C5" t="s">
        <v>101</v>
      </c>
      <c r="D5" t="s">
        <v>188</v>
      </c>
      <c r="E5" s="87" t="s">
        <v>187</v>
      </c>
      <c r="F5">
        <v>2</v>
      </c>
      <c r="G5" t="s">
        <v>106</v>
      </c>
      <c r="H5" t="s">
        <v>106</v>
      </c>
    </row>
    <row r="6" spans="1:8" x14ac:dyDescent="0.3">
      <c r="A6" s="78">
        <v>19588</v>
      </c>
      <c r="B6" s="78">
        <v>19736</v>
      </c>
      <c r="C6" t="s">
        <v>107</v>
      </c>
      <c r="D6" t="s">
        <v>194</v>
      </c>
      <c r="E6" s="87" t="s">
        <v>189</v>
      </c>
      <c r="F6">
        <v>2</v>
      </c>
      <c r="G6" t="s">
        <v>134</v>
      </c>
      <c r="H6" t="s">
        <v>106</v>
      </c>
    </row>
    <row r="7" spans="1:8" x14ac:dyDescent="0.3">
      <c r="A7" s="78">
        <v>19742</v>
      </c>
      <c r="B7" s="78">
        <v>19763</v>
      </c>
      <c r="C7" t="s">
        <v>108</v>
      </c>
      <c r="D7" t="s">
        <v>201</v>
      </c>
      <c r="E7" s="87" t="s">
        <v>195</v>
      </c>
      <c r="F7">
        <v>2</v>
      </c>
      <c r="G7" t="s">
        <v>106</v>
      </c>
      <c r="H7" t="s">
        <v>106</v>
      </c>
    </row>
    <row r="8" spans="1:8" x14ac:dyDescent="0.3">
      <c r="A8" s="78">
        <v>19765</v>
      </c>
      <c r="B8" s="78">
        <v>20272</v>
      </c>
      <c r="C8" t="s">
        <v>109</v>
      </c>
      <c r="D8" t="s">
        <v>202</v>
      </c>
      <c r="E8" s="87" t="s">
        <v>190</v>
      </c>
      <c r="F8">
        <v>2</v>
      </c>
      <c r="G8" t="s">
        <v>110</v>
      </c>
      <c r="H8" t="s">
        <v>106</v>
      </c>
    </row>
    <row r="9" spans="1:8" x14ac:dyDescent="0.3">
      <c r="A9" s="78">
        <v>20276</v>
      </c>
      <c r="B9" s="78">
        <v>20955</v>
      </c>
      <c r="C9" t="s">
        <v>111</v>
      </c>
      <c r="D9" t="s">
        <v>203</v>
      </c>
      <c r="E9" s="87" t="s">
        <v>196</v>
      </c>
      <c r="F9">
        <v>2</v>
      </c>
      <c r="G9" t="s">
        <v>110</v>
      </c>
      <c r="H9" t="s">
        <v>106</v>
      </c>
    </row>
    <row r="10" spans="1:8" x14ac:dyDescent="0.3">
      <c r="A10" s="78">
        <v>20959</v>
      </c>
      <c r="B10" s="78">
        <v>21367</v>
      </c>
      <c r="C10" t="s">
        <v>112</v>
      </c>
      <c r="D10" t="s">
        <v>208</v>
      </c>
      <c r="E10" s="87" t="s">
        <v>191</v>
      </c>
      <c r="F10">
        <v>2</v>
      </c>
      <c r="G10" t="s">
        <v>106</v>
      </c>
      <c r="H10" t="s">
        <v>106</v>
      </c>
    </row>
    <row r="11" spans="1:8" x14ac:dyDescent="0.3">
      <c r="A11" s="78">
        <v>21367</v>
      </c>
      <c r="B11" s="78">
        <v>21596</v>
      </c>
      <c r="C11" t="s">
        <v>108</v>
      </c>
      <c r="D11" t="s">
        <v>212</v>
      </c>
      <c r="E11" s="87" t="s">
        <v>211</v>
      </c>
      <c r="F11">
        <v>3</v>
      </c>
      <c r="G11" t="s">
        <v>113</v>
      </c>
      <c r="H11" t="s">
        <v>106</v>
      </c>
    </row>
    <row r="12" spans="1:8" x14ac:dyDescent="0.3">
      <c r="A12" s="78">
        <v>21597</v>
      </c>
      <c r="B12" s="78">
        <v>22001</v>
      </c>
      <c r="C12" t="s">
        <v>111</v>
      </c>
      <c r="D12" t="s">
        <v>213</v>
      </c>
      <c r="E12" s="87" t="s">
        <v>215</v>
      </c>
      <c r="F12">
        <v>3</v>
      </c>
      <c r="G12" t="s">
        <v>106</v>
      </c>
      <c r="H12" t="s">
        <v>106</v>
      </c>
    </row>
    <row r="13" spans="1:8" x14ac:dyDescent="0.3">
      <c r="A13" s="78">
        <v>22000</v>
      </c>
      <c r="B13" s="78">
        <v>22123</v>
      </c>
      <c r="C13" t="s">
        <v>114</v>
      </c>
      <c r="D13" t="s">
        <v>209</v>
      </c>
      <c r="E13" s="87" t="s">
        <v>192</v>
      </c>
      <c r="F13">
        <v>3</v>
      </c>
      <c r="G13" t="s">
        <v>106</v>
      </c>
      <c r="H13" t="s">
        <v>106</v>
      </c>
    </row>
    <row r="14" spans="1:8" x14ac:dyDescent="0.3">
      <c r="A14" s="78">
        <v>22123</v>
      </c>
      <c r="B14" s="78">
        <v>22698</v>
      </c>
      <c r="C14" t="s">
        <v>108</v>
      </c>
      <c r="D14" t="s">
        <v>216</v>
      </c>
      <c r="E14" s="87" t="s">
        <v>220</v>
      </c>
      <c r="F14">
        <v>3</v>
      </c>
      <c r="G14" t="s">
        <v>106</v>
      </c>
      <c r="H14" t="s">
        <v>106</v>
      </c>
    </row>
    <row r="15" spans="1:8" x14ac:dyDescent="0.3">
      <c r="A15" s="78">
        <v>22698</v>
      </c>
      <c r="B15" s="78">
        <v>23183</v>
      </c>
      <c r="C15" t="s">
        <v>108</v>
      </c>
      <c r="D15" t="s">
        <v>221</v>
      </c>
      <c r="E15" s="87" t="s">
        <v>225</v>
      </c>
      <c r="F15">
        <v>3</v>
      </c>
      <c r="G15" t="s">
        <v>115</v>
      </c>
      <c r="H15" t="s">
        <v>106</v>
      </c>
    </row>
    <row r="16" spans="1:8" x14ac:dyDescent="0.3">
      <c r="A16" s="78">
        <v>23183</v>
      </c>
      <c r="B16" s="78">
        <v>23349</v>
      </c>
      <c r="C16" t="s">
        <v>116</v>
      </c>
      <c r="D16" t="s">
        <v>204</v>
      </c>
      <c r="E16" s="87" t="s">
        <v>197</v>
      </c>
      <c r="F16">
        <v>4</v>
      </c>
      <c r="G16" t="s">
        <v>106</v>
      </c>
      <c r="H16" t="s">
        <v>106</v>
      </c>
    </row>
    <row r="17" spans="1:8" x14ac:dyDescent="0.3">
      <c r="A17" s="78">
        <v>23350</v>
      </c>
      <c r="B17" s="78">
        <v>23581</v>
      </c>
      <c r="C17" t="s">
        <v>117</v>
      </c>
      <c r="D17" t="s">
        <v>205</v>
      </c>
      <c r="E17" s="87" t="s">
        <v>198</v>
      </c>
      <c r="F17">
        <v>4</v>
      </c>
      <c r="G17" t="s">
        <v>118</v>
      </c>
      <c r="H17" t="s">
        <v>106</v>
      </c>
    </row>
    <row r="18" spans="1:8" x14ac:dyDescent="0.3">
      <c r="A18" s="78">
        <v>23580</v>
      </c>
      <c r="B18" s="78">
        <v>24161</v>
      </c>
      <c r="C18" t="s">
        <v>117</v>
      </c>
      <c r="D18" t="s">
        <v>226</v>
      </c>
      <c r="E18" s="87" t="s">
        <v>229</v>
      </c>
      <c r="F18">
        <v>4</v>
      </c>
      <c r="G18" t="s">
        <v>118</v>
      </c>
      <c r="H18" t="s">
        <v>106</v>
      </c>
    </row>
    <row r="19" spans="1:8" x14ac:dyDescent="0.3">
      <c r="A19" s="78">
        <v>24161</v>
      </c>
      <c r="B19" s="78">
        <v>25013</v>
      </c>
      <c r="C19" t="s">
        <v>117</v>
      </c>
      <c r="D19" t="s">
        <v>217</v>
      </c>
      <c r="E19" s="87" t="s">
        <v>230</v>
      </c>
      <c r="F19">
        <v>4</v>
      </c>
      <c r="G19" t="s">
        <v>118</v>
      </c>
      <c r="H19" t="s">
        <v>106</v>
      </c>
    </row>
    <row r="20" spans="1:8" x14ac:dyDescent="0.3">
      <c r="A20" s="78">
        <v>25013</v>
      </c>
      <c r="B20" s="78">
        <v>25184</v>
      </c>
      <c r="C20" t="s">
        <v>116</v>
      </c>
      <c r="D20" t="s">
        <v>227</v>
      </c>
      <c r="E20" s="87" t="s">
        <v>231</v>
      </c>
      <c r="F20">
        <v>5</v>
      </c>
      <c r="G20" t="s">
        <v>106</v>
      </c>
      <c r="H20" t="s">
        <v>106</v>
      </c>
    </row>
    <row r="21" spans="1:8" x14ac:dyDescent="0.3">
      <c r="A21" s="78">
        <v>25184</v>
      </c>
      <c r="B21" s="78">
        <v>25423</v>
      </c>
      <c r="C21" t="s">
        <v>119</v>
      </c>
      <c r="D21" t="s">
        <v>206</v>
      </c>
      <c r="E21" s="87" t="s">
        <v>199</v>
      </c>
      <c r="F21">
        <v>5</v>
      </c>
      <c r="G21" t="s">
        <v>120</v>
      </c>
      <c r="H21" t="s">
        <v>106</v>
      </c>
    </row>
    <row r="22" spans="1:8" x14ac:dyDescent="0.3">
      <c r="A22" s="78">
        <v>25420</v>
      </c>
      <c r="B22" s="78">
        <v>25654</v>
      </c>
      <c r="C22" t="s">
        <v>119</v>
      </c>
      <c r="D22" t="s">
        <v>228</v>
      </c>
      <c r="E22" s="87" t="s">
        <v>235</v>
      </c>
      <c r="F22">
        <v>5</v>
      </c>
      <c r="G22" t="s">
        <v>106</v>
      </c>
      <c r="H22" t="s">
        <v>106</v>
      </c>
    </row>
    <row r="23" spans="1:8" x14ac:dyDescent="0.3">
      <c r="A23" s="78">
        <v>25655</v>
      </c>
      <c r="B23" s="78">
        <v>25755</v>
      </c>
      <c r="C23" t="s">
        <v>119</v>
      </c>
      <c r="D23" t="s">
        <v>218</v>
      </c>
      <c r="E23" s="87" t="s">
        <v>236</v>
      </c>
      <c r="F23">
        <v>5</v>
      </c>
      <c r="G23" t="s">
        <v>118</v>
      </c>
      <c r="H23" t="s">
        <v>106</v>
      </c>
    </row>
    <row r="24" spans="1:8" x14ac:dyDescent="0.3">
      <c r="A24" s="78">
        <v>25786</v>
      </c>
      <c r="B24" s="78">
        <v>26347</v>
      </c>
      <c r="C24" t="s">
        <v>121</v>
      </c>
      <c r="D24" t="s">
        <v>210</v>
      </c>
      <c r="E24" s="87" t="s">
        <v>193</v>
      </c>
      <c r="F24">
        <v>5</v>
      </c>
      <c r="G24" t="s">
        <v>118</v>
      </c>
      <c r="H24" t="s">
        <v>106</v>
      </c>
    </row>
    <row r="25" spans="1:8" x14ac:dyDescent="0.3">
      <c r="A25" s="78">
        <v>26346</v>
      </c>
      <c r="B25" s="78">
        <v>26476</v>
      </c>
      <c r="C25" t="s">
        <v>122</v>
      </c>
      <c r="D25" t="s">
        <v>207</v>
      </c>
      <c r="E25" s="87" t="s">
        <v>200</v>
      </c>
      <c r="F25">
        <v>5</v>
      </c>
      <c r="G25" t="s">
        <v>106</v>
      </c>
      <c r="H25" t="s">
        <v>106</v>
      </c>
    </row>
    <row r="26" spans="1:8" x14ac:dyDescent="0.3">
      <c r="A26" s="78">
        <v>26476</v>
      </c>
      <c r="B26" s="78">
        <v>26852</v>
      </c>
      <c r="C26" t="s">
        <v>122</v>
      </c>
      <c r="D26" t="s">
        <v>214</v>
      </c>
      <c r="E26" s="87" t="s">
        <v>239</v>
      </c>
      <c r="F26">
        <v>6</v>
      </c>
      <c r="G26" t="s">
        <v>123</v>
      </c>
      <c r="H26" t="s">
        <v>106</v>
      </c>
    </row>
    <row r="27" spans="1:8" x14ac:dyDescent="0.3">
      <c r="A27" s="78">
        <v>26852</v>
      </c>
      <c r="B27" s="78">
        <v>27102</v>
      </c>
      <c r="C27" t="s">
        <v>119</v>
      </c>
      <c r="D27" t="s">
        <v>223</v>
      </c>
      <c r="E27" s="87" t="s">
        <v>240</v>
      </c>
      <c r="F27">
        <v>6</v>
      </c>
      <c r="G27" t="s">
        <v>124</v>
      </c>
      <c r="H27" t="s">
        <v>106</v>
      </c>
    </row>
    <row r="28" spans="1:8" x14ac:dyDescent="0.3">
      <c r="A28" s="78">
        <v>27102</v>
      </c>
      <c r="B28" s="78">
        <v>27356</v>
      </c>
      <c r="C28" t="s">
        <v>119</v>
      </c>
      <c r="D28" t="s">
        <v>241</v>
      </c>
      <c r="E28" s="87" t="s">
        <v>177</v>
      </c>
      <c r="F28">
        <v>6</v>
      </c>
      <c r="G28" t="s">
        <v>125</v>
      </c>
      <c r="H28" t="s">
        <v>106</v>
      </c>
    </row>
    <row r="29" spans="1:8" x14ac:dyDescent="0.3">
      <c r="A29" s="78">
        <v>27356</v>
      </c>
      <c r="B29" s="78">
        <v>27802</v>
      </c>
      <c r="C29" t="s">
        <v>117</v>
      </c>
      <c r="D29" t="s">
        <v>222</v>
      </c>
      <c r="E29" s="87" t="s">
        <v>245</v>
      </c>
      <c r="F29">
        <v>6</v>
      </c>
      <c r="G29" t="s">
        <v>105</v>
      </c>
      <c r="H29" t="s">
        <v>106</v>
      </c>
    </row>
    <row r="30" spans="1:8" x14ac:dyDescent="0.3">
      <c r="A30" s="78">
        <v>27802</v>
      </c>
      <c r="B30" s="78">
        <v>27970</v>
      </c>
      <c r="C30" t="s">
        <v>117</v>
      </c>
      <c r="D30" t="s">
        <v>242</v>
      </c>
      <c r="E30" s="87" t="s">
        <v>176</v>
      </c>
      <c r="F30">
        <v>6</v>
      </c>
      <c r="G30" t="s">
        <v>106</v>
      </c>
      <c r="H30" t="s">
        <v>106</v>
      </c>
    </row>
    <row r="31" spans="1:8" x14ac:dyDescent="0.3">
      <c r="A31" s="78">
        <v>27970</v>
      </c>
      <c r="B31" s="78">
        <v>28560</v>
      </c>
      <c r="C31" t="s">
        <v>122</v>
      </c>
      <c r="D31" t="s">
        <v>219</v>
      </c>
      <c r="E31" s="87" t="s">
        <v>247</v>
      </c>
      <c r="F31">
        <v>7</v>
      </c>
      <c r="G31" t="s">
        <v>106</v>
      </c>
      <c r="H31" t="s">
        <v>106</v>
      </c>
    </row>
    <row r="32" spans="1:8" x14ac:dyDescent="0.3">
      <c r="A32" s="78">
        <v>28560</v>
      </c>
      <c r="B32" s="78">
        <v>28934</v>
      </c>
      <c r="C32" t="s">
        <v>122</v>
      </c>
      <c r="D32" t="s">
        <v>224</v>
      </c>
      <c r="E32" s="87" t="s">
        <v>246</v>
      </c>
      <c r="F32">
        <v>7</v>
      </c>
      <c r="G32" t="s">
        <v>106</v>
      </c>
      <c r="H32" t="s">
        <v>106</v>
      </c>
    </row>
    <row r="33" spans="1:8" x14ac:dyDescent="0.3">
      <c r="A33" s="78">
        <v>28934</v>
      </c>
      <c r="B33" s="78">
        <v>29071</v>
      </c>
      <c r="C33" t="s">
        <v>122</v>
      </c>
      <c r="D33" t="s">
        <v>243</v>
      </c>
      <c r="E33" s="87" t="s">
        <v>178</v>
      </c>
      <c r="F33">
        <v>7</v>
      </c>
      <c r="G33" t="s">
        <v>115</v>
      </c>
      <c r="H33" t="s">
        <v>106</v>
      </c>
    </row>
    <row r="34" spans="1:8" x14ac:dyDescent="0.3">
      <c r="A34" s="78">
        <v>29315</v>
      </c>
      <c r="B34" s="78">
        <v>29512</v>
      </c>
      <c r="C34" t="s">
        <v>126</v>
      </c>
      <c r="D34" t="s">
        <v>250</v>
      </c>
      <c r="E34" s="87" t="s">
        <v>257</v>
      </c>
      <c r="F34">
        <v>8</v>
      </c>
      <c r="G34" t="s">
        <v>120</v>
      </c>
      <c r="H34" t="s">
        <v>106</v>
      </c>
    </row>
    <row r="35" spans="1:8" x14ac:dyDescent="0.3">
      <c r="A35" s="78">
        <v>29072</v>
      </c>
      <c r="B35" s="78">
        <v>29299</v>
      </c>
      <c r="C35" t="s">
        <v>126</v>
      </c>
      <c r="D35" t="s">
        <v>232</v>
      </c>
      <c r="E35" s="87" t="s">
        <v>258</v>
      </c>
      <c r="F35">
        <v>8</v>
      </c>
      <c r="G35" t="s">
        <v>110</v>
      </c>
      <c r="H35" t="s">
        <v>106</v>
      </c>
    </row>
    <row r="36" spans="1:8" x14ac:dyDescent="0.3">
      <c r="A36" s="78">
        <v>29512</v>
      </c>
      <c r="B36" s="78">
        <v>29732</v>
      </c>
      <c r="C36" t="s">
        <v>127</v>
      </c>
      <c r="D36" t="s">
        <v>237</v>
      </c>
      <c r="E36" s="87" t="s">
        <v>264</v>
      </c>
      <c r="F36">
        <v>8</v>
      </c>
      <c r="G36" t="s">
        <v>118</v>
      </c>
      <c r="H36" t="s">
        <v>106</v>
      </c>
    </row>
    <row r="37" spans="1:8" x14ac:dyDescent="0.3">
      <c r="A37" s="78">
        <v>29765</v>
      </c>
      <c r="B37" s="78">
        <v>30186</v>
      </c>
      <c r="C37" t="s">
        <v>128</v>
      </c>
      <c r="D37" t="s">
        <v>251</v>
      </c>
      <c r="E37" s="87" t="s">
        <v>265</v>
      </c>
      <c r="F37">
        <v>8</v>
      </c>
      <c r="G37" t="s">
        <v>129</v>
      </c>
      <c r="H37" t="s">
        <v>106</v>
      </c>
    </row>
    <row r="38" spans="1:8" x14ac:dyDescent="0.3">
      <c r="A38" s="78">
        <v>30186</v>
      </c>
      <c r="B38" s="78">
        <v>30286</v>
      </c>
      <c r="C38" t="s">
        <v>128</v>
      </c>
      <c r="D38" t="s">
        <v>233</v>
      </c>
      <c r="E38" s="87" t="s">
        <v>259</v>
      </c>
      <c r="F38">
        <v>8</v>
      </c>
      <c r="G38" t="s">
        <v>129</v>
      </c>
      <c r="H38" t="s">
        <v>106</v>
      </c>
    </row>
    <row r="39" spans="1:8" x14ac:dyDescent="0.3">
      <c r="A39" s="78">
        <v>30286</v>
      </c>
      <c r="B39" s="78">
        <v>30532</v>
      </c>
      <c r="C39" t="s">
        <v>108</v>
      </c>
      <c r="D39" t="s">
        <v>244</v>
      </c>
      <c r="E39" s="87" t="s">
        <v>175</v>
      </c>
      <c r="F39">
        <v>8</v>
      </c>
      <c r="G39" t="s">
        <v>130</v>
      </c>
      <c r="H39" t="s">
        <v>106</v>
      </c>
    </row>
    <row r="40" spans="1:8" x14ac:dyDescent="0.3">
      <c r="A40" s="78">
        <v>30532</v>
      </c>
      <c r="B40" s="78">
        <v>31625</v>
      </c>
      <c r="C40" t="s">
        <v>131</v>
      </c>
      <c r="D40" t="s">
        <v>252</v>
      </c>
      <c r="E40" s="87" t="s">
        <v>267</v>
      </c>
      <c r="F40">
        <v>9</v>
      </c>
      <c r="G40" t="s">
        <v>132</v>
      </c>
      <c r="H40" t="s">
        <v>266</v>
      </c>
    </row>
    <row r="41" spans="1:8" x14ac:dyDescent="0.3">
      <c r="A41" s="78">
        <v>31625</v>
      </c>
      <c r="B41" s="78">
        <v>31884</v>
      </c>
      <c r="C41" t="s">
        <v>131</v>
      </c>
      <c r="D41" t="s">
        <v>234</v>
      </c>
      <c r="E41" s="87" t="s">
        <v>260</v>
      </c>
      <c r="F41">
        <v>9</v>
      </c>
      <c r="G41" t="s">
        <v>133</v>
      </c>
      <c r="H41" t="s">
        <v>266</v>
      </c>
    </row>
    <row r="42" spans="1:8" x14ac:dyDescent="0.3">
      <c r="A42" s="78">
        <v>31884</v>
      </c>
      <c r="B42" s="78">
        <v>31986</v>
      </c>
      <c r="C42" t="s">
        <v>108</v>
      </c>
      <c r="D42" t="s">
        <v>182</v>
      </c>
      <c r="E42" s="87" t="s">
        <v>268</v>
      </c>
      <c r="F42">
        <v>9</v>
      </c>
      <c r="G42" t="s">
        <v>134</v>
      </c>
      <c r="H42" t="s">
        <v>106</v>
      </c>
    </row>
    <row r="43" spans="1:8" x14ac:dyDescent="0.3">
      <c r="A43" s="78">
        <v>31987</v>
      </c>
      <c r="B43" s="78">
        <v>32213</v>
      </c>
      <c r="C43" t="s">
        <v>135</v>
      </c>
      <c r="D43" t="s">
        <v>238</v>
      </c>
      <c r="E43" s="87" t="s">
        <v>269</v>
      </c>
      <c r="F43">
        <v>10</v>
      </c>
      <c r="G43" t="s">
        <v>129</v>
      </c>
      <c r="H43" t="s">
        <v>106</v>
      </c>
    </row>
    <row r="44" spans="1:8" x14ac:dyDescent="0.3">
      <c r="A44" s="78">
        <v>32246</v>
      </c>
      <c r="B44" s="78">
        <v>32282</v>
      </c>
      <c r="C44" t="s">
        <v>136</v>
      </c>
      <c r="D44" t="s">
        <v>270</v>
      </c>
      <c r="E44" s="87" t="s">
        <v>275</v>
      </c>
      <c r="F44">
        <v>10</v>
      </c>
      <c r="G44" t="s">
        <v>129</v>
      </c>
      <c r="H44" t="s">
        <v>106</v>
      </c>
    </row>
    <row r="45" spans="1:8" x14ac:dyDescent="0.3">
      <c r="A45" s="78">
        <v>32711</v>
      </c>
      <c r="B45" s="78">
        <v>33340</v>
      </c>
      <c r="C45" t="s">
        <v>122</v>
      </c>
      <c r="D45" t="s">
        <v>183</v>
      </c>
      <c r="E45" s="87" t="s">
        <v>276</v>
      </c>
      <c r="F45">
        <v>10</v>
      </c>
      <c r="G45" t="s">
        <v>129</v>
      </c>
      <c r="H45" t="s">
        <v>106</v>
      </c>
    </row>
    <row r="46" spans="1:8" x14ac:dyDescent="0.3">
      <c r="A46" s="78">
        <v>33340</v>
      </c>
      <c r="B46" s="78">
        <v>33718</v>
      </c>
      <c r="C46" t="s">
        <v>122</v>
      </c>
      <c r="D46" t="s">
        <v>278</v>
      </c>
      <c r="E46" s="87" t="s">
        <v>277</v>
      </c>
      <c r="F46">
        <v>10</v>
      </c>
      <c r="G46" s="77" t="s">
        <v>130</v>
      </c>
      <c r="H46" t="s">
        <v>106</v>
      </c>
    </row>
    <row r="47" spans="1:8" x14ac:dyDescent="0.3">
      <c r="A47" s="78">
        <v>33783</v>
      </c>
      <c r="B47" s="78">
        <v>34087</v>
      </c>
      <c r="C47" t="s">
        <v>137</v>
      </c>
      <c r="D47" t="s">
        <v>253</v>
      </c>
      <c r="E47" s="87" t="s">
        <v>280</v>
      </c>
      <c r="F47">
        <v>11</v>
      </c>
      <c r="G47" t="s">
        <v>130</v>
      </c>
      <c r="H47" t="s">
        <v>106</v>
      </c>
    </row>
    <row r="48" spans="1:8" x14ac:dyDescent="0.3">
      <c r="A48" s="78">
        <v>34087</v>
      </c>
      <c r="B48" s="78">
        <v>34464</v>
      </c>
      <c r="C48" t="s">
        <v>139</v>
      </c>
      <c r="D48" t="s">
        <v>281</v>
      </c>
      <c r="E48" s="87" t="s">
        <v>284</v>
      </c>
      <c r="F48">
        <v>11</v>
      </c>
      <c r="G48" t="s">
        <v>138</v>
      </c>
      <c r="H48" t="s">
        <v>172</v>
      </c>
    </row>
    <row r="49" spans="1:8" x14ac:dyDescent="0.3">
      <c r="A49" s="78">
        <v>34464</v>
      </c>
      <c r="B49" s="78">
        <v>34716</v>
      </c>
      <c r="C49" t="s">
        <v>140</v>
      </c>
      <c r="D49" t="s">
        <v>254</v>
      </c>
      <c r="E49" s="87" t="s">
        <v>285</v>
      </c>
      <c r="F49">
        <v>12</v>
      </c>
      <c r="G49" t="s">
        <v>141</v>
      </c>
      <c r="H49" t="s">
        <v>173</v>
      </c>
    </row>
    <row r="50" spans="1:8" x14ac:dyDescent="0.3">
      <c r="A50" s="78">
        <v>34716</v>
      </c>
      <c r="B50" s="78">
        <v>35202</v>
      </c>
      <c r="C50" t="s">
        <v>142</v>
      </c>
      <c r="D50" t="s">
        <v>271</v>
      </c>
      <c r="E50" s="87" t="s">
        <v>286</v>
      </c>
      <c r="F50">
        <v>12</v>
      </c>
      <c r="G50" t="s">
        <v>143</v>
      </c>
      <c r="H50" t="s">
        <v>172</v>
      </c>
    </row>
    <row r="51" spans="1:8" x14ac:dyDescent="0.3">
      <c r="A51" s="78">
        <v>35202</v>
      </c>
      <c r="B51" s="78">
        <v>36089</v>
      </c>
      <c r="C51" t="s">
        <v>144</v>
      </c>
      <c r="D51" t="s">
        <v>255</v>
      </c>
      <c r="E51" s="87" t="s">
        <v>287</v>
      </c>
      <c r="F51">
        <v>13</v>
      </c>
      <c r="G51" t="s">
        <v>145</v>
      </c>
      <c r="H51" t="s">
        <v>171</v>
      </c>
    </row>
    <row r="52" spans="1:8" x14ac:dyDescent="0.3">
      <c r="A52" s="78">
        <v>36089</v>
      </c>
      <c r="B52" s="78">
        <v>36516</v>
      </c>
      <c r="C52" t="s">
        <v>146</v>
      </c>
      <c r="D52" t="s">
        <v>256</v>
      </c>
      <c r="E52" s="87" t="s">
        <v>288</v>
      </c>
      <c r="F52">
        <v>13</v>
      </c>
      <c r="G52" t="s">
        <v>147</v>
      </c>
      <c r="H52" t="s">
        <v>171</v>
      </c>
    </row>
    <row r="53" spans="1:8" x14ac:dyDescent="0.3">
      <c r="A53" s="78">
        <v>36516</v>
      </c>
      <c r="B53" s="78">
        <v>36641</v>
      </c>
      <c r="C53" t="s">
        <v>146</v>
      </c>
      <c r="D53" t="s">
        <v>290</v>
      </c>
      <c r="E53" s="87" t="s">
        <v>289</v>
      </c>
      <c r="F53">
        <v>13</v>
      </c>
      <c r="G53" t="s">
        <v>147</v>
      </c>
      <c r="H53" t="s">
        <v>171</v>
      </c>
    </row>
    <row r="54" spans="1:8" x14ac:dyDescent="0.3">
      <c r="A54" s="78">
        <v>36641</v>
      </c>
      <c r="B54" s="78">
        <v>37053</v>
      </c>
      <c r="C54" t="s">
        <v>137</v>
      </c>
      <c r="D54" t="s">
        <v>292</v>
      </c>
      <c r="E54" s="87" t="s">
        <v>261</v>
      </c>
      <c r="F54">
        <v>13</v>
      </c>
      <c r="G54" t="s">
        <v>148</v>
      </c>
      <c r="H54" t="s">
        <v>172</v>
      </c>
    </row>
    <row r="55" spans="1:8" x14ac:dyDescent="0.3">
      <c r="A55" s="78">
        <v>37053</v>
      </c>
      <c r="B55" s="78">
        <v>38465</v>
      </c>
      <c r="C55" t="s">
        <v>140</v>
      </c>
      <c r="D55" t="s">
        <v>293</v>
      </c>
      <c r="E55" s="87" t="s">
        <v>262</v>
      </c>
      <c r="F55">
        <v>14</v>
      </c>
      <c r="G55" t="s">
        <v>149</v>
      </c>
      <c r="H55" t="s">
        <v>173</v>
      </c>
    </row>
    <row r="56" spans="1:8" x14ac:dyDescent="0.3">
      <c r="A56" s="78">
        <v>38465</v>
      </c>
      <c r="B56" s="78">
        <v>38854</v>
      </c>
      <c r="C56" t="s">
        <v>140</v>
      </c>
      <c r="D56" t="s">
        <v>295</v>
      </c>
      <c r="E56" s="87" t="s">
        <v>248</v>
      </c>
      <c r="F56">
        <v>14</v>
      </c>
      <c r="G56" t="s">
        <v>150</v>
      </c>
      <c r="H56" t="s">
        <v>173</v>
      </c>
    </row>
    <row r="57" spans="1:8" x14ac:dyDescent="0.3">
      <c r="A57" s="78">
        <v>38854</v>
      </c>
      <c r="B57" s="78">
        <v>39574</v>
      </c>
      <c r="C57" t="s">
        <v>144</v>
      </c>
      <c r="D57" t="s">
        <v>296</v>
      </c>
      <c r="E57" s="87" t="s">
        <v>263</v>
      </c>
      <c r="F57">
        <v>15</v>
      </c>
      <c r="G57" t="s">
        <v>151</v>
      </c>
      <c r="H57" t="s">
        <v>171</v>
      </c>
    </row>
    <row r="58" spans="1:8" x14ac:dyDescent="0.3">
      <c r="A58" s="78">
        <v>39576</v>
      </c>
      <c r="B58" s="78">
        <v>40863</v>
      </c>
      <c r="C58" t="s">
        <v>140</v>
      </c>
      <c r="D58" t="s">
        <v>249</v>
      </c>
      <c r="E58" s="87" t="s">
        <v>297</v>
      </c>
      <c r="F58">
        <v>16</v>
      </c>
      <c r="G58" t="s">
        <v>152</v>
      </c>
      <c r="H58" t="s">
        <v>173</v>
      </c>
    </row>
    <row r="59" spans="1:8" x14ac:dyDescent="0.3">
      <c r="A59" s="78">
        <v>40863</v>
      </c>
      <c r="B59" s="78">
        <v>41391</v>
      </c>
      <c r="C59" t="s">
        <v>153</v>
      </c>
      <c r="D59" t="s">
        <v>272</v>
      </c>
      <c r="E59" s="87" t="s">
        <v>298</v>
      </c>
      <c r="F59">
        <v>16</v>
      </c>
      <c r="G59" t="s">
        <v>154</v>
      </c>
      <c r="H59" t="s">
        <v>172</v>
      </c>
    </row>
    <row r="60" spans="1:8" x14ac:dyDescent="0.3">
      <c r="A60" s="78">
        <v>41392</v>
      </c>
      <c r="B60" s="78">
        <v>41691</v>
      </c>
      <c r="C60" t="s">
        <v>155</v>
      </c>
      <c r="D60" t="s">
        <v>273</v>
      </c>
      <c r="E60" s="87" t="s">
        <v>299</v>
      </c>
      <c r="F60">
        <v>17</v>
      </c>
      <c r="G60" t="s">
        <v>156</v>
      </c>
      <c r="H60" t="s">
        <v>171</v>
      </c>
    </row>
    <row r="61" spans="1:8" x14ac:dyDescent="0.3">
      <c r="A61" s="78">
        <v>41692</v>
      </c>
      <c r="B61" s="78">
        <v>42716</v>
      </c>
      <c r="C61" t="s">
        <v>157</v>
      </c>
      <c r="D61" t="s">
        <v>274</v>
      </c>
      <c r="E61" s="87" t="s">
        <v>300</v>
      </c>
      <c r="F61">
        <v>17</v>
      </c>
      <c r="G61" t="s">
        <v>158</v>
      </c>
      <c r="H61" t="s">
        <v>171</v>
      </c>
    </row>
    <row r="62" spans="1:8" x14ac:dyDescent="0.3">
      <c r="A62" s="78">
        <v>42716</v>
      </c>
      <c r="B62" s="78">
        <v>43252</v>
      </c>
      <c r="C62" t="s">
        <v>159</v>
      </c>
      <c r="D62" t="s">
        <v>301</v>
      </c>
      <c r="E62" s="87" t="s">
        <v>302</v>
      </c>
      <c r="F62">
        <v>17</v>
      </c>
      <c r="G62" t="s">
        <v>160</v>
      </c>
      <c r="H62" t="s">
        <v>171</v>
      </c>
    </row>
    <row r="63" spans="1:8" x14ac:dyDescent="0.3">
      <c r="A63" s="78">
        <v>43252</v>
      </c>
      <c r="B63" s="78">
        <v>43712</v>
      </c>
      <c r="C63" t="s">
        <v>161</v>
      </c>
      <c r="D63" t="s">
        <v>279</v>
      </c>
      <c r="E63" s="87" t="s">
        <v>303</v>
      </c>
      <c r="F63">
        <v>18</v>
      </c>
      <c r="G63" t="s">
        <v>163</v>
      </c>
      <c r="H63" t="s">
        <v>170</v>
      </c>
    </row>
    <row r="64" spans="1:8" ht="13.8" customHeight="1" x14ac:dyDescent="0.3">
      <c r="A64" s="78">
        <v>43713</v>
      </c>
      <c r="B64" s="78">
        <v>44240</v>
      </c>
      <c r="C64" t="s">
        <v>161</v>
      </c>
      <c r="D64" t="s">
        <v>294</v>
      </c>
      <c r="E64" s="87" t="s">
        <v>291</v>
      </c>
      <c r="F64">
        <v>18</v>
      </c>
      <c r="G64" t="s">
        <v>162</v>
      </c>
      <c r="H64" t="s">
        <v>170</v>
      </c>
    </row>
    <row r="65" spans="1:8" x14ac:dyDescent="0.3">
      <c r="A65" s="78">
        <v>44240</v>
      </c>
      <c r="B65" s="78">
        <v>44856</v>
      </c>
      <c r="C65" t="s">
        <v>164</v>
      </c>
      <c r="D65" t="s">
        <v>282</v>
      </c>
      <c r="E65" s="87" t="s">
        <v>304</v>
      </c>
      <c r="F65">
        <v>18</v>
      </c>
      <c r="G65" t="s">
        <v>165</v>
      </c>
      <c r="H65" t="s">
        <v>172</v>
      </c>
    </row>
    <row r="66" spans="1:8" x14ac:dyDescent="0.3">
      <c r="A66" s="78">
        <v>44856</v>
      </c>
      <c r="C66" t="s">
        <v>166</v>
      </c>
      <c r="D66" t="s">
        <v>283</v>
      </c>
      <c r="E66" s="87" t="s">
        <v>305</v>
      </c>
      <c r="F66">
        <v>19</v>
      </c>
      <c r="G66" t="s">
        <v>168</v>
      </c>
      <c r="H66" t="s">
        <v>169</v>
      </c>
    </row>
  </sheetData>
  <phoneticPr fontId="11" type="noConversion"/>
  <hyperlinks>
    <hyperlink ref="E2" r:id="rId1" xr:uid="{D66BF13C-483A-41D8-AD81-16E190447C56}"/>
    <hyperlink ref="E3" r:id="rId2" xr:uid="{F856B41F-E911-46C3-A57F-81442216872C}"/>
    <hyperlink ref="E4" r:id="rId3" xr:uid="{12BCB2F0-5DF3-4055-9D7F-44BA97E755E2}"/>
    <hyperlink ref="E5" r:id="rId4" xr:uid="{D6668578-1EE5-4778-AAE7-050E68B05E71}"/>
    <hyperlink ref="E6" r:id="rId5" xr:uid="{14AE4C93-DC47-4C9F-8BE7-538D7C535233}"/>
    <hyperlink ref="E7" r:id="rId6" xr:uid="{0712E39D-0232-4EBE-ABCD-2E8DBF82F19C}"/>
    <hyperlink ref="E8" r:id="rId7" xr:uid="{4C2A8859-0072-4706-8CCD-941630EBDBFE}"/>
    <hyperlink ref="E9" r:id="rId8" xr:uid="{F6393E6B-B930-487F-802A-69E8C15BDFFB}"/>
    <hyperlink ref="E10" r:id="rId9" xr:uid="{25922FEA-5210-4019-8264-73E8AB6BC8F8}"/>
    <hyperlink ref="E11" r:id="rId10" xr:uid="{F012B9FF-A5E1-4CA8-B5D5-7FDC3573616E}"/>
    <hyperlink ref="E12" r:id="rId11" xr:uid="{DA459A0B-7B83-43E3-B737-C144D97EBC57}"/>
    <hyperlink ref="E13" r:id="rId12" xr:uid="{15D2B560-81D8-4E91-8E25-D1C9B7EB0A56}"/>
    <hyperlink ref="E14" r:id="rId13" xr:uid="{19D53EDE-08AC-4672-BE8C-8BC01170F94D}"/>
    <hyperlink ref="E15" r:id="rId14" xr:uid="{3AD591DF-6C87-4C59-85CE-0C63C73F4A7F}"/>
    <hyperlink ref="E16" r:id="rId15" xr:uid="{0CEE4223-6200-47B8-A7E6-7EC7199B1981}"/>
    <hyperlink ref="E17" r:id="rId16" xr:uid="{02E9F94C-89B4-43F4-87CB-5F158CB307D0}"/>
    <hyperlink ref="E18" r:id="rId17" xr:uid="{7024846A-376D-4A08-9608-C6C9A12DF6F5}"/>
    <hyperlink ref="E19" r:id="rId18" xr:uid="{7C98E1D9-C7B4-4970-961E-81E3EB972DDE}"/>
    <hyperlink ref="E20" r:id="rId19" xr:uid="{DFD06C3A-4FA9-4B54-ABB6-E610AF0B36A9}"/>
    <hyperlink ref="E21" r:id="rId20" xr:uid="{EE9AD55C-93B4-4CB9-B637-95A8113CC915}"/>
    <hyperlink ref="E22" r:id="rId21" xr:uid="{743D1254-FFA5-4682-A946-FBB42A046D90}"/>
    <hyperlink ref="E23" r:id="rId22" xr:uid="{440B9E75-00C4-4E98-9903-00269C1A14E1}"/>
    <hyperlink ref="E24" r:id="rId23" xr:uid="{6D6574AD-6D95-4C71-9415-53ABB98353A7}"/>
    <hyperlink ref="E25" r:id="rId24" xr:uid="{298AD0A7-4CA3-4C41-B5D1-D4D866127FD4}"/>
    <hyperlink ref="E26" r:id="rId25" xr:uid="{D5FEBC0D-89CB-47A3-97E3-2F4513FCA108}"/>
    <hyperlink ref="E27" r:id="rId26" xr:uid="{1C6D51E6-416D-4262-B795-778266044E4F}"/>
    <hyperlink ref="E28" r:id="rId27" xr:uid="{C2AFD6CD-BCA9-46FF-A8DD-5C85ECE1059B}"/>
    <hyperlink ref="E29" r:id="rId28" xr:uid="{B7753F55-BE5D-4133-99FF-BC0A58DFCE7B}"/>
    <hyperlink ref="E30" r:id="rId29" xr:uid="{B1AA4F5B-498F-482F-8A9C-328AE7767354}"/>
    <hyperlink ref="E31" r:id="rId30" xr:uid="{D39C54E7-D0FA-47F2-A8A4-2B7689D64DD1}"/>
    <hyperlink ref="E32" r:id="rId31" xr:uid="{2118C62E-025E-4B4C-BF40-84940FA47C6F}"/>
    <hyperlink ref="E33" r:id="rId32" xr:uid="{4A5086B5-003D-4367-8AB3-204940275459}"/>
    <hyperlink ref="E34" r:id="rId33" xr:uid="{2E77EDD8-E203-4203-BF6E-89D3418BCCD5}"/>
    <hyperlink ref="E35" r:id="rId34" xr:uid="{365C9CBA-70BE-4BD0-875B-15A6FB85DCFA}"/>
    <hyperlink ref="E36" r:id="rId35" xr:uid="{BCF24484-0388-404C-B297-8246AEDF8E40}"/>
    <hyperlink ref="E37" r:id="rId36" xr:uid="{7C360199-3EA9-4A2A-8CD1-C7F7D655EBBC}"/>
    <hyperlink ref="E38" r:id="rId37" xr:uid="{45D535C5-DED2-44F2-9E66-BA17BCC0A66E}"/>
    <hyperlink ref="E39" r:id="rId38" xr:uid="{CA50CBF7-2D32-4DE4-92D5-F22A3C6E0FA2}"/>
    <hyperlink ref="E40" r:id="rId39" xr:uid="{978209CD-75B2-44B0-B917-CD120FFE58E4}"/>
    <hyperlink ref="E41" r:id="rId40" xr:uid="{58304222-DA43-421C-A778-3E7FD2B12E94}"/>
    <hyperlink ref="E42" r:id="rId41" xr:uid="{0797F7C4-3782-42AD-91BD-96F8C72B00D2}"/>
    <hyperlink ref="E43" r:id="rId42" xr:uid="{B9E83DFF-8E6A-4ECC-9C9A-DC8F6B559F75}"/>
    <hyperlink ref="E44" r:id="rId43" xr:uid="{4285979A-C1F6-417F-A2E6-02BEF0206579}"/>
    <hyperlink ref="E45" r:id="rId44" xr:uid="{DF0DD79F-0A83-4070-99B5-F89B35B00CE7}"/>
    <hyperlink ref="E46" r:id="rId45" xr:uid="{8F1C2101-1EE6-4E43-9435-324151D5FC0F}"/>
    <hyperlink ref="E47" r:id="rId46" xr:uid="{36986592-5063-4F57-8186-DFF6F0E510AC}"/>
    <hyperlink ref="E48" r:id="rId47" xr:uid="{A2C0A21E-32B5-4223-9948-8D6D3F5D3BF0}"/>
    <hyperlink ref="E49" r:id="rId48" xr:uid="{37C74CF5-CE40-4312-BD62-C7D58CBF511D}"/>
    <hyperlink ref="E50" r:id="rId49" xr:uid="{0BA90E9C-DFC8-4A24-A8AD-9D4C9266F49C}"/>
    <hyperlink ref="E51" r:id="rId50" xr:uid="{2981DBC6-6DF0-4109-82D3-2EF1EF96287D}"/>
    <hyperlink ref="E52" r:id="rId51" xr:uid="{ACB3EBD6-B3A4-45CF-AE58-229629249748}"/>
    <hyperlink ref="E53" r:id="rId52" xr:uid="{BF00807F-00A4-4677-B185-57A3F9924BD9}"/>
    <hyperlink ref="E54" r:id="rId53" xr:uid="{CADC2F01-116F-403B-AD26-05E4EC3C2817}"/>
    <hyperlink ref="E55" r:id="rId54" xr:uid="{3A42F3D0-6E2A-4265-90CD-E949CA1AEADA}"/>
    <hyperlink ref="E56" r:id="rId55" xr:uid="{8160E50D-4014-425B-9F04-022F9123334A}"/>
    <hyperlink ref="E57" r:id="rId56" xr:uid="{BC5DFBF7-01F5-4A83-B810-8CB2BAAA1FDD}"/>
    <hyperlink ref="E58" r:id="rId57" xr:uid="{6A10AE00-BDB9-4D16-BB3B-E0F539461EAF}"/>
    <hyperlink ref="E59" r:id="rId58" xr:uid="{52236FB6-4AAA-44D2-AEB4-8C0AF09C240C}"/>
    <hyperlink ref="E60" r:id="rId59" xr:uid="{D706343F-8993-4E65-BFD7-7A7371DFB773}"/>
    <hyperlink ref="E61" r:id="rId60" xr:uid="{5CC36BF8-316F-4682-A2EA-4D384F587BE1}"/>
    <hyperlink ref="E62" r:id="rId61" xr:uid="{469A71A5-DFC2-454C-96FD-1AF036214FF9}"/>
    <hyperlink ref="E63" r:id="rId62" xr:uid="{1C5959A2-CC8D-4957-B94A-5C1889E4A59D}"/>
    <hyperlink ref="E64" r:id="rId63" xr:uid="{E3A3C50F-2117-42DC-887A-62D53C4CD3D5}"/>
    <hyperlink ref="E65" r:id="rId64" xr:uid="{D3583B41-8C7A-421C-9106-DE91B53C8EA1}"/>
    <hyperlink ref="E66" r:id="rId65" xr:uid="{923A97DA-9B17-4D08-AD83-22D3ABF9D90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971D-CF1A-4380-BB7B-753B9137D592}">
  <dimension ref="A1:H319"/>
  <sheetViews>
    <sheetView workbookViewId="0">
      <selection activeCell="A12" sqref="A12"/>
    </sheetView>
  </sheetViews>
  <sheetFormatPr defaultColWidth="22.44140625" defaultRowHeight="14.4" x14ac:dyDescent="0.3"/>
  <cols>
    <col min="1" max="1" width="20.5546875" bestFit="1" customWidth="1"/>
    <col min="2" max="2" width="28.6640625" bestFit="1" customWidth="1"/>
    <col min="3" max="3" width="81.5546875" bestFit="1" customWidth="1"/>
    <col min="4" max="4" width="53.88671875" bestFit="1" customWidth="1"/>
    <col min="5" max="5" width="8.6640625" bestFit="1" customWidth="1"/>
    <col min="6" max="6" width="9.44140625" bestFit="1" customWidth="1"/>
    <col min="7" max="7" width="5.21875" bestFit="1" customWidth="1"/>
  </cols>
  <sheetData>
    <row r="1" spans="1:8" x14ac:dyDescent="0.3">
      <c r="A1" t="s">
        <v>402</v>
      </c>
      <c r="B1" t="s">
        <v>401</v>
      </c>
      <c r="C1" t="s">
        <v>18</v>
      </c>
      <c r="D1" t="s">
        <v>99</v>
      </c>
      <c r="E1" t="s">
        <v>404</v>
      </c>
      <c r="F1" t="s">
        <v>405</v>
      </c>
      <c r="G1" t="s">
        <v>97</v>
      </c>
      <c r="H1" t="s">
        <v>98</v>
      </c>
    </row>
    <row r="2" spans="1:8" x14ac:dyDescent="0.3">
      <c r="A2" t="s">
        <v>364</v>
      </c>
      <c r="B2" t="s">
        <v>169</v>
      </c>
      <c r="C2" t="s">
        <v>365</v>
      </c>
      <c r="D2" t="s">
        <v>314</v>
      </c>
      <c r="E2">
        <v>117</v>
      </c>
      <c r="F2" t="s">
        <v>367</v>
      </c>
      <c r="G2">
        <v>2022</v>
      </c>
      <c r="H2">
        <v>2024</v>
      </c>
    </row>
    <row r="3" spans="1:8" x14ac:dyDescent="0.3">
      <c r="A3" t="s">
        <v>364</v>
      </c>
      <c r="B3" t="s">
        <v>368</v>
      </c>
      <c r="C3" t="s">
        <v>369</v>
      </c>
      <c r="D3" t="s">
        <v>370</v>
      </c>
      <c r="E3">
        <v>70</v>
      </c>
      <c r="F3" t="s">
        <v>371</v>
      </c>
      <c r="G3">
        <v>2022</v>
      </c>
      <c r="H3">
        <v>2024</v>
      </c>
    </row>
    <row r="4" spans="1:8" x14ac:dyDescent="0.3">
      <c r="A4" t="s">
        <v>364</v>
      </c>
      <c r="B4" t="s">
        <v>316</v>
      </c>
      <c r="C4" t="s">
        <v>372</v>
      </c>
      <c r="D4" t="s">
        <v>306</v>
      </c>
      <c r="E4">
        <v>65</v>
      </c>
      <c r="F4" t="s">
        <v>373</v>
      </c>
      <c r="G4">
        <v>2022</v>
      </c>
      <c r="H4">
        <v>2024</v>
      </c>
    </row>
    <row r="5" spans="1:8" x14ac:dyDescent="0.3">
      <c r="A5" t="s">
        <v>364</v>
      </c>
      <c r="B5" t="s">
        <v>170</v>
      </c>
      <c r="C5" t="s">
        <v>374</v>
      </c>
      <c r="D5" t="s">
        <v>311</v>
      </c>
      <c r="E5">
        <v>50</v>
      </c>
      <c r="F5" t="s">
        <v>375</v>
      </c>
      <c r="G5">
        <v>2022</v>
      </c>
      <c r="H5">
        <v>2024</v>
      </c>
    </row>
    <row r="6" spans="1:8" x14ac:dyDescent="0.3">
      <c r="A6" t="s">
        <v>364</v>
      </c>
      <c r="B6" t="s">
        <v>376</v>
      </c>
      <c r="C6" t="s">
        <v>377</v>
      </c>
      <c r="D6" t="s">
        <v>307</v>
      </c>
      <c r="E6">
        <v>46</v>
      </c>
      <c r="F6" t="s">
        <v>379</v>
      </c>
      <c r="G6">
        <v>2022</v>
      </c>
      <c r="H6">
        <v>2024</v>
      </c>
    </row>
    <row r="7" spans="1:8" x14ac:dyDescent="0.3">
      <c r="A7" t="s">
        <v>364</v>
      </c>
      <c r="B7" t="s">
        <v>309</v>
      </c>
      <c r="C7" t="s">
        <v>380</v>
      </c>
      <c r="D7" t="s">
        <v>381</v>
      </c>
      <c r="E7">
        <v>13</v>
      </c>
      <c r="F7" t="s">
        <v>382</v>
      </c>
      <c r="G7">
        <v>2022</v>
      </c>
      <c r="H7">
        <v>2024</v>
      </c>
    </row>
    <row r="8" spans="1:8" x14ac:dyDescent="0.3">
      <c r="A8" t="s">
        <v>364</v>
      </c>
      <c r="B8" t="s">
        <v>383</v>
      </c>
      <c r="C8" t="s">
        <v>384</v>
      </c>
      <c r="D8" t="s">
        <v>403</v>
      </c>
      <c r="E8">
        <v>12</v>
      </c>
      <c r="F8" t="s">
        <v>385</v>
      </c>
      <c r="G8">
        <v>2022</v>
      </c>
      <c r="H8">
        <v>2024</v>
      </c>
    </row>
    <row r="9" spans="1:8" x14ac:dyDescent="0.3">
      <c r="A9" t="s">
        <v>364</v>
      </c>
      <c r="B9" t="s">
        <v>313</v>
      </c>
      <c r="C9" t="s">
        <v>386</v>
      </c>
      <c r="D9" t="s">
        <v>312</v>
      </c>
      <c r="E9">
        <v>10</v>
      </c>
      <c r="F9" t="s">
        <v>387</v>
      </c>
      <c r="G9">
        <v>2022</v>
      </c>
      <c r="H9">
        <v>2024</v>
      </c>
    </row>
    <row r="10" spans="1:8" x14ac:dyDescent="0.3">
      <c r="A10" t="s">
        <v>364</v>
      </c>
      <c r="B10" t="s">
        <v>388</v>
      </c>
      <c r="C10" t="s">
        <v>389</v>
      </c>
      <c r="D10" t="s">
        <v>308</v>
      </c>
      <c r="E10">
        <v>9</v>
      </c>
      <c r="F10" t="s">
        <v>390</v>
      </c>
      <c r="G10">
        <v>2022</v>
      </c>
      <c r="H10">
        <v>2024</v>
      </c>
    </row>
    <row r="11" spans="1:8" x14ac:dyDescent="0.3">
      <c r="A11" t="s">
        <v>364</v>
      </c>
      <c r="B11" t="s">
        <v>391</v>
      </c>
      <c r="C11" t="s">
        <v>392</v>
      </c>
      <c r="D11" t="s">
        <v>318</v>
      </c>
      <c r="E11">
        <v>8</v>
      </c>
      <c r="F11" t="s">
        <v>393</v>
      </c>
      <c r="G11">
        <v>2022</v>
      </c>
      <c r="H11">
        <v>2024</v>
      </c>
    </row>
    <row r="12" spans="1:8" x14ac:dyDescent="0.3">
      <c r="A12" t="s">
        <v>310</v>
      </c>
      <c r="B12" t="s">
        <v>169</v>
      </c>
      <c r="C12" t="s">
        <v>365</v>
      </c>
      <c r="D12" t="s">
        <v>314</v>
      </c>
      <c r="E12">
        <v>63</v>
      </c>
      <c r="F12" t="s">
        <v>367</v>
      </c>
      <c r="G12">
        <v>2022</v>
      </c>
      <c r="H12">
        <v>2024</v>
      </c>
    </row>
    <row r="13" spans="1:8" x14ac:dyDescent="0.3">
      <c r="A13" t="s">
        <v>310</v>
      </c>
      <c r="B13" t="s">
        <v>368</v>
      </c>
      <c r="C13" t="s">
        <v>369</v>
      </c>
      <c r="D13" t="s">
        <v>370</v>
      </c>
      <c r="E13">
        <v>37</v>
      </c>
      <c r="F13" t="s">
        <v>371</v>
      </c>
      <c r="G13">
        <v>2022</v>
      </c>
      <c r="H13">
        <v>2024</v>
      </c>
    </row>
    <row r="14" spans="1:8" x14ac:dyDescent="0.3">
      <c r="A14" t="s">
        <v>310</v>
      </c>
      <c r="B14" t="s">
        <v>394</v>
      </c>
      <c r="C14" t="s">
        <v>372</v>
      </c>
      <c r="D14" t="s">
        <v>306</v>
      </c>
      <c r="E14">
        <v>29</v>
      </c>
      <c r="F14" t="s">
        <v>373</v>
      </c>
      <c r="G14">
        <v>2022</v>
      </c>
      <c r="H14">
        <v>2024</v>
      </c>
    </row>
    <row r="15" spans="1:8" x14ac:dyDescent="0.3">
      <c r="A15" t="s">
        <v>310</v>
      </c>
      <c r="B15" t="s">
        <v>170</v>
      </c>
      <c r="C15" t="s">
        <v>374</v>
      </c>
      <c r="D15" t="s">
        <v>311</v>
      </c>
      <c r="E15">
        <v>26</v>
      </c>
      <c r="F15" t="s">
        <v>375</v>
      </c>
      <c r="G15">
        <v>2022</v>
      </c>
      <c r="H15">
        <v>2024</v>
      </c>
    </row>
    <row r="16" spans="1:8" x14ac:dyDescent="0.3">
      <c r="A16" t="s">
        <v>310</v>
      </c>
      <c r="B16" t="s">
        <v>395</v>
      </c>
      <c r="C16" t="s">
        <v>377</v>
      </c>
      <c r="D16" t="s">
        <v>307</v>
      </c>
      <c r="E16">
        <v>20</v>
      </c>
      <c r="F16" t="s">
        <v>379</v>
      </c>
      <c r="G16">
        <v>2022</v>
      </c>
      <c r="H16">
        <v>2024</v>
      </c>
    </row>
    <row r="17" spans="1:8" x14ac:dyDescent="0.3">
      <c r="A17" t="s">
        <v>310</v>
      </c>
      <c r="B17" t="s">
        <v>309</v>
      </c>
      <c r="C17" t="s">
        <v>380</v>
      </c>
      <c r="D17" t="s">
        <v>381</v>
      </c>
      <c r="E17">
        <v>11</v>
      </c>
      <c r="F17" t="s">
        <v>396</v>
      </c>
      <c r="G17">
        <v>2022</v>
      </c>
      <c r="H17">
        <v>2024</v>
      </c>
    </row>
    <row r="18" spans="1:8" x14ac:dyDescent="0.3">
      <c r="A18" t="s">
        <v>310</v>
      </c>
      <c r="B18" t="s">
        <v>391</v>
      </c>
      <c r="C18" t="s">
        <v>392</v>
      </c>
      <c r="D18" t="s">
        <v>318</v>
      </c>
      <c r="E18">
        <v>7</v>
      </c>
      <c r="F18" t="s">
        <v>393</v>
      </c>
      <c r="G18">
        <v>2022</v>
      </c>
      <c r="H18">
        <v>2024</v>
      </c>
    </row>
    <row r="19" spans="1:8" x14ac:dyDescent="0.3">
      <c r="A19" t="s">
        <v>310</v>
      </c>
      <c r="B19" t="s">
        <v>397</v>
      </c>
      <c r="C19" t="s">
        <v>398</v>
      </c>
      <c r="D19" t="s">
        <v>315</v>
      </c>
      <c r="E19">
        <v>6</v>
      </c>
      <c r="F19" t="s">
        <v>399</v>
      </c>
      <c r="G19">
        <v>2022</v>
      </c>
      <c r="H19">
        <v>2024</v>
      </c>
    </row>
    <row r="20" spans="1:8" x14ac:dyDescent="0.3">
      <c r="A20" t="s">
        <v>310</v>
      </c>
      <c r="B20" t="s">
        <v>400</v>
      </c>
      <c r="C20" t="s">
        <v>389</v>
      </c>
      <c r="D20" t="s">
        <v>308</v>
      </c>
      <c r="E20">
        <v>6</v>
      </c>
      <c r="F20" t="s">
        <v>390</v>
      </c>
      <c r="G20">
        <v>2022</v>
      </c>
      <c r="H20">
        <v>2024</v>
      </c>
    </row>
    <row r="21" spans="1:8" x14ac:dyDescent="0.3">
      <c r="A21" t="s">
        <v>364</v>
      </c>
      <c r="B21" t="s">
        <v>394</v>
      </c>
      <c r="C21" t="s">
        <v>372</v>
      </c>
      <c r="D21" t="s">
        <v>306</v>
      </c>
      <c r="E21">
        <v>131</v>
      </c>
      <c r="F21" t="s">
        <v>373</v>
      </c>
      <c r="G21">
        <v>2018</v>
      </c>
      <c r="H21">
        <v>2021</v>
      </c>
    </row>
    <row r="22" spans="1:8" x14ac:dyDescent="0.3">
      <c r="A22" t="s">
        <v>364</v>
      </c>
      <c r="B22" t="s">
        <v>309</v>
      </c>
      <c r="C22" t="s">
        <v>407</v>
      </c>
      <c r="D22" t="s">
        <v>411</v>
      </c>
      <c r="E22">
        <v>107</v>
      </c>
      <c r="F22" t="s">
        <v>396</v>
      </c>
      <c r="G22">
        <v>2018</v>
      </c>
      <c r="H22">
        <v>2021</v>
      </c>
    </row>
    <row r="23" spans="1:8" x14ac:dyDescent="0.3">
      <c r="A23" t="s">
        <v>364</v>
      </c>
      <c r="B23" t="s">
        <v>171</v>
      </c>
      <c r="C23" t="s">
        <v>408</v>
      </c>
      <c r="D23" t="s">
        <v>412</v>
      </c>
      <c r="E23">
        <v>97</v>
      </c>
      <c r="F23" t="s">
        <v>414</v>
      </c>
      <c r="G23">
        <v>2018</v>
      </c>
      <c r="H23">
        <v>2021</v>
      </c>
    </row>
    <row r="24" spans="1:8" x14ac:dyDescent="0.3">
      <c r="A24" t="s">
        <v>364</v>
      </c>
      <c r="B24" t="s">
        <v>170</v>
      </c>
      <c r="C24" t="s">
        <v>374</v>
      </c>
      <c r="D24" t="s">
        <v>311</v>
      </c>
      <c r="E24">
        <v>96</v>
      </c>
      <c r="F24" t="s">
        <v>375</v>
      </c>
      <c r="G24">
        <v>2018</v>
      </c>
      <c r="H24">
        <v>2021</v>
      </c>
    </row>
    <row r="25" spans="1:8" x14ac:dyDescent="0.3">
      <c r="A25" t="s">
        <v>364</v>
      </c>
      <c r="B25" t="s">
        <v>173</v>
      </c>
      <c r="C25" t="s">
        <v>377</v>
      </c>
      <c r="D25" t="s">
        <v>378</v>
      </c>
      <c r="E25">
        <v>68</v>
      </c>
      <c r="F25" t="s">
        <v>379</v>
      </c>
      <c r="G25">
        <v>2018</v>
      </c>
      <c r="H25">
        <v>2021</v>
      </c>
    </row>
    <row r="26" spans="1:8" x14ac:dyDescent="0.3">
      <c r="A26" t="s">
        <v>364</v>
      </c>
      <c r="B26" t="s">
        <v>406</v>
      </c>
      <c r="C26" t="s">
        <v>409</v>
      </c>
      <c r="D26" t="s">
        <v>413</v>
      </c>
      <c r="E26">
        <v>49</v>
      </c>
      <c r="F26" t="s">
        <v>415</v>
      </c>
      <c r="G26">
        <v>2018</v>
      </c>
      <c r="H26">
        <v>2021</v>
      </c>
    </row>
    <row r="27" spans="1:8" x14ac:dyDescent="0.3">
      <c r="A27" t="s">
        <v>364</v>
      </c>
      <c r="B27" t="s">
        <v>169</v>
      </c>
      <c r="C27" t="s">
        <v>365</v>
      </c>
      <c r="D27" t="s">
        <v>366</v>
      </c>
      <c r="E27">
        <v>40</v>
      </c>
      <c r="F27" t="s">
        <v>367</v>
      </c>
      <c r="G27">
        <v>2018</v>
      </c>
      <c r="H27">
        <v>2021</v>
      </c>
    </row>
    <row r="28" spans="1:8" x14ac:dyDescent="0.3">
      <c r="A28" t="s">
        <v>364</v>
      </c>
      <c r="B28" t="s">
        <v>319</v>
      </c>
      <c r="C28" t="s">
        <v>392</v>
      </c>
      <c r="D28" t="s">
        <v>318</v>
      </c>
      <c r="E28">
        <v>32</v>
      </c>
      <c r="F28" t="s">
        <v>393</v>
      </c>
      <c r="G28">
        <v>2018</v>
      </c>
      <c r="H28">
        <v>2021</v>
      </c>
    </row>
    <row r="29" spans="1:8" x14ac:dyDescent="0.3">
      <c r="A29" t="s">
        <v>364</v>
      </c>
      <c r="B29" t="s">
        <v>320</v>
      </c>
      <c r="C29" t="s">
        <v>410</v>
      </c>
      <c r="D29" t="s">
        <v>321</v>
      </c>
      <c r="E29">
        <v>10</v>
      </c>
      <c r="F29" t="s">
        <v>416</v>
      </c>
      <c r="G29">
        <v>2018</v>
      </c>
      <c r="H29">
        <v>2021</v>
      </c>
    </row>
    <row r="30" spans="1:8" x14ac:dyDescent="0.3">
      <c r="A30" t="s">
        <v>310</v>
      </c>
      <c r="B30" t="s">
        <v>170</v>
      </c>
      <c r="C30" t="s">
        <v>374</v>
      </c>
      <c r="D30" t="s">
        <v>311</v>
      </c>
      <c r="E30">
        <v>62</v>
      </c>
      <c r="F30" t="s">
        <v>375</v>
      </c>
      <c r="G30">
        <v>2018</v>
      </c>
      <c r="H30">
        <v>2021</v>
      </c>
    </row>
    <row r="31" spans="1:8" x14ac:dyDescent="0.3">
      <c r="A31" t="s">
        <v>310</v>
      </c>
      <c r="B31" t="s">
        <v>394</v>
      </c>
      <c r="C31" t="s">
        <v>372</v>
      </c>
      <c r="D31" t="s">
        <v>306</v>
      </c>
      <c r="E31">
        <v>61</v>
      </c>
      <c r="F31" t="s">
        <v>373</v>
      </c>
      <c r="G31">
        <v>2018</v>
      </c>
      <c r="H31">
        <v>2021</v>
      </c>
    </row>
    <row r="32" spans="1:8" x14ac:dyDescent="0.3">
      <c r="A32" t="s">
        <v>310</v>
      </c>
      <c r="B32" t="s">
        <v>173</v>
      </c>
      <c r="C32" t="s">
        <v>377</v>
      </c>
      <c r="D32" t="s">
        <v>378</v>
      </c>
      <c r="E32">
        <v>47</v>
      </c>
      <c r="F32" t="s">
        <v>379</v>
      </c>
      <c r="G32">
        <v>2018</v>
      </c>
      <c r="H32">
        <v>2021</v>
      </c>
    </row>
    <row r="33" spans="1:8" x14ac:dyDescent="0.3">
      <c r="A33" t="s">
        <v>310</v>
      </c>
      <c r="B33" t="s">
        <v>309</v>
      </c>
      <c r="C33" t="s">
        <v>407</v>
      </c>
      <c r="D33" t="s">
        <v>411</v>
      </c>
      <c r="E33">
        <v>42</v>
      </c>
      <c r="F33" t="s">
        <v>396</v>
      </c>
      <c r="G33">
        <v>2018</v>
      </c>
      <c r="H33">
        <v>2021</v>
      </c>
    </row>
    <row r="34" spans="1:8" x14ac:dyDescent="0.3">
      <c r="A34" t="s">
        <v>310</v>
      </c>
      <c r="B34" t="s">
        <v>171</v>
      </c>
      <c r="C34" t="s">
        <v>408</v>
      </c>
      <c r="D34" t="s">
        <v>412</v>
      </c>
      <c r="E34">
        <v>38</v>
      </c>
      <c r="F34" t="s">
        <v>414</v>
      </c>
      <c r="G34">
        <v>2018</v>
      </c>
      <c r="H34">
        <v>2021</v>
      </c>
    </row>
    <row r="35" spans="1:8" x14ac:dyDescent="0.3">
      <c r="A35" t="s">
        <v>310</v>
      </c>
      <c r="B35" t="s">
        <v>169</v>
      </c>
      <c r="C35" t="s">
        <v>365</v>
      </c>
      <c r="D35" t="s">
        <v>366</v>
      </c>
      <c r="E35">
        <v>21</v>
      </c>
      <c r="F35" t="s">
        <v>367</v>
      </c>
      <c r="G35">
        <v>2018</v>
      </c>
      <c r="H35">
        <v>2021</v>
      </c>
    </row>
    <row r="36" spans="1:8" x14ac:dyDescent="0.3">
      <c r="A36" t="s">
        <v>310</v>
      </c>
      <c r="B36" t="s">
        <v>319</v>
      </c>
      <c r="C36" t="s">
        <v>392</v>
      </c>
      <c r="D36" t="s">
        <v>318</v>
      </c>
      <c r="E36">
        <v>15</v>
      </c>
      <c r="F36" t="s">
        <v>393</v>
      </c>
      <c r="G36">
        <v>2018</v>
      </c>
      <c r="H36">
        <v>2021</v>
      </c>
    </row>
    <row r="37" spans="1:8" x14ac:dyDescent="0.3">
      <c r="A37" t="s">
        <v>310</v>
      </c>
      <c r="B37" t="s">
        <v>417</v>
      </c>
      <c r="C37" t="s">
        <v>420</v>
      </c>
      <c r="D37" t="s">
        <v>421</v>
      </c>
      <c r="E37">
        <v>13</v>
      </c>
      <c r="F37" t="s">
        <v>422</v>
      </c>
      <c r="G37">
        <v>2018</v>
      </c>
      <c r="H37">
        <v>2021</v>
      </c>
    </row>
    <row r="38" spans="1:8" x14ac:dyDescent="0.3">
      <c r="A38" t="s">
        <v>310</v>
      </c>
      <c r="B38" t="s">
        <v>418</v>
      </c>
      <c r="C38" t="s">
        <v>409</v>
      </c>
      <c r="D38" t="s">
        <v>413</v>
      </c>
      <c r="E38">
        <v>11</v>
      </c>
      <c r="F38" t="s">
        <v>415</v>
      </c>
      <c r="G38">
        <v>2018</v>
      </c>
      <c r="H38">
        <v>2021</v>
      </c>
    </row>
    <row r="39" spans="1:8" x14ac:dyDescent="0.3">
      <c r="A39" t="s">
        <v>310</v>
      </c>
      <c r="B39" t="s">
        <v>419</v>
      </c>
      <c r="C39" t="s">
        <v>398</v>
      </c>
      <c r="D39" t="s">
        <v>315</v>
      </c>
      <c r="E39">
        <v>8</v>
      </c>
      <c r="F39" t="s">
        <v>399</v>
      </c>
      <c r="G39">
        <v>2018</v>
      </c>
      <c r="H39">
        <v>2021</v>
      </c>
    </row>
    <row r="40" spans="1:8" x14ac:dyDescent="0.3">
      <c r="A40" t="s">
        <v>364</v>
      </c>
      <c r="B40" t="s">
        <v>171</v>
      </c>
      <c r="C40" t="s">
        <v>408</v>
      </c>
      <c r="D40" t="s">
        <v>412</v>
      </c>
      <c r="E40">
        <v>281</v>
      </c>
      <c r="F40" t="s">
        <v>414</v>
      </c>
      <c r="G40">
        <v>2013</v>
      </c>
      <c r="H40">
        <v>2017</v>
      </c>
    </row>
    <row r="41" spans="1:8" x14ac:dyDescent="0.3">
      <c r="A41" t="s">
        <v>364</v>
      </c>
      <c r="B41" t="s">
        <v>170</v>
      </c>
      <c r="C41" t="s">
        <v>374</v>
      </c>
      <c r="D41" t="s">
        <v>311</v>
      </c>
      <c r="E41">
        <v>88</v>
      </c>
      <c r="F41" t="s">
        <v>375</v>
      </c>
      <c r="G41">
        <v>2013</v>
      </c>
      <c r="H41">
        <v>2017</v>
      </c>
    </row>
    <row r="42" spans="1:8" x14ac:dyDescent="0.3">
      <c r="A42" t="s">
        <v>364</v>
      </c>
      <c r="B42" t="s">
        <v>309</v>
      </c>
      <c r="C42" t="s">
        <v>432</v>
      </c>
      <c r="D42" t="s">
        <v>428</v>
      </c>
      <c r="E42">
        <v>62</v>
      </c>
      <c r="F42" t="s">
        <v>396</v>
      </c>
      <c r="G42">
        <v>2013</v>
      </c>
      <c r="H42">
        <v>2017</v>
      </c>
    </row>
    <row r="43" spans="1:8" x14ac:dyDescent="0.3">
      <c r="A43" t="s">
        <v>364</v>
      </c>
      <c r="B43" t="s">
        <v>173</v>
      </c>
      <c r="C43" t="s">
        <v>377</v>
      </c>
      <c r="D43" t="s">
        <v>378</v>
      </c>
      <c r="E43">
        <v>56</v>
      </c>
      <c r="F43" t="s">
        <v>379</v>
      </c>
      <c r="G43">
        <v>2013</v>
      </c>
      <c r="H43">
        <v>2017</v>
      </c>
    </row>
    <row r="44" spans="1:8" x14ac:dyDescent="0.3">
      <c r="A44" t="s">
        <v>364</v>
      </c>
      <c r="B44" t="s">
        <v>423</v>
      </c>
      <c r="C44" t="s">
        <v>433</v>
      </c>
      <c r="D44" t="s">
        <v>429</v>
      </c>
      <c r="E44">
        <v>42</v>
      </c>
      <c r="F44" t="s">
        <v>439</v>
      </c>
      <c r="G44">
        <v>2013</v>
      </c>
      <c r="H44">
        <v>2017</v>
      </c>
    </row>
    <row r="45" spans="1:8" x14ac:dyDescent="0.3">
      <c r="A45" t="s">
        <v>364</v>
      </c>
      <c r="B45" t="s">
        <v>424</v>
      </c>
      <c r="C45" t="s">
        <v>434</v>
      </c>
      <c r="D45" t="s">
        <v>323</v>
      </c>
      <c r="E45">
        <v>23</v>
      </c>
      <c r="F45" t="s">
        <v>440</v>
      </c>
      <c r="G45">
        <v>2013</v>
      </c>
      <c r="H45">
        <v>2017</v>
      </c>
    </row>
    <row r="46" spans="1:8" x14ac:dyDescent="0.3">
      <c r="A46" t="s">
        <v>364</v>
      </c>
      <c r="B46" t="s">
        <v>425</v>
      </c>
      <c r="C46" t="s">
        <v>435</v>
      </c>
      <c r="D46" t="s">
        <v>317</v>
      </c>
      <c r="E46">
        <v>22</v>
      </c>
      <c r="F46" t="s">
        <v>373</v>
      </c>
      <c r="G46">
        <v>2013</v>
      </c>
      <c r="H46">
        <v>2017</v>
      </c>
    </row>
    <row r="47" spans="1:8" x14ac:dyDescent="0.3">
      <c r="A47" t="s">
        <v>364</v>
      </c>
      <c r="B47" t="s">
        <v>332</v>
      </c>
      <c r="C47" t="s">
        <v>436</v>
      </c>
      <c r="D47" t="s">
        <v>430</v>
      </c>
      <c r="E47">
        <v>17</v>
      </c>
      <c r="F47" t="s">
        <v>441</v>
      </c>
      <c r="G47">
        <v>2013</v>
      </c>
      <c r="H47">
        <v>2017</v>
      </c>
    </row>
    <row r="48" spans="1:8" x14ac:dyDescent="0.3">
      <c r="A48" t="s">
        <v>364</v>
      </c>
      <c r="B48" t="s">
        <v>426</v>
      </c>
      <c r="C48" t="s">
        <v>437</v>
      </c>
      <c r="D48" t="s">
        <v>324</v>
      </c>
      <c r="E48">
        <v>15</v>
      </c>
      <c r="F48" t="s">
        <v>442</v>
      </c>
      <c r="G48">
        <v>2013</v>
      </c>
      <c r="H48">
        <v>2017</v>
      </c>
    </row>
    <row r="49" spans="1:8" x14ac:dyDescent="0.3">
      <c r="A49" t="s">
        <v>364</v>
      </c>
      <c r="B49" t="s">
        <v>427</v>
      </c>
      <c r="C49" t="s">
        <v>438</v>
      </c>
      <c r="D49" t="s">
        <v>431</v>
      </c>
      <c r="E49">
        <v>12</v>
      </c>
      <c r="F49" t="s">
        <v>443</v>
      </c>
      <c r="G49">
        <v>2013</v>
      </c>
      <c r="H49">
        <v>2017</v>
      </c>
    </row>
    <row r="50" spans="1:8" x14ac:dyDescent="0.3">
      <c r="A50" t="s">
        <v>364</v>
      </c>
      <c r="B50" t="s">
        <v>169</v>
      </c>
      <c r="C50" t="s">
        <v>365</v>
      </c>
      <c r="D50" t="s">
        <v>366</v>
      </c>
      <c r="E50">
        <v>12</v>
      </c>
      <c r="F50" t="s">
        <v>367</v>
      </c>
      <c r="G50">
        <v>2013</v>
      </c>
      <c r="H50">
        <v>2017</v>
      </c>
    </row>
    <row r="51" spans="1:8" x14ac:dyDescent="0.3">
      <c r="A51" t="s">
        <v>310</v>
      </c>
      <c r="B51" t="s">
        <v>171</v>
      </c>
      <c r="C51" t="s">
        <v>408</v>
      </c>
      <c r="D51" t="s">
        <v>412</v>
      </c>
      <c r="E51">
        <v>97</v>
      </c>
      <c r="F51" t="s">
        <v>414</v>
      </c>
      <c r="G51">
        <v>2013</v>
      </c>
      <c r="H51">
        <v>2017</v>
      </c>
    </row>
    <row r="52" spans="1:8" x14ac:dyDescent="0.3">
      <c r="A52" t="s">
        <v>310</v>
      </c>
      <c r="B52" t="s">
        <v>173</v>
      </c>
      <c r="C52" t="s">
        <v>377</v>
      </c>
      <c r="D52" t="s">
        <v>378</v>
      </c>
      <c r="E52">
        <v>44</v>
      </c>
      <c r="F52" t="s">
        <v>379</v>
      </c>
      <c r="G52">
        <v>2013</v>
      </c>
      <c r="H52">
        <v>2017</v>
      </c>
    </row>
    <row r="53" spans="1:8" x14ac:dyDescent="0.3">
      <c r="A53" t="s">
        <v>310</v>
      </c>
      <c r="B53" t="s">
        <v>170</v>
      </c>
      <c r="C53" t="s">
        <v>374</v>
      </c>
      <c r="D53" t="s">
        <v>311</v>
      </c>
      <c r="E53">
        <v>35</v>
      </c>
      <c r="F53" t="s">
        <v>375</v>
      </c>
      <c r="G53">
        <v>2013</v>
      </c>
      <c r="H53">
        <v>2017</v>
      </c>
    </row>
    <row r="54" spans="1:8" x14ac:dyDescent="0.3">
      <c r="A54" t="s">
        <v>310</v>
      </c>
      <c r="B54" t="s">
        <v>309</v>
      </c>
      <c r="C54" t="s">
        <v>432</v>
      </c>
      <c r="D54" t="s">
        <v>428</v>
      </c>
      <c r="E54">
        <v>27</v>
      </c>
      <c r="F54" t="s">
        <v>396</v>
      </c>
      <c r="G54">
        <v>2013</v>
      </c>
      <c r="H54">
        <v>2017</v>
      </c>
    </row>
    <row r="55" spans="1:8" x14ac:dyDescent="0.3">
      <c r="A55" t="s">
        <v>310</v>
      </c>
      <c r="B55" t="s">
        <v>424</v>
      </c>
      <c r="C55" t="s">
        <v>434</v>
      </c>
      <c r="D55" t="s">
        <v>323</v>
      </c>
      <c r="E55">
        <v>24</v>
      </c>
      <c r="F55" t="s">
        <v>440</v>
      </c>
      <c r="G55">
        <v>2013</v>
      </c>
      <c r="H55">
        <v>2017</v>
      </c>
    </row>
    <row r="56" spans="1:8" x14ac:dyDescent="0.3">
      <c r="A56" t="s">
        <v>310</v>
      </c>
      <c r="B56" t="s">
        <v>444</v>
      </c>
      <c r="C56" t="s">
        <v>398</v>
      </c>
      <c r="D56" t="s">
        <v>315</v>
      </c>
      <c r="E56">
        <v>18</v>
      </c>
      <c r="F56" t="s">
        <v>399</v>
      </c>
      <c r="G56">
        <v>2013</v>
      </c>
      <c r="H56">
        <v>2017</v>
      </c>
    </row>
    <row r="57" spans="1:8" x14ac:dyDescent="0.3">
      <c r="A57" t="s">
        <v>310</v>
      </c>
      <c r="B57" t="s">
        <v>445</v>
      </c>
      <c r="C57" t="s">
        <v>433</v>
      </c>
      <c r="D57" t="s">
        <v>429</v>
      </c>
      <c r="E57">
        <v>16</v>
      </c>
      <c r="F57" t="s">
        <v>439</v>
      </c>
      <c r="G57">
        <v>2013</v>
      </c>
      <c r="H57">
        <v>2017</v>
      </c>
    </row>
    <row r="58" spans="1:8" x14ac:dyDescent="0.3">
      <c r="A58" t="s">
        <v>310</v>
      </c>
      <c r="B58" t="s">
        <v>329</v>
      </c>
      <c r="C58" t="s">
        <v>448</v>
      </c>
      <c r="D58" t="s">
        <v>328</v>
      </c>
      <c r="E58">
        <v>14</v>
      </c>
      <c r="F58" t="s">
        <v>454</v>
      </c>
      <c r="G58">
        <v>2013</v>
      </c>
      <c r="H58">
        <v>2017</v>
      </c>
    </row>
    <row r="59" spans="1:8" x14ac:dyDescent="0.3">
      <c r="A59" t="s">
        <v>310</v>
      </c>
      <c r="B59" t="s">
        <v>325</v>
      </c>
      <c r="C59" t="s">
        <v>449</v>
      </c>
      <c r="D59" t="s">
        <v>452</v>
      </c>
      <c r="E59">
        <v>13</v>
      </c>
      <c r="F59" t="s">
        <v>455</v>
      </c>
      <c r="G59">
        <v>2013</v>
      </c>
      <c r="H59">
        <v>2017</v>
      </c>
    </row>
    <row r="60" spans="1:8" x14ac:dyDescent="0.3">
      <c r="A60" t="s">
        <v>310</v>
      </c>
      <c r="B60" t="s">
        <v>446</v>
      </c>
      <c r="C60" t="s">
        <v>435</v>
      </c>
      <c r="D60" t="s">
        <v>317</v>
      </c>
      <c r="E60">
        <v>11</v>
      </c>
      <c r="F60" t="s">
        <v>373</v>
      </c>
      <c r="G60">
        <v>2013</v>
      </c>
      <c r="H60">
        <v>2017</v>
      </c>
    </row>
    <row r="61" spans="1:8" x14ac:dyDescent="0.3">
      <c r="A61" t="s">
        <v>310</v>
      </c>
      <c r="B61" t="s">
        <v>447</v>
      </c>
      <c r="C61" t="s">
        <v>450</v>
      </c>
      <c r="D61" t="s">
        <v>453</v>
      </c>
      <c r="E61">
        <v>11</v>
      </c>
      <c r="F61" t="s">
        <v>442</v>
      </c>
      <c r="G61">
        <v>2013</v>
      </c>
      <c r="H61">
        <v>2017</v>
      </c>
    </row>
    <row r="62" spans="1:8" x14ac:dyDescent="0.3">
      <c r="A62" t="s">
        <v>310</v>
      </c>
      <c r="B62" t="s">
        <v>354</v>
      </c>
      <c r="C62" t="s">
        <v>451</v>
      </c>
      <c r="D62" t="s">
        <v>330</v>
      </c>
      <c r="E62">
        <v>10</v>
      </c>
      <c r="F62" t="s">
        <v>456</v>
      </c>
      <c r="G62">
        <v>2013</v>
      </c>
      <c r="H62">
        <v>2017</v>
      </c>
    </row>
    <row r="63" spans="1:8" x14ac:dyDescent="0.3">
      <c r="A63" t="s">
        <v>364</v>
      </c>
      <c r="B63" t="s">
        <v>171</v>
      </c>
      <c r="C63" t="s">
        <v>408</v>
      </c>
      <c r="D63" t="s">
        <v>412</v>
      </c>
      <c r="E63">
        <v>203</v>
      </c>
      <c r="F63" t="s">
        <v>414</v>
      </c>
      <c r="G63">
        <v>2008</v>
      </c>
      <c r="H63">
        <v>2012</v>
      </c>
    </row>
    <row r="64" spans="1:8" x14ac:dyDescent="0.3">
      <c r="A64" t="s">
        <v>364</v>
      </c>
      <c r="B64" t="s">
        <v>457</v>
      </c>
      <c r="C64" t="s">
        <v>458</v>
      </c>
      <c r="D64" t="s">
        <v>459</v>
      </c>
      <c r="E64">
        <v>202</v>
      </c>
      <c r="F64" t="s">
        <v>379</v>
      </c>
      <c r="G64">
        <v>2008</v>
      </c>
      <c r="H64">
        <v>2012</v>
      </c>
    </row>
    <row r="65" spans="1:8" x14ac:dyDescent="0.3">
      <c r="A65" t="s">
        <v>364</v>
      </c>
      <c r="B65" t="s">
        <v>460</v>
      </c>
      <c r="C65" t="s">
        <v>435</v>
      </c>
      <c r="D65" t="s">
        <v>317</v>
      </c>
      <c r="E65">
        <v>57</v>
      </c>
      <c r="F65" t="s">
        <v>373</v>
      </c>
      <c r="G65">
        <v>2008</v>
      </c>
      <c r="H65">
        <v>2012</v>
      </c>
    </row>
    <row r="66" spans="1:8" x14ac:dyDescent="0.3">
      <c r="A66" t="s">
        <v>364</v>
      </c>
      <c r="B66" t="s">
        <v>331</v>
      </c>
      <c r="C66" t="s">
        <v>461</v>
      </c>
      <c r="D66" t="s">
        <v>462</v>
      </c>
      <c r="E66">
        <v>36</v>
      </c>
      <c r="F66" t="s">
        <v>454</v>
      </c>
      <c r="G66">
        <v>2008</v>
      </c>
      <c r="H66">
        <v>2012</v>
      </c>
    </row>
    <row r="67" spans="1:8" x14ac:dyDescent="0.3">
      <c r="A67" t="s">
        <v>364</v>
      </c>
      <c r="B67" t="s">
        <v>463</v>
      </c>
      <c r="C67" t="s">
        <v>464</v>
      </c>
      <c r="D67" t="s">
        <v>465</v>
      </c>
      <c r="E67">
        <v>24</v>
      </c>
      <c r="F67" t="s">
        <v>466</v>
      </c>
      <c r="G67">
        <v>2008</v>
      </c>
      <c r="H67">
        <v>2012</v>
      </c>
    </row>
    <row r="68" spans="1:8" x14ac:dyDescent="0.3">
      <c r="A68" t="s">
        <v>364</v>
      </c>
      <c r="B68" t="s">
        <v>327</v>
      </c>
      <c r="C68" t="s">
        <v>467</v>
      </c>
      <c r="D68" t="s">
        <v>326</v>
      </c>
      <c r="E68">
        <v>15</v>
      </c>
      <c r="F68" t="s">
        <v>468</v>
      </c>
      <c r="G68">
        <v>2008</v>
      </c>
      <c r="H68">
        <v>2012</v>
      </c>
    </row>
    <row r="69" spans="1:8" x14ac:dyDescent="0.3">
      <c r="A69" t="s">
        <v>310</v>
      </c>
      <c r="B69" t="s">
        <v>457</v>
      </c>
      <c r="C69" t="s">
        <v>458</v>
      </c>
      <c r="D69" t="s">
        <v>459</v>
      </c>
      <c r="E69">
        <v>113</v>
      </c>
      <c r="F69" t="s">
        <v>379</v>
      </c>
      <c r="G69">
        <v>2008</v>
      </c>
      <c r="H69">
        <v>2012</v>
      </c>
    </row>
    <row r="70" spans="1:8" x14ac:dyDescent="0.3">
      <c r="A70" t="s">
        <v>310</v>
      </c>
      <c r="B70" t="s">
        <v>171</v>
      </c>
      <c r="C70" t="s">
        <v>408</v>
      </c>
      <c r="D70" t="s">
        <v>412</v>
      </c>
      <c r="E70">
        <v>104</v>
      </c>
      <c r="F70" t="s">
        <v>414</v>
      </c>
      <c r="G70">
        <v>2008</v>
      </c>
      <c r="H70">
        <v>2012</v>
      </c>
    </row>
    <row r="71" spans="1:8" x14ac:dyDescent="0.3">
      <c r="A71" t="s">
        <v>310</v>
      </c>
      <c r="B71" t="s">
        <v>460</v>
      </c>
      <c r="C71" t="s">
        <v>435</v>
      </c>
      <c r="D71" t="s">
        <v>317</v>
      </c>
      <c r="E71">
        <v>22</v>
      </c>
      <c r="F71" t="s">
        <v>373</v>
      </c>
      <c r="G71">
        <v>2008</v>
      </c>
      <c r="H71">
        <v>2012</v>
      </c>
    </row>
    <row r="72" spans="1:8" x14ac:dyDescent="0.3">
      <c r="A72" t="s">
        <v>310</v>
      </c>
      <c r="B72" t="s">
        <v>327</v>
      </c>
      <c r="C72" t="s">
        <v>467</v>
      </c>
      <c r="D72" t="s">
        <v>326</v>
      </c>
      <c r="E72">
        <v>14</v>
      </c>
      <c r="F72" t="s">
        <v>468</v>
      </c>
      <c r="G72">
        <v>2008</v>
      </c>
      <c r="H72">
        <v>2012</v>
      </c>
    </row>
    <row r="73" spans="1:8" x14ac:dyDescent="0.3">
      <c r="A73" t="s">
        <v>310</v>
      </c>
      <c r="B73" t="s">
        <v>331</v>
      </c>
      <c r="C73" t="s">
        <v>461</v>
      </c>
      <c r="D73" t="s">
        <v>462</v>
      </c>
      <c r="E73">
        <v>3</v>
      </c>
      <c r="F73" t="s">
        <v>454</v>
      </c>
      <c r="G73">
        <v>2008</v>
      </c>
      <c r="H73">
        <v>2012</v>
      </c>
    </row>
    <row r="74" spans="1:8" x14ac:dyDescent="0.3">
      <c r="A74" t="s">
        <v>364</v>
      </c>
      <c r="B74" t="s">
        <v>338</v>
      </c>
      <c r="C74" t="s">
        <v>469</v>
      </c>
      <c r="D74" t="s">
        <v>338</v>
      </c>
      <c r="E74">
        <v>194</v>
      </c>
      <c r="F74" t="s">
        <v>414</v>
      </c>
      <c r="G74">
        <v>2006</v>
      </c>
      <c r="H74">
        <v>2007</v>
      </c>
    </row>
    <row r="75" spans="1:8" x14ac:dyDescent="0.3">
      <c r="A75" t="s">
        <v>364</v>
      </c>
      <c r="B75" t="s">
        <v>173</v>
      </c>
      <c r="C75" t="s">
        <v>470</v>
      </c>
      <c r="D75" t="s">
        <v>471</v>
      </c>
      <c r="E75">
        <v>131</v>
      </c>
      <c r="F75" t="s">
        <v>379</v>
      </c>
      <c r="G75">
        <v>2006</v>
      </c>
      <c r="H75">
        <v>2007</v>
      </c>
    </row>
    <row r="76" spans="1:8" x14ac:dyDescent="0.3">
      <c r="A76" t="s">
        <v>364</v>
      </c>
      <c r="B76" t="s">
        <v>344</v>
      </c>
      <c r="C76" t="s">
        <v>472</v>
      </c>
      <c r="D76" t="s">
        <v>343</v>
      </c>
      <c r="E76">
        <v>68</v>
      </c>
      <c r="F76" t="s">
        <v>473</v>
      </c>
      <c r="G76">
        <v>2006</v>
      </c>
      <c r="H76">
        <v>2007</v>
      </c>
    </row>
    <row r="77" spans="1:8" x14ac:dyDescent="0.3">
      <c r="A77" t="s">
        <v>364</v>
      </c>
      <c r="B77" t="s">
        <v>474</v>
      </c>
      <c r="C77" t="s">
        <v>475</v>
      </c>
      <c r="D77" t="s">
        <v>476</v>
      </c>
      <c r="E77">
        <v>41</v>
      </c>
      <c r="F77" t="s">
        <v>477</v>
      </c>
      <c r="G77">
        <v>2006</v>
      </c>
      <c r="H77">
        <v>2007</v>
      </c>
    </row>
    <row r="78" spans="1:8" x14ac:dyDescent="0.3">
      <c r="A78" t="s">
        <v>364</v>
      </c>
      <c r="B78" t="s">
        <v>478</v>
      </c>
      <c r="C78" t="s">
        <v>479</v>
      </c>
      <c r="D78" t="s">
        <v>480</v>
      </c>
      <c r="E78">
        <v>37</v>
      </c>
      <c r="F78" t="s">
        <v>454</v>
      </c>
      <c r="G78">
        <v>2006</v>
      </c>
      <c r="H78">
        <v>2007</v>
      </c>
    </row>
    <row r="79" spans="1:8" x14ac:dyDescent="0.3">
      <c r="A79" t="s">
        <v>364</v>
      </c>
      <c r="B79" t="s">
        <v>460</v>
      </c>
      <c r="C79" t="s">
        <v>435</v>
      </c>
      <c r="D79" t="s">
        <v>317</v>
      </c>
      <c r="E79">
        <v>22</v>
      </c>
      <c r="F79" t="s">
        <v>373</v>
      </c>
      <c r="G79">
        <v>2006</v>
      </c>
      <c r="H79">
        <v>2007</v>
      </c>
    </row>
    <row r="80" spans="1:8" x14ac:dyDescent="0.3">
      <c r="A80" t="s">
        <v>364</v>
      </c>
      <c r="B80" t="s">
        <v>481</v>
      </c>
      <c r="C80" t="s">
        <v>482</v>
      </c>
      <c r="D80" t="s">
        <v>483</v>
      </c>
      <c r="E80">
        <v>18</v>
      </c>
      <c r="F80" t="s">
        <v>484</v>
      </c>
      <c r="G80">
        <v>2006</v>
      </c>
      <c r="H80">
        <v>2007</v>
      </c>
    </row>
    <row r="81" spans="1:8" x14ac:dyDescent="0.3">
      <c r="A81" t="s">
        <v>364</v>
      </c>
      <c r="B81" t="s">
        <v>327</v>
      </c>
      <c r="C81" t="s">
        <v>467</v>
      </c>
      <c r="D81" t="s">
        <v>326</v>
      </c>
      <c r="E81">
        <v>17</v>
      </c>
      <c r="F81" t="s">
        <v>468</v>
      </c>
      <c r="G81">
        <v>2006</v>
      </c>
      <c r="H81">
        <v>2007</v>
      </c>
    </row>
    <row r="82" spans="1:8" x14ac:dyDescent="0.3">
      <c r="A82" t="s">
        <v>364</v>
      </c>
      <c r="B82" t="s">
        <v>341</v>
      </c>
      <c r="C82" t="s">
        <v>485</v>
      </c>
      <c r="D82" t="s">
        <v>340</v>
      </c>
      <c r="E82">
        <v>17</v>
      </c>
      <c r="F82" t="s">
        <v>484</v>
      </c>
      <c r="G82">
        <v>2006</v>
      </c>
      <c r="H82">
        <v>2007</v>
      </c>
    </row>
    <row r="83" spans="1:8" x14ac:dyDescent="0.3">
      <c r="A83" t="s">
        <v>310</v>
      </c>
      <c r="B83" t="s">
        <v>338</v>
      </c>
      <c r="C83" t="s">
        <v>469</v>
      </c>
      <c r="D83" t="s">
        <v>338</v>
      </c>
      <c r="E83">
        <v>84</v>
      </c>
      <c r="F83" t="s">
        <v>414</v>
      </c>
      <c r="G83">
        <v>2006</v>
      </c>
      <c r="H83">
        <v>2007</v>
      </c>
    </row>
    <row r="84" spans="1:8" x14ac:dyDescent="0.3">
      <c r="A84" t="s">
        <v>310</v>
      </c>
      <c r="B84" t="s">
        <v>173</v>
      </c>
      <c r="C84" t="s">
        <v>470</v>
      </c>
      <c r="D84" t="s">
        <v>471</v>
      </c>
      <c r="E84">
        <v>73</v>
      </c>
      <c r="F84" t="s">
        <v>379</v>
      </c>
      <c r="G84">
        <v>2006</v>
      </c>
      <c r="H84">
        <v>2007</v>
      </c>
    </row>
    <row r="85" spans="1:8" x14ac:dyDescent="0.3">
      <c r="A85" t="s">
        <v>310</v>
      </c>
      <c r="B85" t="s">
        <v>344</v>
      </c>
      <c r="C85" t="s">
        <v>472</v>
      </c>
      <c r="D85" t="s">
        <v>343</v>
      </c>
      <c r="E85">
        <v>37</v>
      </c>
      <c r="F85" t="s">
        <v>473</v>
      </c>
      <c r="G85">
        <v>2006</v>
      </c>
      <c r="H85">
        <v>2007</v>
      </c>
    </row>
    <row r="86" spans="1:8" x14ac:dyDescent="0.3">
      <c r="A86" t="s">
        <v>310</v>
      </c>
      <c r="B86" t="s">
        <v>474</v>
      </c>
      <c r="C86" t="s">
        <v>475</v>
      </c>
      <c r="D86" t="s">
        <v>476</v>
      </c>
      <c r="E86">
        <v>28</v>
      </c>
      <c r="F86" t="s">
        <v>477</v>
      </c>
      <c r="G86">
        <v>2006</v>
      </c>
      <c r="H86">
        <v>2007</v>
      </c>
    </row>
    <row r="87" spans="1:8" x14ac:dyDescent="0.3">
      <c r="A87" t="s">
        <v>310</v>
      </c>
      <c r="B87" t="s">
        <v>478</v>
      </c>
      <c r="C87" t="s">
        <v>479</v>
      </c>
      <c r="D87" t="s">
        <v>480</v>
      </c>
      <c r="E87">
        <v>19</v>
      </c>
      <c r="F87" t="s">
        <v>454</v>
      </c>
      <c r="G87">
        <v>2006</v>
      </c>
      <c r="H87">
        <v>2007</v>
      </c>
    </row>
    <row r="88" spans="1:8" x14ac:dyDescent="0.3">
      <c r="A88" t="s">
        <v>310</v>
      </c>
      <c r="B88" t="s">
        <v>460</v>
      </c>
      <c r="C88" t="s">
        <v>435</v>
      </c>
      <c r="D88" t="s">
        <v>317</v>
      </c>
      <c r="E88">
        <v>12</v>
      </c>
      <c r="F88" t="s">
        <v>373</v>
      </c>
      <c r="G88">
        <v>2006</v>
      </c>
      <c r="H88">
        <v>2007</v>
      </c>
    </row>
    <row r="89" spans="1:8" x14ac:dyDescent="0.3">
      <c r="A89" t="s">
        <v>310</v>
      </c>
      <c r="B89" t="s">
        <v>335</v>
      </c>
      <c r="C89" t="s">
        <v>486</v>
      </c>
      <c r="D89" t="s">
        <v>487</v>
      </c>
      <c r="E89">
        <v>10</v>
      </c>
      <c r="F89" t="s">
        <v>488</v>
      </c>
      <c r="G89">
        <v>2006</v>
      </c>
      <c r="H89">
        <v>2007</v>
      </c>
    </row>
    <row r="90" spans="1:8" x14ac:dyDescent="0.3">
      <c r="A90" t="s">
        <v>310</v>
      </c>
      <c r="B90" t="s">
        <v>341</v>
      </c>
      <c r="C90" t="s">
        <v>485</v>
      </c>
      <c r="D90" t="s">
        <v>340</v>
      </c>
      <c r="E90">
        <v>10</v>
      </c>
      <c r="F90" t="s">
        <v>484</v>
      </c>
      <c r="G90">
        <v>2006</v>
      </c>
      <c r="H90">
        <v>2007</v>
      </c>
    </row>
    <row r="91" spans="1:8" x14ac:dyDescent="0.3">
      <c r="A91" t="s">
        <v>310</v>
      </c>
      <c r="B91" t="s">
        <v>489</v>
      </c>
      <c r="C91" t="s">
        <v>398</v>
      </c>
      <c r="D91" t="s">
        <v>315</v>
      </c>
      <c r="E91">
        <v>10</v>
      </c>
      <c r="F91" t="s">
        <v>399</v>
      </c>
      <c r="G91">
        <v>2006</v>
      </c>
      <c r="H91">
        <v>2007</v>
      </c>
    </row>
    <row r="92" spans="1:8" x14ac:dyDescent="0.3">
      <c r="A92" t="s">
        <v>364</v>
      </c>
      <c r="B92" t="s">
        <v>173</v>
      </c>
      <c r="C92" t="s">
        <v>470</v>
      </c>
      <c r="D92" t="s">
        <v>471</v>
      </c>
      <c r="E92">
        <v>173</v>
      </c>
      <c r="F92" t="s">
        <v>379</v>
      </c>
      <c r="G92">
        <v>2001</v>
      </c>
      <c r="H92">
        <v>2005</v>
      </c>
    </row>
    <row r="93" spans="1:8" x14ac:dyDescent="0.3">
      <c r="A93" t="s">
        <v>364</v>
      </c>
      <c r="B93" t="s">
        <v>346</v>
      </c>
      <c r="C93" t="s">
        <v>490</v>
      </c>
      <c r="D93" t="s">
        <v>345</v>
      </c>
      <c r="E93">
        <v>135</v>
      </c>
      <c r="F93" t="s">
        <v>491</v>
      </c>
      <c r="G93">
        <v>2001</v>
      </c>
      <c r="H93">
        <v>2005</v>
      </c>
    </row>
    <row r="94" spans="1:8" x14ac:dyDescent="0.3">
      <c r="A94" t="s">
        <v>364</v>
      </c>
      <c r="B94" t="s">
        <v>344</v>
      </c>
      <c r="C94" t="s">
        <v>472</v>
      </c>
      <c r="D94" t="s">
        <v>343</v>
      </c>
      <c r="E94">
        <v>97</v>
      </c>
      <c r="F94" t="s">
        <v>473</v>
      </c>
      <c r="G94">
        <v>2001</v>
      </c>
      <c r="H94">
        <v>2005</v>
      </c>
    </row>
    <row r="95" spans="1:8" x14ac:dyDescent="0.3">
      <c r="A95" t="s">
        <v>364</v>
      </c>
      <c r="B95" t="s">
        <v>347</v>
      </c>
      <c r="C95" t="s">
        <v>492</v>
      </c>
      <c r="D95" t="s">
        <v>493</v>
      </c>
      <c r="E95">
        <v>79</v>
      </c>
      <c r="F95" t="s">
        <v>494</v>
      </c>
      <c r="G95">
        <v>2001</v>
      </c>
      <c r="H95">
        <v>2005</v>
      </c>
    </row>
    <row r="96" spans="1:8" x14ac:dyDescent="0.3">
      <c r="A96" t="s">
        <v>364</v>
      </c>
      <c r="B96" t="s">
        <v>478</v>
      </c>
      <c r="C96" t="s">
        <v>479</v>
      </c>
      <c r="D96" t="s">
        <v>480</v>
      </c>
      <c r="E96">
        <v>34</v>
      </c>
      <c r="F96" t="s">
        <v>454</v>
      </c>
      <c r="G96">
        <v>2001</v>
      </c>
      <c r="H96">
        <v>2005</v>
      </c>
    </row>
    <row r="97" spans="1:8" x14ac:dyDescent="0.3">
      <c r="A97" t="s">
        <v>364</v>
      </c>
      <c r="B97" t="s">
        <v>495</v>
      </c>
      <c r="C97" t="s">
        <v>435</v>
      </c>
      <c r="D97" t="s">
        <v>317</v>
      </c>
      <c r="E97">
        <v>28</v>
      </c>
      <c r="F97" t="s">
        <v>373</v>
      </c>
      <c r="G97">
        <v>2001</v>
      </c>
      <c r="H97">
        <v>2005</v>
      </c>
    </row>
    <row r="98" spans="1:8" x14ac:dyDescent="0.3">
      <c r="A98" t="s">
        <v>364</v>
      </c>
      <c r="B98" t="s">
        <v>474</v>
      </c>
      <c r="C98" t="s">
        <v>475</v>
      </c>
      <c r="D98" t="s">
        <v>476</v>
      </c>
      <c r="E98">
        <v>11</v>
      </c>
      <c r="F98" t="s">
        <v>477</v>
      </c>
      <c r="G98">
        <v>2001</v>
      </c>
      <c r="H98">
        <v>2005</v>
      </c>
    </row>
    <row r="99" spans="1:8" x14ac:dyDescent="0.3">
      <c r="A99" t="s">
        <v>310</v>
      </c>
      <c r="B99" t="s">
        <v>173</v>
      </c>
      <c r="C99" t="s">
        <v>470</v>
      </c>
      <c r="D99" t="s">
        <v>471</v>
      </c>
      <c r="E99">
        <v>82</v>
      </c>
      <c r="F99" t="s">
        <v>379</v>
      </c>
      <c r="G99">
        <v>2001</v>
      </c>
      <c r="H99">
        <v>2005</v>
      </c>
    </row>
    <row r="100" spans="1:8" x14ac:dyDescent="0.3">
      <c r="A100" t="s">
        <v>310</v>
      </c>
      <c r="B100" t="s">
        <v>346</v>
      </c>
      <c r="C100" t="s">
        <v>490</v>
      </c>
      <c r="D100" t="s">
        <v>345</v>
      </c>
      <c r="E100">
        <v>65</v>
      </c>
      <c r="F100" t="s">
        <v>491</v>
      </c>
      <c r="G100">
        <v>2001</v>
      </c>
      <c r="H100">
        <v>2005</v>
      </c>
    </row>
    <row r="101" spans="1:8" x14ac:dyDescent="0.3">
      <c r="A101" t="s">
        <v>310</v>
      </c>
      <c r="B101" t="s">
        <v>344</v>
      </c>
      <c r="C101" t="s">
        <v>472</v>
      </c>
      <c r="D101" t="s">
        <v>343</v>
      </c>
      <c r="E101">
        <v>45</v>
      </c>
      <c r="F101" t="s">
        <v>473</v>
      </c>
      <c r="G101">
        <v>2001</v>
      </c>
      <c r="H101">
        <v>2005</v>
      </c>
    </row>
    <row r="102" spans="1:8" x14ac:dyDescent="0.3">
      <c r="A102" t="s">
        <v>310</v>
      </c>
      <c r="B102" t="s">
        <v>347</v>
      </c>
      <c r="C102" t="s">
        <v>492</v>
      </c>
      <c r="D102" t="s">
        <v>493</v>
      </c>
      <c r="E102">
        <v>43</v>
      </c>
      <c r="F102" t="s">
        <v>494</v>
      </c>
      <c r="G102">
        <v>2001</v>
      </c>
      <c r="H102">
        <v>2005</v>
      </c>
    </row>
    <row r="103" spans="1:8" x14ac:dyDescent="0.3">
      <c r="A103" t="s">
        <v>310</v>
      </c>
      <c r="B103" t="s">
        <v>478</v>
      </c>
      <c r="C103" t="s">
        <v>479</v>
      </c>
      <c r="D103" t="s">
        <v>480</v>
      </c>
      <c r="E103">
        <v>29</v>
      </c>
      <c r="F103" t="s">
        <v>454</v>
      </c>
      <c r="G103">
        <v>2001</v>
      </c>
      <c r="H103">
        <v>2005</v>
      </c>
    </row>
    <row r="104" spans="1:8" x14ac:dyDescent="0.3">
      <c r="A104" t="s">
        <v>310</v>
      </c>
      <c r="B104" t="s">
        <v>495</v>
      </c>
      <c r="C104" t="s">
        <v>435</v>
      </c>
      <c r="D104" t="s">
        <v>317</v>
      </c>
      <c r="E104">
        <v>17</v>
      </c>
      <c r="F104" t="s">
        <v>373</v>
      </c>
      <c r="G104">
        <v>2001</v>
      </c>
      <c r="H104">
        <v>2005</v>
      </c>
    </row>
    <row r="105" spans="1:8" x14ac:dyDescent="0.3">
      <c r="A105" t="s">
        <v>310</v>
      </c>
      <c r="B105" t="s">
        <v>474</v>
      </c>
      <c r="C105" t="s">
        <v>475</v>
      </c>
      <c r="D105" t="s">
        <v>476</v>
      </c>
      <c r="E105">
        <v>4</v>
      </c>
      <c r="F105" t="s">
        <v>477</v>
      </c>
      <c r="G105">
        <v>2001</v>
      </c>
      <c r="H105">
        <v>2005</v>
      </c>
    </row>
    <row r="106" spans="1:8" x14ac:dyDescent="0.3">
      <c r="A106" t="s">
        <v>310</v>
      </c>
      <c r="B106" t="s">
        <v>341</v>
      </c>
      <c r="C106" t="s">
        <v>485</v>
      </c>
      <c r="D106" t="s">
        <v>340</v>
      </c>
      <c r="E106">
        <v>2</v>
      </c>
      <c r="F106" t="s">
        <v>484</v>
      </c>
      <c r="G106">
        <v>2001</v>
      </c>
      <c r="H106">
        <v>2005</v>
      </c>
    </row>
    <row r="107" spans="1:8" x14ac:dyDescent="0.3">
      <c r="A107" t="s">
        <v>364</v>
      </c>
      <c r="B107" t="s">
        <v>353</v>
      </c>
      <c r="C107" t="s">
        <v>496</v>
      </c>
      <c r="D107" t="s">
        <v>352</v>
      </c>
      <c r="E107">
        <v>172</v>
      </c>
      <c r="F107" t="s">
        <v>491</v>
      </c>
      <c r="G107">
        <v>1996</v>
      </c>
      <c r="H107">
        <v>2000</v>
      </c>
    </row>
    <row r="108" spans="1:8" x14ac:dyDescent="0.3">
      <c r="A108" t="s">
        <v>364</v>
      </c>
      <c r="B108" t="s">
        <v>173</v>
      </c>
      <c r="C108" t="s">
        <v>470</v>
      </c>
      <c r="D108" t="s">
        <v>471</v>
      </c>
      <c r="E108">
        <v>122</v>
      </c>
      <c r="F108" t="s">
        <v>379</v>
      </c>
      <c r="G108">
        <v>1996</v>
      </c>
      <c r="H108">
        <v>2000</v>
      </c>
    </row>
    <row r="109" spans="1:8" x14ac:dyDescent="0.3">
      <c r="A109" t="s">
        <v>364</v>
      </c>
      <c r="B109" t="s">
        <v>344</v>
      </c>
      <c r="C109" t="s">
        <v>472</v>
      </c>
      <c r="D109" t="s">
        <v>343</v>
      </c>
      <c r="E109">
        <v>92</v>
      </c>
      <c r="F109" t="s">
        <v>473</v>
      </c>
      <c r="G109">
        <v>1996</v>
      </c>
      <c r="H109">
        <v>2000</v>
      </c>
    </row>
    <row r="110" spans="1:8" x14ac:dyDescent="0.3">
      <c r="A110" t="s">
        <v>364</v>
      </c>
      <c r="B110" t="s">
        <v>497</v>
      </c>
      <c r="C110" t="s">
        <v>498</v>
      </c>
      <c r="D110" t="s">
        <v>499</v>
      </c>
      <c r="E110">
        <v>67</v>
      </c>
      <c r="F110" t="s">
        <v>454</v>
      </c>
      <c r="G110">
        <v>1996</v>
      </c>
      <c r="H110">
        <v>2000</v>
      </c>
    </row>
    <row r="111" spans="1:8" x14ac:dyDescent="0.3">
      <c r="A111" t="s">
        <v>364</v>
      </c>
      <c r="B111" t="s">
        <v>495</v>
      </c>
      <c r="C111" t="s">
        <v>435</v>
      </c>
      <c r="D111" t="s">
        <v>317</v>
      </c>
      <c r="E111">
        <v>59</v>
      </c>
      <c r="F111" t="s">
        <v>373</v>
      </c>
      <c r="G111">
        <v>1996</v>
      </c>
      <c r="H111">
        <v>2000</v>
      </c>
    </row>
    <row r="112" spans="1:8" x14ac:dyDescent="0.3">
      <c r="A112" t="s">
        <v>364</v>
      </c>
      <c r="B112" t="s">
        <v>474</v>
      </c>
      <c r="C112" t="s">
        <v>475</v>
      </c>
      <c r="D112" t="s">
        <v>476</v>
      </c>
      <c r="E112">
        <v>35</v>
      </c>
      <c r="F112" t="s">
        <v>477</v>
      </c>
      <c r="G112">
        <v>1996</v>
      </c>
      <c r="H112">
        <v>2000</v>
      </c>
    </row>
    <row r="113" spans="1:8" x14ac:dyDescent="0.3">
      <c r="A113" t="s">
        <v>364</v>
      </c>
      <c r="B113" t="s">
        <v>351</v>
      </c>
      <c r="C113" t="s">
        <v>500</v>
      </c>
      <c r="D113" t="s">
        <v>350</v>
      </c>
      <c r="E113">
        <v>30</v>
      </c>
      <c r="F113" t="s">
        <v>501</v>
      </c>
      <c r="G113">
        <v>1996</v>
      </c>
      <c r="H113">
        <v>2000</v>
      </c>
    </row>
    <row r="114" spans="1:8" x14ac:dyDescent="0.3">
      <c r="A114" t="s">
        <v>364</v>
      </c>
      <c r="B114" t="s">
        <v>349</v>
      </c>
      <c r="C114" t="s">
        <v>502</v>
      </c>
      <c r="D114" t="s">
        <v>348</v>
      </c>
      <c r="E114">
        <v>26</v>
      </c>
      <c r="F114" t="s">
        <v>503</v>
      </c>
      <c r="G114">
        <v>1996</v>
      </c>
      <c r="H114">
        <v>2000</v>
      </c>
    </row>
    <row r="115" spans="1:8" x14ac:dyDescent="0.3">
      <c r="A115" t="s">
        <v>310</v>
      </c>
      <c r="B115" t="s">
        <v>353</v>
      </c>
      <c r="C115" t="s">
        <v>496</v>
      </c>
      <c r="D115" t="s">
        <v>352</v>
      </c>
      <c r="E115">
        <v>100</v>
      </c>
      <c r="F115" t="s">
        <v>491</v>
      </c>
      <c r="G115">
        <v>1996</v>
      </c>
      <c r="H115">
        <v>2000</v>
      </c>
    </row>
    <row r="116" spans="1:8" x14ac:dyDescent="0.3">
      <c r="A116" t="s">
        <v>310</v>
      </c>
      <c r="B116" t="s">
        <v>173</v>
      </c>
      <c r="C116" t="s">
        <v>470</v>
      </c>
      <c r="D116" t="s">
        <v>471</v>
      </c>
      <c r="E116">
        <v>48</v>
      </c>
      <c r="F116" t="s">
        <v>379</v>
      </c>
      <c r="G116">
        <v>1996</v>
      </c>
      <c r="H116">
        <v>2000</v>
      </c>
    </row>
    <row r="117" spans="1:8" x14ac:dyDescent="0.3">
      <c r="A117" t="s">
        <v>310</v>
      </c>
      <c r="B117" t="s">
        <v>344</v>
      </c>
      <c r="C117" t="s">
        <v>472</v>
      </c>
      <c r="D117" t="s">
        <v>343</v>
      </c>
      <c r="E117">
        <v>43</v>
      </c>
      <c r="F117" t="s">
        <v>473</v>
      </c>
      <c r="G117">
        <v>1996</v>
      </c>
      <c r="H117">
        <v>2000</v>
      </c>
    </row>
    <row r="118" spans="1:8" x14ac:dyDescent="0.3">
      <c r="A118" t="s">
        <v>310</v>
      </c>
      <c r="B118" t="s">
        <v>497</v>
      </c>
      <c r="C118" t="s">
        <v>498</v>
      </c>
      <c r="D118" t="s">
        <v>499</v>
      </c>
      <c r="E118">
        <v>31</v>
      </c>
      <c r="F118" t="s">
        <v>454</v>
      </c>
      <c r="G118">
        <v>1996</v>
      </c>
      <c r="H118">
        <v>2000</v>
      </c>
    </row>
    <row r="119" spans="1:8" x14ac:dyDescent="0.3">
      <c r="A119" t="s">
        <v>310</v>
      </c>
      <c r="B119" t="s">
        <v>495</v>
      </c>
      <c r="C119" t="s">
        <v>435</v>
      </c>
      <c r="D119" t="s">
        <v>317</v>
      </c>
      <c r="E119">
        <v>27</v>
      </c>
      <c r="F119" t="s">
        <v>373</v>
      </c>
      <c r="G119">
        <v>1996</v>
      </c>
      <c r="H119">
        <v>2000</v>
      </c>
    </row>
    <row r="120" spans="1:8" x14ac:dyDescent="0.3">
      <c r="A120" t="s">
        <v>310</v>
      </c>
      <c r="B120" t="s">
        <v>351</v>
      </c>
      <c r="C120" t="s">
        <v>500</v>
      </c>
      <c r="D120" t="s">
        <v>350</v>
      </c>
      <c r="E120">
        <v>25</v>
      </c>
      <c r="F120" t="s">
        <v>501</v>
      </c>
      <c r="G120">
        <v>1996</v>
      </c>
      <c r="H120">
        <v>2000</v>
      </c>
    </row>
    <row r="121" spans="1:8" x14ac:dyDescent="0.3">
      <c r="A121" t="s">
        <v>310</v>
      </c>
      <c r="B121" t="s">
        <v>474</v>
      </c>
      <c r="C121" t="s">
        <v>475</v>
      </c>
      <c r="D121" t="s">
        <v>476</v>
      </c>
      <c r="E121">
        <v>11</v>
      </c>
      <c r="F121" t="s">
        <v>477</v>
      </c>
      <c r="G121">
        <v>1996</v>
      </c>
      <c r="H121">
        <v>2000</v>
      </c>
    </row>
    <row r="122" spans="1:8" x14ac:dyDescent="0.3">
      <c r="A122" t="s">
        <v>310</v>
      </c>
      <c r="B122" t="s">
        <v>349</v>
      </c>
      <c r="C122" t="s">
        <v>502</v>
      </c>
      <c r="D122" t="s">
        <v>348</v>
      </c>
      <c r="E122">
        <v>11</v>
      </c>
      <c r="F122" t="s">
        <v>503</v>
      </c>
      <c r="G122">
        <v>1996</v>
      </c>
      <c r="H122">
        <v>2000</v>
      </c>
    </row>
    <row r="123" spans="1:8" x14ac:dyDescent="0.3">
      <c r="A123" t="s">
        <v>364</v>
      </c>
      <c r="B123" t="s">
        <v>504</v>
      </c>
      <c r="C123" t="s">
        <v>505</v>
      </c>
      <c r="D123" t="s">
        <v>506</v>
      </c>
      <c r="E123">
        <v>143</v>
      </c>
      <c r="F123" t="s">
        <v>507</v>
      </c>
      <c r="G123">
        <v>1994</v>
      </c>
      <c r="H123">
        <v>1995</v>
      </c>
    </row>
    <row r="124" spans="1:8" x14ac:dyDescent="0.3">
      <c r="A124" t="s">
        <v>364</v>
      </c>
      <c r="B124" t="s">
        <v>495</v>
      </c>
      <c r="C124" t="s">
        <v>435</v>
      </c>
      <c r="D124" t="s">
        <v>317</v>
      </c>
      <c r="E124">
        <v>117</v>
      </c>
      <c r="F124" t="s">
        <v>373</v>
      </c>
      <c r="G124">
        <v>1994</v>
      </c>
      <c r="H124">
        <v>1995</v>
      </c>
    </row>
    <row r="125" spans="1:8" x14ac:dyDescent="0.3">
      <c r="A125" t="s">
        <v>364</v>
      </c>
      <c r="B125" t="s">
        <v>173</v>
      </c>
      <c r="C125" t="s">
        <v>470</v>
      </c>
      <c r="D125" t="s">
        <v>471</v>
      </c>
      <c r="E125">
        <v>113</v>
      </c>
      <c r="F125" t="s">
        <v>379</v>
      </c>
      <c r="G125">
        <v>1994</v>
      </c>
      <c r="H125">
        <v>1995</v>
      </c>
    </row>
    <row r="126" spans="1:8" x14ac:dyDescent="0.3">
      <c r="A126" t="s">
        <v>364</v>
      </c>
      <c r="B126" t="s">
        <v>508</v>
      </c>
      <c r="C126" t="s">
        <v>472</v>
      </c>
      <c r="D126" t="s">
        <v>343</v>
      </c>
      <c r="E126">
        <v>109</v>
      </c>
      <c r="F126" t="s">
        <v>473</v>
      </c>
      <c r="G126">
        <v>1994</v>
      </c>
      <c r="H126">
        <v>1995</v>
      </c>
    </row>
    <row r="127" spans="1:8" x14ac:dyDescent="0.3">
      <c r="A127" t="s">
        <v>364</v>
      </c>
      <c r="B127" t="s">
        <v>474</v>
      </c>
      <c r="C127" t="s">
        <v>475</v>
      </c>
      <c r="D127" t="s">
        <v>476</v>
      </c>
      <c r="E127">
        <v>39</v>
      </c>
      <c r="F127" t="s">
        <v>477</v>
      </c>
      <c r="G127">
        <v>1994</v>
      </c>
      <c r="H127">
        <v>1995</v>
      </c>
    </row>
    <row r="128" spans="1:8" x14ac:dyDescent="0.3">
      <c r="A128" t="s">
        <v>364</v>
      </c>
      <c r="B128" t="s">
        <v>497</v>
      </c>
      <c r="C128" t="s">
        <v>498</v>
      </c>
      <c r="D128" t="s">
        <v>499</v>
      </c>
      <c r="E128">
        <v>33</v>
      </c>
      <c r="F128" t="s">
        <v>454</v>
      </c>
      <c r="G128">
        <v>1994</v>
      </c>
      <c r="H128">
        <v>1995</v>
      </c>
    </row>
    <row r="129" spans="1:8" x14ac:dyDescent="0.3">
      <c r="A129" t="s">
        <v>364</v>
      </c>
      <c r="B129" t="s">
        <v>351</v>
      </c>
      <c r="C129" t="s">
        <v>500</v>
      </c>
      <c r="D129" t="s">
        <v>350</v>
      </c>
      <c r="E129">
        <v>27</v>
      </c>
      <c r="F129" t="s">
        <v>501</v>
      </c>
      <c r="G129">
        <v>1994</v>
      </c>
      <c r="H129">
        <v>1995</v>
      </c>
    </row>
    <row r="130" spans="1:8" x14ac:dyDescent="0.3">
      <c r="A130" t="s">
        <v>364</v>
      </c>
      <c r="B130" t="s">
        <v>266</v>
      </c>
      <c r="C130" t="s">
        <v>509</v>
      </c>
      <c r="D130" t="s">
        <v>322</v>
      </c>
      <c r="E130">
        <v>14</v>
      </c>
      <c r="F130" t="s">
        <v>510</v>
      </c>
      <c r="G130">
        <v>1994</v>
      </c>
      <c r="H130">
        <v>1995</v>
      </c>
    </row>
    <row r="131" spans="1:8" x14ac:dyDescent="0.3">
      <c r="A131" t="s">
        <v>310</v>
      </c>
      <c r="B131" t="s">
        <v>504</v>
      </c>
      <c r="C131" t="s">
        <v>505</v>
      </c>
      <c r="D131" t="s">
        <v>506</v>
      </c>
      <c r="E131">
        <v>76</v>
      </c>
      <c r="F131" t="s">
        <v>507</v>
      </c>
      <c r="G131">
        <v>1994</v>
      </c>
      <c r="H131">
        <v>1995</v>
      </c>
    </row>
    <row r="132" spans="1:8" x14ac:dyDescent="0.3">
      <c r="A132" t="s">
        <v>310</v>
      </c>
      <c r="B132" t="s">
        <v>495</v>
      </c>
      <c r="C132" t="s">
        <v>435</v>
      </c>
      <c r="D132" t="s">
        <v>317</v>
      </c>
      <c r="E132">
        <v>60</v>
      </c>
      <c r="F132" t="s">
        <v>373</v>
      </c>
      <c r="G132">
        <v>1994</v>
      </c>
      <c r="H132">
        <v>1995</v>
      </c>
    </row>
    <row r="133" spans="1:8" x14ac:dyDescent="0.3">
      <c r="A133" t="s">
        <v>310</v>
      </c>
      <c r="B133" t="s">
        <v>508</v>
      </c>
      <c r="C133" t="s">
        <v>472</v>
      </c>
      <c r="D133" t="s">
        <v>343</v>
      </c>
      <c r="E133">
        <v>48</v>
      </c>
      <c r="F133" t="s">
        <v>473</v>
      </c>
      <c r="G133">
        <v>1994</v>
      </c>
      <c r="H133">
        <v>1995</v>
      </c>
    </row>
    <row r="134" spans="1:8" x14ac:dyDescent="0.3">
      <c r="A134" t="s">
        <v>310</v>
      </c>
      <c r="B134" t="s">
        <v>173</v>
      </c>
      <c r="C134" t="s">
        <v>470</v>
      </c>
      <c r="D134" t="s">
        <v>471</v>
      </c>
      <c r="E134">
        <v>36</v>
      </c>
      <c r="F134" t="s">
        <v>379</v>
      </c>
      <c r="G134">
        <v>1994</v>
      </c>
      <c r="H134">
        <v>1995</v>
      </c>
    </row>
    <row r="135" spans="1:8" x14ac:dyDescent="0.3">
      <c r="A135" t="s">
        <v>310</v>
      </c>
      <c r="B135" t="s">
        <v>497</v>
      </c>
      <c r="C135" t="s">
        <v>498</v>
      </c>
      <c r="D135" t="s">
        <v>499</v>
      </c>
      <c r="E135">
        <v>34</v>
      </c>
      <c r="F135" t="s">
        <v>454</v>
      </c>
      <c r="G135">
        <v>1994</v>
      </c>
      <c r="H135">
        <v>1995</v>
      </c>
    </row>
    <row r="136" spans="1:8" x14ac:dyDescent="0.3">
      <c r="A136" t="s">
        <v>310</v>
      </c>
      <c r="B136" t="s">
        <v>474</v>
      </c>
      <c r="C136" t="s">
        <v>475</v>
      </c>
      <c r="D136" t="s">
        <v>476</v>
      </c>
      <c r="E136">
        <v>18</v>
      </c>
      <c r="F136" t="s">
        <v>477</v>
      </c>
      <c r="G136">
        <v>1994</v>
      </c>
      <c r="H136">
        <v>1995</v>
      </c>
    </row>
    <row r="137" spans="1:8" x14ac:dyDescent="0.3">
      <c r="A137" t="s">
        <v>310</v>
      </c>
      <c r="B137" t="s">
        <v>351</v>
      </c>
      <c r="C137" t="s">
        <v>500</v>
      </c>
      <c r="D137" t="s">
        <v>350</v>
      </c>
      <c r="E137">
        <v>12</v>
      </c>
      <c r="F137" t="s">
        <v>501</v>
      </c>
      <c r="G137">
        <v>1994</v>
      </c>
      <c r="H137">
        <v>1995</v>
      </c>
    </row>
    <row r="138" spans="1:8" x14ac:dyDescent="0.3">
      <c r="A138" t="s">
        <v>310</v>
      </c>
      <c r="B138" t="s">
        <v>266</v>
      </c>
      <c r="C138" t="s">
        <v>509</v>
      </c>
      <c r="D138" t="s">
        <v>322</v>
      </c>
      <c r="E138">
        <v>10</v>
      </c>
      <c r="F138" t="s">
        <v>510</v>
      </c>
      <c r="G138">
        <v>1994</v>
      </c>
      <c r="H138">
        <v>1995</v>
      </c>
    </row>
    <row r="139" spans="1:8" x14ac:dyDescent="0.3">
      <c r="A139" t="s">
        <v>364</v>
      </c>
      <c r="B139" t="s">
        <v>106</v>
      </c>
      <c r="C139" t="s">
        <v>511</v>
      </c>
      <c r="D139" t="s">
        <v>360</v>
      </c>
      <c r="E139">
        <v>206</v>
      </c>
      <c r="F139" t="s">
        <v>454</v>
      </c>
      <c r="G139">
        <v>1992</v>
      </c>
      <c r="H139">
        <v>1993</v>
      </c>
    </row>
    <row r="140" spans="1:8" x14ac:dyDescent="0.3">
      <c r="A140" t="s">
        <v>364</v>
      </c>
      <c r="B140" t="s">
        <v>353</v>
      </c>
      <c r="C140" t="s">
        <v>496</v>
      </c>
      <c r="D140" t="s">
        <v>352</v>
      </c>
      <c r="E140">
        <v>107</v>
      </c>
      <c r="F140" t="s">
        <v>491</v>
      </c>
      <c r="G140">
        <v>1992</v>
      </c>
      <c r="H140">
        <v>1993</v>
      </c>
    </row>
    <row r="141" spans="1:8" x14ac:dyDescent="0.3">
      <c r="A141" t="s">
        <v>364</v>
      </c>
      <c r="B141" t="s">
        <v>266</v>
      </c>
      <c r="C141" t="s">
        <v>509</v>
      </c>
      <c r="D141" t="s">
        <v>322</v>
      </c>
      <c r="E141">
        <v>92</v>
      </c>
      <c r="F141" t="s">
        <v>510</v>
      </c>
      <c r="G141">
        <v>1992</v>
      </c>
      <c r="H141">
        <v>1993</v>
      </c>
    </row>
    <row r="142" spans="1:8" x14ac:dyDescent="0.3">
      <c r="A142" t="s">
        <v>364</v>
      </c>
      <c r="B142" t="s">
        <v>495</v>
      </c>
      <c r="C142" t="s">
        <v>435</v>
      </c>
      <c r="D142" t="s">
        <v>317</v>
      </c>
      <c r="E142">
        <v>55</v>
      </c>
      <c r="F142" t="s">
        <v>373</v>
      </c>
      <c r="G142">
        <v>1992</v>
      </c>
      <c r="H142">
        <v>1993</v>
      </c>
    </row>
    <row r="143" spans="1:8" x14ac:dyDescent="0.3">
      <c r="A143" t="s">
        <v>364</v>
      </c>
      <c r="B143" t="s">
        <v>474</v>
      </c>
      <c r="C143" t="s">
        <v>475</v>
      </c>
      <c r="D143" t="s">
        <v>476</v>
      </c>
      <c r="E143">
        <v>35</v>
      </c>
      <c r="F143" t="s">
        <v>477</v>
      </c>
      <c r="G143">
        <v>1992</v>
      </c>
      <c r="H143">
        <v>1993</v>
      </c>
    </row>
    <row r="144" spans="1:8" x14ac:dyDescent="0.3">
      <c r="A144" t="s">
        <v>364</v>
      </c>
      <c r="B144" t="s">
        <v>512</v>
      </c>
      <c r="C144" t="s">
        <v>513</v>
      </c>
      <c r="D144" t="s">
        <v>514</v>
      </c>
      <c r="E144">
        <v>34</v>
      </c>
      <c r="F144" t="s">
        <v>515</v>
      </c>
      <c r="G144">
        <v>1992</v>
      </c>
      <c r="H144">
        <v>1993</v>
      </c>
    </row>
    <row r="145" spans="1:8" x14ac:dyDescent="0.3">
      <c r="A145" t="s">
        <v>364</v>
      </c>
      <c r="B145" t="s">
        <v>336</v>
      </c>
      <c r="C145" t="s">
        <v>516</v>
      </c>
      <c r="D145" t="s">
        <v>337</v>
      </c>
      <c r="E145">
        <v>27</v>
      </c>
      <c r="F145" t="s">
        <v>517</v>
      </c>
      <c r="G145">
        <v>1992</v>
      </c>
      <c r="H145">
        <v>1993</v>
      </c>
    </row>
    <row r="146" spans="1:8" x14ac:dyDescent="0.3">
      <c r="A146" t="s">
        <v>364</v>
      </c>
      <c r="B146" t="s">
        <v>333</v>
      </c>
      <c r="C146" t="s">
        <v>518</v>
      </c>
      <c r="D146" t="s">
        <v>334</v>
      </c>
      <c r="E146">
        <v>17</v>
      </c>
      <c r="F146" t="s">
        <v>519</v>
      </c>
      <c r="G146">
        <v>1992</v>
      </c>
      <c r="H146">
        <v>1993</v>
      </c>
    </row>
    <row r="147" spans="1:8" x14ac:dyDescent="0.3">
      <c r="A147" t="s">
        <v>364</v>
      </c>
      <c r="B147" t="s">
        <v>520</v>
      </c>
      <c r="C147" t="s">
        <v>521</v>
      </c>
      <c r="D147" t="s">
        <v>342</v>
      </c>
      <c r="E147">
        <v>16</v>
      </c>
      <c r="F147" t="s">
        <v>522</v>
      </c>
      <c r="G147">
        <v>1992</v>
      </c>
      <c r="H147">
        <v>1993</v>
      </c>
    </row>
    <row r="148" spans="1:8" x14ac:dyDescent="0.3">
      <c r="A148" t="s">
        <v>364</v>
      </c>
      <c r="B148" t="s">
        <v>358</v>
      </c>
      <c r="C148" t="s">
        <v>523</v>
      </c>
      <c r="D148" t="s">
        <v>524</v>
      </c>
      <c r="E148">
        <v>16</v>
      </c>
      <c r="F148" t="s">
        <v>525</v>
      </c>
      <c r="G148">
        <v>1992</v>
      </c>
      <c r="H148">
        <v>1993</v>
      </c>
    </row>
    <row r="149" spans="1:8" x14ac:dyDescent="0.3">
      <c r="A149" t="s">
        <v>364</v>
      </c>
      <c r="B149" t="s">
        <v>357</v>
      </c>
      <c r="C149" t="s">
        <v>526</v>
      </c>
      <c r="D149" t="s">
        <v>527</v>
      </c>
      <c r="E149">
        <v>12</v>
      </c>
      <c r="F149" t="s">
        <v>528</v>
      </c>
      <c r="G149">
        <v>1992</v>
      </c>
      <c r="H149">
        <v>1993</v>
      </c>
    </row>
    <row r="150" spans="1:8" x14ac:dyDescent="0.3">
      <c r="A150" t="s">
        <v>364</v>
      </c>
      <c r="B150" t="s">
        <v>529</v>
      </c>
      <c r="C150" t="s">
        <v>530</v>
      </c>
      <c r="D150" t="s">
        <v>359</v>
      </c>
      <c r="E150">
        <v>7</v>
      </c>
      <c r="F150" t="s">
        <v>531</v>
      </c>
      <c r="G150">
        <v>1992</v>
      </c>
      <c r="H150">
        <v>1993</v>
      </c>
    </row>
    <row r="151" spans="1:8" x14ac:dyDescent="0.3">
      <c r="A151" t="s">
        <v>310</v>
      </c>
      <c r="B151" t="s">
        <v>106</v>
      </c>
      <c r="C151" t="s">
        <v>511</v>
      </c>
      <c r="D151" t="s">
        <v>360</v>
      </c>
      <c r="E151">
        <v>107</v>
      </c>
      <c r="F151" t="s">
        <v>454</v>
      </c>
      <c r="G151">
        <v>1992</v>
      </c>
      <c r="H151">
        <v>1993</v>
      </c>
    </row>
    <row r="152" spans="1:8" x14ac:dyDescent="0.3">
      <c r="A152" t="s">
        <v>310</v>
      </c>
      <c r="B152" t="s">
        <v>353</v>
      </c>
      <c r="C152" t="s">
        <v>496</v>
      </c>
      <c r="D152" t="s">
        <v>352</v>
      </c>
      <c r="E152">
        <v>64</v>
      </c>
      <c r="F152" t="s">
        <v>491</v>
      </c>
      <c r="G152">
        <v>1992</v>
      </c>
      <c r="H152">
        <v>1993</v>
      </c>
    </row>
    <row r="153" spans="1:8" x14ac:dyDescent="0.3">
      <c r="A153" t="s">
        <v>310</v>
      </c>
      <c r="B153" t="s">
        <v>266</v>
      </c>
      <c r="C153" t="s">
        <v>509</v>
      </c>
      <c r="D153" t="s">
        <v>322</v>
      </c>
      <c r="E153">
        <v>49</v>
      </c>
      <c r="F153" t="s">
        <v>510</v>
      </c>
      <c r="G153">
        <v>1992</v>
      </c>
      <c r="H153">
        <v>1993</v>
      </c>
    </row>
    <row r="154" spans="1:8" x14ac:dyDescent="0.3">
      <c r="A154" t="s">
        <v>310</v>
      </c>
      <c r="B154" t="s">
        <v>495</v>
      </c>
      <c r="C154" t="s">
        <v>435</v>
      </c>
      <c r="D154" t="s">
        <v>317</v>
      </c>
      <c r="E154">
        <v>25</v>
      </c>
      <c r="F154" t="s">
        <v>373</v>
      </c>
      <c r="G154">
        <v>1992</v>
      </c>
      <c r="H154">
        <v>1993</v>
      </c>
    </row>
    <row r="155" spans="1:8" x14ac:dyDescent="0.3">
      <c r="A155" t="s">
        <v>310</v>
      </c>
      <c r="B155" t="s">
        <v>474</v>
      </c>
      <c r="C155" t="s">
        <v>532</v>
      </c>
      <c r="D155" t="s">
        <v>339</v>
      </c>
      <c r="E155">
        <v>20</v>
      </c>
      <c r="F155" t="s">
        <v>477</v>
      </c>
      <c r="G155">
        <v>1992</v>
      </c>
      <c r="H155">
        <v>1993</v>
      </c>
    </row>
    <row r="156" spans="1:8" x14ac:dyDescent="0.3">
      <c r="A156" t="s">
        <v>310</v>
      </c>
      <c r="B156" t="s">
        <v>512</v>
      </c>
      <c r="C156" t="s">
        <v>513</v>
      </c>
      <c r="D156" t="s">
        <v>514</v>
      </c>
      <c r="E156">
        <v>16</v>
      </c>
      <c r="F156" t="s">
        <v>515</v>
      </c>
      <c r="G156">
        <v>1992</v>
      </c>
      <c r="H156">
        <v>1993</v>
      </c>
    </row>
    <row r="157" spans="1:8" x14ac:dyDescent="0.3">
      <c r="A157" t="s">
        <v>310</v>
      </c>
      <c r="B157" t="s">
        <v>336</v>
      </c>
      <c r="C157" t="s">
        <v>516</v>
      </c>
      <c r="D157" t="s">
        <v>337</v>
      </c>
      <c r="E157">
        <v>20</v>
      </c>
      <c r="F157" t="s">
        <v>517</v>
      </c>
      <c r="G157">
        <v>1992</v>
      </c>
      <c r="H157">
        <v>1993</v>
      </c>
    </row>
    <row r="158" spans="1:8" x14ac:dyDescent="0.3">
      <c r="A158" t="s">
        <v>310</v>
      </c>
      <c r="B158" t="s">
        <v>333</v>
      </c>
      <c r="C158" t="s">
        <v>518</v>
      </c>
      <c r="D158" t="s">
        <v>334</v>
      </c>
      <c r="E158">
        <v>4</v>
      </c>
      <c r="F158" t="s">
        <v>519</v>
      </c>
      <c r="G158">
        <v>1992</v>
      </c>
      <c r="H158">
        <v>1993</v>
      </c>
    </row>
    <row r="159" spans="1:8" x14ac:dyDescent="0.3">
      <c r="A159" t="s">
        <v>364</v>
      </c>
      <c r="B159" t="s">
        <v>106</v>
      </c>
      <c r="C159" t="s">
        <v>511</v>
      </c>
      <c r="D159" t="s">
        <v>360</v>
      </c>
      <c r="E159">
        <v>234</v>
      </c>
      <c r="F159" t="s">
        <v>454</v>
      </c>
      <c r="G159">
        <v>1987</v>
      </c>
      <c r="H159">
        <v>1991</v>
      </c>
    </row>
    <row r="160" spans="1:8" x14ac:dyDescent="0.3">
      <c r="A160" t="s">
        <v>364</v>
      </c>
      <c r="B160" t="s">
        <v>533</v>
      </c>
      <c r="C160" t="s">
        <v>534</v>
      </c>
      <c r="D160" t="s">
        <v>363</v>
      </c>
      <c r="E160">
        <v>177</v>
      </c>
      <c r="F160" t="s">
        <v>491</v>
      </c>
      <c r="G160">
        <v>1987</v>
      </c>
      <c r="H160">
        <v>1991</v>
      </c>
    </row>
    <row r="161" spans="1:8" x14ac:dyDescent="0.3">
      <c r="A161" t="s">
        <v>364</v>
      </c>
      <c r="B161" t="s">
        <v>266</v>
      </c>
      <c r="C161" t="s">
        <v>509</v>
      </c>
      <c r="D161" t="s">
        <v>322</v>
      </c>
      <c r="E161">
        <v>94</v>
      </c>
      <c r="F161" t="s">
        <v>510</v>
      </c>
      <c r="G161">
        <v>1987</v>
      </c>
      <c r="H161">
        <v>1991</v>
      </c>
    </row>
    <row r="162" spans="1:8" x14ac:dyDescent="0.3">
      <c r="A162" t="s">
        <v>364</v>
      </c>
      <c r="B162" t="s">
        <v>512</v>
      </c>
      <c r="C162" t="s">
        <v>513</v>
      </c>
      <c r="D162" t="s">
        <v>514</v>
      </c>
      <c r="E162">
        <v>35</v>
      </c>
      <c r="F162" t="s">
        <v>515</v>
      </c>
      <c r="G162">
        <v>1987</v>
      </c>
      <c r="H162">
        <v>1991</v>
      </c>
    </row>
    <row r="163" spans="1:8" x14ac:dyDescent="0.3">
      <c r="A163" t="s">
        <v>364</v>
      </c>
      <c r="B163" t="s">
        <v>336</v>
      </c>
      <c r="C163" t="s">
        <v>516</v>
      </c>
      <c r="D163" t="s">
        <v>337</v>
      </c>
      <c r="E163">
        <v>21</v>
      </c>
      <c r="F163" t="s">
        <v>517</v>
      </c>
      <c r="G163">
        <v>1987</v>
      </c>
      <c r="H163">
        <v>1991</v>
      </c>
    </row>
    <row r="164" spans="1:8" x14ac:dyDescent="0.3">
      <c r="A164" t="s">
        <v>364</v>
      </c>
      <c r="B164" t="s">
        <v>358</v>
      </c>
      <c r="C164" t="s">
        <v>523</v>
      </c>
      <c r="D164" t="s">
        <v>524</v>
      </c>
      <c r="E164">
        <v>17</v>
      </c>
      <c r="F164" t="s">
        <v>525</v>
      </c>
      <c r="G164">
        <v>1987</v>
      </c>
      <c r="H164">
        <v>1991</v>
      </c>
    </row>
    <row r="165" spans="1:8" x14ac:dyDescent="0.3">
      <c r="A165" t="s">
        <v>364</v>
      </c>
      <c r="B165" t="s">
        <v>535</v>
      </c>
      <c r="C165" t="s">
        <v>536</v>
      </c>
      <c r="D165" t="s">
        <v>537</v>
      </c>
      <c r="E165">
        <v>13</v>
      </c>
      <c r="F165" t="s">
        <v>531</v>
      </c>
      <c r="G165">
        <v>1987</v>
      </c>
      <c r="H165">
        <v>1991</v>
      </c>
    </row>
    <row r="166" spans="1:8" x14ac:dyDescent="0.3">
      <c r="A166" t="s">
        <v>364</v>
      </c>
      <c r="B166" t="s">
        <v>520</v>
      </c>
      <c r="C166" t="s">
        <v>538</v>
      </c>
      <c r="D166" t="s">
        <v>539</v>
      </c>
      <c r="E166">
        <v>13</v>
      </c>
      <c r="F166" t="s">
        <v>540</v>
      </c>
      <c r="G166">
        <v>1987</v>
      </c>
      <c r="H166">
        <v>1991</v>
      </c>
    </row>
    <row r="167" spans="1:8" x14ac:dyDescent="0.3">
      <c r="A167" t="s">
        <v>364</v>
      </c>
      <c r="B167" t="s">
        <v>362</v>
      </c>
      <c r="C167" t="s">
        <v>541</v>
      </c>
      <c r="D167" t="s">
        <v>361</v>
      </c>
      <c r="E167">
        <v>8</v>
      </c>
      <c r="F167" t="s">
        <v>542</v>
      </c>
      <c r="G167">
        <v>1987</v>
      </c>
      <c r="H167">
        <v>1991</v>
      </c>
    </row>
    <row r="168" spans="1:8" x14ac:dyDescent="0.3">
      <c r="A168" t="s">
        <v>310</v>
      </c>
      <c r="B168" t="s">
        <v>106</v>
      </c>
      <c r="C168" t="s">
        <v>511</v>
      </c>
      <c r="D168" t="s">
        <v>360</v>
      </c>
      <c r="E168">
        <v>125</v>
      </c>
      <c r="F168" t="s">
        <v>454</v>
      </c>
      <c r="G168">
        <v>1987</v>
      </c>
      <c r="H168">
        <v>1991</v>
      </c>
    </row>
    <row r="169" spans="1:8" x14ac:dyDescent="0.3">
      <c r="A169" t="s">
        <v>310</v>
      </c>
      <c r="B169" t="s">
        <v>533</v>
      </c>
      <c r="C169" t="s">
        <v>534</v>
      </c>
      <c r="D169" t="s">
        <v>363</v>
      </c>
      <c r="E169">
        <v>101</v>
      </c>
      <c r="F169" t="s">
        <v>491</v>
      </c>
      <c r="G169">
        <v>1987</v>
      </c>
      <c r="H169">
        <v>1991</v>
      </c>
    </row>
    <row r="170" spans="1:8" x14ac:dyDescent="0.3">
      <c r="A170" t="s">
        <v>310</v>
      </c>
      <c r="B170" t="s">
        <v>266</v>
      </c>
      <c r="C170" t="s">
        <v>509</v>
      </c>
      <c r="D170" t="s">
        <v>322</v>
      </c>
      <c r="E170">
        <v>43</v>
      </c>
      <c r="F170" t="s">
        <v>510</v>
      </c>
      <c r="G170">
        <v>1987</v>
      </c>
      <c r="H170">
        <v>1991</v>
      </c>
    </row>
    <row r="171" spans="1:8" x14ac:dyDescent="0.3">
      <c r="A171" t="s">
        <v>310</v>
      </c>
      <c r="B171" t="s">
        <v>512</v>
      </c>
      <c r="C171" t="s">
        <v>513</v>
      </c>
      <c r="D171" t="s">
        <v>514</v>
      </c>
      <c r="E171">
        <v>16</v>
      </c>
      <c r="F171" t="s">
        <v>515</v>
      </c>
      <c r="G171">
        <v>1987</v>
      </c>
      <c r="H171">
        <v>1991</v>
      </c>
    </row>
    <row r="172" spans="1:8" x14ac:dyDescent="0.3">
      <c r="A172" t="s">
        <v>310</v>
      </c>
      <c r="B172" t="s">
        <v>336</v>
      </c>
      <c r="C172" t="s">
        <v>516</v>
      </c>
      <c r="D172" t="s">
        <v>337</v>
      </c>
      <c r="E172">
        <v>8</v>
      </c>
      <c r="F172" t="s">
        <v>517</v>
      </c>
      <c r="G172">
        <v>1987</v>
      </c>
      <c r="H172">
        <v>1991</v>
      </c>
    </row>
    <row r="173" spans="1:8" x14ac:dyDescent="0.3">
      <c r="A173" t="s">
        <v>310</v>
      </c>
      <c r="B173" t="s">
        <v>358</v>
      </c>
      <c r="C173" t="s">
        <v>523</v>
      </c>
      <c r="D173" t="s">
        <v>524</v>
      </c>
      <c r="E173">
        <v>6</v>
      </c>
      <c r="F173" t="s">
        <v>525</v>
      </c>
      <c r="G173">
        <v>1987</v>
      </c>
      <c r="H173">
        <v>1991</v>
      </c>
    </row>
    <row r="174" spans="1:8" x14ac:dyDescent="0.3">
      <c r="A174" t="s">
        <v>310</v>
      </c>
      <c r="B174" t="s">
        <v>535</v>
      </c>
      <c r="C174" t="s">
        <v>536</v>
      </c>
      <c r="D174" t="s">
        <v>537</v>
      </c>
      <c r="E174">
        <v>3</v>
      </c>
      <c r="F174" t="s">
        <v>531</v>
      </c>
      <c r="G174">
        <v>1987</v>
      </c>
      <c r="H174">
        <v>1991</v>
      </c>
    </row>
    <row r="175" spans="1:8" x14ac:dyDescent="0.3">
      <c r="A175" t="s">
        <v>310</v>
      </c>
      <c r="B175" t="s">
        <v>520</v>
      </c>
      <c r="C175" t="s">
        <v>538</v>
      </c>
      <c r="D175" t="s">
        <v>539</v>
      </c>
      <c r="E175">
        <v>2</v>
      </c>
      <c r="F175" t="s">
        <v>540</v>
      </c>
      <c r="G175">
        <v>1987</v>
      </c>
      <c r="H175">
        <v>1991</v>
      </c>
    </row>
    <row r="176" spans="1:8" x14ac:dyDescent="0.3">
      <c r="A176" t="s">
        <v>310</v>
      </c>
      <c r="B176" t="s">
        <v>362</v>
      </c>
      <c r="C176" t="s">
        <v>541</v>
      </c>
      <c r="D176" t="s">
        <v>361</v>
      </c>
      <c r="E176">
        <v>1</v>
      </c>
      <c r="F176" t="s">
        <v>542</v>
      </c>
      <c r="G176">
        <v>1987</v>
      </c>
      <c r="H176">
        <v>1991</v>
      </c>
    </row>
    <row r="177" spans="1:8" x14ac:dyDescent="0.3">
      <c r="A177" t="s">
        <v>364</v>
      </c>
      <c r="B177" t="s">
        <v>106</v>
      </c>
      <c r="C177" t="s">
        <v>511</v>
      </c>
      <c r="D177" t="s">
        <v>360</v>
      </c>
      <c r="E177">
        <v>225</v>
      </c>
      <c r="F177" t="s">
        <v>454</v>
      </c>
      <c r="G177">
        <v>1983</v>
      </c>
      <c r="H177">
        <v>1986</v>
      </c>
    </row>
    <row r="178" spans="1:8" x14ac:dyDescent="0.3">
      <c r="A178" t="s">
        <v>364</v>
      </c>
      <c r="B178" t="s">
        <v>533</v>
      </c>
      <c r="C178" t="s">
        <v>534</v>
      </c>
      <c r="D178" t="s">
        <v>363</v>
      </c>
      <c r="E178">
        <v>198</v>
      </c>
      <c r="F178" t="s">
        <v>491</v>
      </c>
      <c r="G178">
        <v>1983</v>
      </c>
      <c r="H178">
        <v>1986</v>
      </c>
    </row>
    <row r="179" spans="1:8" x14ac:dyDescent="0.3">
      <c r="A179" t="s">
        <v>364</v>
      </c>
      <c r="B179" t="s">
        <v>266</v>
      </c>
      <c r="C179" t="s">
        <v>509</v>
      </c>
      <c r="D179" t="s">
        <v>322</v>
      </c>
      <c r="E179">
        <v>73</v>
      </c>
      <c r="F179" t="s">
        <v>510</v>
      </c>
      <c r="G179">
        <v>1983</v>
      </c>
      <c r="H179">
        <v>1986</v>
      </c>
    </row>
    <row r="180" spans="1:8" x14ac:dyDescent="0.3">
      <c r="A180" t="s">
        <v>364</v>
      </c>
      <c r="B180" t="s">
        <v>512</v>
      </c>
      <c r="C180" t="s">
        <v>513</v>
      </c>
      <c r="D180" t="s">
        <v>514</v>
      </c>
      <c r="E180">
        <v>42</v>
      </c>
      <c r="F180" t="s">
        <v>515</v>
      </c>
      <c r="G180">
        <v>1983</v>
      </c>
      <c r="H180">
        <v>1986</v>
      </c>
    </row>
    <row r="181" spans="1:8" x14ac:dyDescent="0.3">
      <c r="A181" t="s">
        <v>364</v>
      </c>
      <c r="B181" t="s">
        <v>336</v>
      </c>
      <c r="C181" t="s">
        <v>516</v>
      </c>
      <c r="D181" t="s">
        <v>337</v>
      </c>
      <c r="E181">
        <v>29</v>
      </c>
      <c r="F181" t="s">
        <v>517</v>
      </c>
      <c r="G181">
        <v>1983</v>
      </c>
      <c r="H181">
        <v>1986</v>
      </c>
    </row>
    <row r="182" spans="1:8" x14ac:dyDescent="0.3">
      <c r="A182" t="s">
        <v>364</v>
      </c>
      <c r="B182" t="s">
        <v>358</v>
      </c>
      <c r="C182" t="s">
        <v>523</v>
      </c>
      <c r="D182" t="s">
        <v>524</v>
      </c>
      <c r="E182">
        <v>23</v>
      </c>
      <c r="F182" t="s">
        <v>525</v>
      </c>
      <c r="G182">
        <v>1983</v>
      </c>
      <c r="H182">
        <v>1986</v>
      </c>
    </row>
    <row r="183" spans="1:8" x14ac:dyDescent="0.3">
      <c r="A183" t="s">
        <v>364</v>
      </c>
      <c r="B183" t="s">
        <v>333</v>
      </c>
      <c r="C183" t="s">
        <v>518</v>
      </c>
      <c r="D183" t="s">
        <v>334</v>
      </c>
      <c r="E183">
        <v>13</v>
      </c>
      <c r="F183" t="s">
        <v>519</v>
      </c>
      <c r="G183">
        <v>1983</v>
      </c>
      <c r="H183">
        <v>1986</v>
      </c>
    </row>
    <row r="184" spans="1:8" x14ac:dyDescent="0.3">
      <c r="A184" t="s">
        <v>364</v>
      </c>
      <c r="B184" t="s">
        <v>535</v>
      </c>
      <c r="C184" t="s">
        <v>536</v>
      </c>
      <c r="D184" t="s">
        <v>537</v>
      </c>
      <c r="E184">
        <v>11</v>
      </c>
      <c r="F184" t="s">
        <v>531</v>
      </c>
      <c r="G184">
        <v>1983</v>
      </c>
      <c r="H184">
        <v>1986</v>
      </c>
    </row>
    <row r="185" spans="1:8" x14ac:dyDescent="0.3">
      <c r="A185" t="s">
        <v>364</v>
      </c>
      <c r="B185" t="s">
        <v>362</v>
      </c>
      <c r="C185" t="s">
        <v>541</v>
      </c>
      <c r="D185" t="s">
        <v>361</v>
      </c>
      <c r="E185">
        <v>7</v>
      </c>
      <c r="F185" t="s">
        <v>542</v>
      </c>
      <c r="G185">
        <v>1983</v>
      </c>
      <c r="H185">
        <v>1986</v>
      </c>
    </row>
    <row r="186" spans="1:8" x14ac:dyDescent="0.3">
      <c r="A186" t="s">
        <v>310</v>
      </c>
      <c r="B186" t="s">
        <v>106</v>
      </c>
      <c r="C186" t="s">
        <v>511</v>
      </c>
      <c r="D186" t="s">
        <v>360</v>
      </c>
      <c r="E186">
        <v>120</v>
      </c>
      <c r="F186" t="s">
        <v>454</v>
      </c>
      <c r="G186">
        <v>1983</v>
      </c>
      <c r="H186">
        <v>1986</v>
      </c>
    </row>
    <row r="187" spans="1:8" x14ac:dyDescent="0.3">
      <c r="A187" t="s">
        <v>310</v>
      </c>
      <c r="B187" t="s">
        <v>533</v>
      </c>
      <c r="C187" t="s">
        <v>534</v>
      </c>
      <c r="D187" t="s">
        <v>363</v>
      </c>
      <c r="E187">
        <v>107</v>
      </c>
      <c r="F187" t="s">
        <v>491</v>
      </c>
      <c r="G187">
        <v>1983</v>
      </c>
      <c r="H187">
        <v>1986</v>
      </c>
    </row>
    <row r="188" spans="1:8" x14ac:dyDescent="0.3">
      <c r="A188" t="s">
        <v>310</v>
      </c>
      <c r="B188" t="s">
        <v>266</v>
      </c>
      <c r="C188" t="s">
        <v>509</v>
      </c>
      <c r="D188" t="s">
        <v>322</v>
      </c>
      <c r="E188">
        <v>38</v>
      </c>
      <c r="F188" t="s">
        <v>510</v>
      </c>
      <c r="G188">
        <v>1983</v>
      </c>
      <c r="H188">
        <v>1986</v>
      </c>
    </row>
    <row r="189" spans="1:8" x14ac:dyDescent="0.3">
      <c r="A189" t="s">
        <v>310</v>
      </c>
      <c r="B189" t="s">
        <v>512</v>
      </c>
      <c r="C189" t="s">
        <v>513</v>
      </c>
      <c r="D189" t="s">
        <v>514</v>
      </c>
      <c r="E189">
        <v>18</v>
      </c>
      <c r="F189" t="s">
        <v>515</v>
      </c>
      <c r="G189">
        <v>1983</v>
      </c>
      <c r="H189">
        <v>1986</v>
      </c>
    </row>
    <row r="190" spans="1:8" x14ac:dyDescent="0.3">
      <c r="A190" t="s">
        <v>310</v>
      </c>
      <c r="B190" t="s">
        <v>336</v>
      </c>
      <c r="C190" t="s">
        <v>516</v>
      </c>
      <c r="D190" t="s">
        <v>337</v>
      </c>
      <c r="E190">
        <v>11</v>
      </c>
      <c r="F190" t="s">
        <v>517</v>
      </c>
      <c r="G190">
        <v>1983</v>
      </c>
      <c r="H190">
        <v>1986</v>
      </c>
    </row>
    <row r="191" spans="1:8" x14ac:dyDescent="0.3">
      <c r="A191" t="s">
        <v>310</v>
      </c>
      <c r="B191" t="s">
        <v>358</v>
      </c>
      <c r="C191" t="s">
        <v>523</v>
      </c>
      <c r="D191" t="s">
        <v>524</v>
      </c>
      <c r="E191">
        <v>8</v>
      </c>
      <c r="F191" t="s">
        <v>525</v>
      </c>
      <c r="G191">
        <v>1983</v>
      </c>
      <c r="H191">
        <v>1986</v>
      </c>
    </row>
    <row r="192" spans="1:8" x14ac:dyDescent="0.3">
      <c r="A192" t="s">
        <v>310</v>
      </c>
      <c r="B192" t="s">
        <v>333</v>
      </c>
      <c r="C192" t="s">
        <v>518</v>
      </c>
      <c r="D192" t="s">
        <v>334</v>
      </c>
      <c r="E192">
        <v>6</v>
      </c>
      <c r="F192" t="s">
        <v>519</v>
      </c>
      <c r="G192">
        <v>1983</v>
      </c>
      <c r="H192">
        <v>1986</v>
      </c>
    </row>
    <row r="193" spans="1:8" x14ac:dyDescent="0.3">
      <c r="A193" t="s">
        <v>310</v>
      </c>
      <c r="B193" t="s">
        <v>535</v>
      </c>
      <c r="C193" t="s">
        <v>536</v>
      </c>
      <c r="D193" t="s">
        <v>537</v>
      </c>
      <c r="E193">
        <v>1</v>
      </c>
      <c r="F193" t="s">
        <v>531</v>
      </c>
      <c r="G193">
        <v>1983</v>
      </c>
      <c r="H193">
        <v>1986</v>
      </c>
    </row>
    <row r="194" spans="1:8" x14ac:dyDescent="0.3">
      <c r="A194" t="s">
        <v>364</v>
      </c>
      <c r="B194" t="s">
        <v>106</v>
      </c>
      <c r="C194" t="s">
        <v>511</v>
      </c>
      <c r="D194" t="s">
        <v>360</v>
      </c>
      <c r="E194">
        <v>262</v>
      </c>
      <c r="F194" t="s">
        <v>454</v>
      </c>
      <c r="G194">
        <v>1979</v>
      </c>
      <c r="H194">
        <v>1982</v>
      </c>
    </row>
    <row r="195" spans="1:8" x14ac:dyDescent="0.3">
      <c r="A195" t="s">
        <v>364</v>
      </c>
      <c r="B195" t="s">
        <v>533</v>
      </c>
      <c r="C195" t="s">
        <v>534</v>
      </c>
      <c r="D195" t="s">
        <v>363</v>
      </c>
      <c r="E195">
        <v>201</v>
      </c>
      <c r="F195" t="s">
        <v>491</v>
      </c>
      <c r="G195">
        <v>1979</v>
      </c>
      <c r="H195">
        <v>1982</v>
      </c>
    </row>
    <row r="196" spans="1:8" x14ac:dyDescent="0.3">
      <c r="A196" t="s">
        <v>364</v>
      </c>
      <c r="B196" t="s">
        <v>266</v>
      </c>
      <c r="C196" t="s">
        <v>509</v>
      </c>
      <c r="D196" t="s">
        <v>322</v>
      </c>
      <c r="E196">
        <v>62</v>
      </c>
      <c r="F196" t="s">
        <v>510</v>
      </c>
      <c r="G196">
        <v>1979</v>
      </c>
      <c r="H196">
        <v>1982</v>
      </c>
    </row>
    <row r="197" spans="1:8" x14ac:dyDescent="0.3">
      <c r="A197" t="s">
        <v>364</v>
      </c>
      <c r="B197" t="s">
        <v>512</v>
      </c>
      <c r="C197" t="s">
        <v>513</v>
      </c>
      <c r="D197" t="s">
        <v>514</v>
      </c>
      <c r="E197">
        <v>30</v>
      </c>
      <c r="F197" t="s">
        <v>515</v>
      </c>
      <c r="G197">
        <v>1979</v>
      </c>
      <c r="H197">
        <v>1982</v>
      </c>
    </row>
    <row r="198" spans="1:8" x14ac:dyDescent="0.3">
      <c r="A198" t="s">
        <v>364</v>
      </c>
      <c r="B198" t="s">
        <v>358</v>
      </c>
      <c r="C198" t="s">
        <v>523</v>
      </c>
      <c r="D198" t="s">
        <v>524</v>
      </c>
      <c r="E198">
        <v>20</v>
      </c>
      <c r="F198" t="s">
        <v>525</v>
      </c>
      <c r="G198">
        <v>1979</v>
      </c>
      <c r="H198">
        <v>1982</v>
      </c>
    </row>
    <row r="199" spans="1:8" x14ac:dyDescent="0.3">
      <c r="A199" t="s">
        <v>364</v>
      </c>
      <c r="B199" t="s">
        <v>535</v>
      </c>
      <c r="C199" t="s">
        <v>536</v>
      </c>
      <c r="D199" t="s">
        <v>537</v>
      </c>
      <c r="E199">
        <v>18</v>
      </c>
      <c r="F199" t="s">
        <v>531</v>
      </c>
      <c r="G199">
        <v>1979</v>
      </c>
      <c r="H199">
        <v>1982</v>
      </c>
    </row>
    <row r="200" spans="1:8" x14ac:dyDescent="0.3">
      <c r="A200" t="s">
        <v>364</v>
      </c>
      <c r="B200" t="s">
        <v>336</v>
      </c>
      <c r="C200" t="s">
        <v>516</v>
      </c>
      <c r="D200" t="s">
        <v>337</v>
      </c>
      <c r="E200">
        <v>16</v>
      </c>
      <c r="F200" t="s">
        <v>517</v>
      </c>
      <c r="G200">
        <v>1979</v>
      </c>
      <c r="H200">
        <v>1982</v>
      </c>
    </row>
    <row r="201" spans="1:8" x14ac:dyDescent="0.3">
      <c r="A201" t="s">
        <v>364</v>
      </c>
      <c r="B201" t="s">
        <v>333</v>
      </c>
      <c r="C201" t="s">
        <v>518</v>
      </c>
      <c r="D201" t="s">
        <v>334</v>
      </c>
      <c r="E201">
        <v>9</v>
      </c>
      <c r="F201" t="s">
        <v>519</v>
      </c>
      <c r="G201">
        <v>1979</v>
      </c>
      <c r="H201">
        <v>1982</v>
      </c>
    </row>
    <row r="202" spans="1:8" x14ac:dyDescent="0.3">
      <c r="A202" t="s">
        <v>364</v>
      </c>
      <c r="B202" t="s">
        <v>543</v>
      </c>
      <c r="C202" t="s">
        <v>544</v>
      </c>
      <c r="D202" t="s">
        <v>545</v>
      </c>
      <c r="E202">
        <v>6</v>
      </c>
      <c r="F202" t="s">
        <v>546</v>
      </c>
      <c r="G202">
        <v>1979</v>
      </c>
      <c r="H202">
        <v>1982</v>
      </c>
    </row>
    <row r="203" spans="1:8" x14ac:dyDescent="0.3">
      <c r="A203" t="s">
        <v>310</v>
      </c>
      <c r="B203" t="s">
        <v>106</v>
      </c>
      <c r="C203" t="s">
        <v>511</v>
      </c>
      <c r="D203" t="s">
        <v>360</v>
      </c>
      <c r="E203">
        <v>138</v>
      </c>
      <c r="F203" t="s">
        <v>454</v>
      </c>
      <c r="G203">
        <v>1979</v>
      </c>
      <c r="H203">
        <v>1982</v>
      </c>
    </row>
    <row r="204" spans="1:8" x14ac:dyDescent="0.3">
      <c r="A204" t="s">
        <v>310</v>
      </c>
      <c r="B204" t="s">
        <v>533</v>
      </c>
      <c r="C204" t="s">
        <v>534</v>
      </c>
      <c r="D204" t="s">
        <v>363</v>
      </c>
      <c r="E204">
        <v>109</v>
      </c>
      <c r="F204" t="s">
        <v>491</v>
      </c>
      <c r="G204">
        <v>1979</v>
      </c>
      <c r="H204">
        <v>1982</v>
      </c>
    </row>
    <row r="205" spans="1:8" x14ac:dyDescent="0.3">
      <c r="A205" t="s">
        <v>310</v>
      </c>
      <c r="B205" t="s">
        <v>266</v>
      </c>
      <c r="C205" t="s">
        <v>509</v>
      </c>
      <c r="D205" t="s">
        <v>322</v>
      </c>
      <c r="E205">
        <v>32</v>
      </c>
      <c r="F205" t="s">
        <v>510</v>
      </c>
      <c r="G205">
        <v>1979</v>
      </c>
      <c r="H205">
        <v>1982</v>
      </c>
    </row>
    <row r="206" spans="1:8" x14ac:dyDescent="0.3">
      <c r="A206" t="s">
        <v>310</v>
      </c>
      <c r="B206" t="s">
        <v>512</v>
      </c>
      <c r="C206" t="s">
        <v>513</v>
      </c>
      <c r="D206" t="s">
        <v>514</v>
      </c>
      <c r="E206">
        <v>13</v>
      </c>
      <c r="F206" t="s">
        <v>515</v>
      </c>
      <c r="G206">
        <v>1979</v>
      </c>
      <c r="H206">
        <v>1982</v>
      </c>
    </row>
    <row r="207" spans="1:8" x14ac:dyDescent="0.3">
      <c r="A207" t="s">
        <v>310</v>
      </c>
      <c r="B207" t="s">
        <v>358</v>
      </c>
      <c r="C207" t="s">
        <v>523</v>
      </c>
      <c r="D207" t="s">
        <v>524</v>
      </c>
      <c r="E207">
        <v>9</v>
      </c>
      <c r="F207" t="s">
        <v>525</v>
      </c>
      <c r="G207">
        <v>1979</v>
      </c>
      <c r="H207">
        <v>1982</v>
      </c>
    </row>
    <row r="208" spans="1:8" x14ac:dyDescent="0.3">
      <c r="A208" t="s">
        <v>310</v>
      </c>
      <c r="B208" t="s">
        <v>336</v>
      </c>
      <c r="C208" t="s">
        <v>516</v>
      </c>
      <c r="D208" t="s">
        <v>337</v>
      </c>
      <c r="E208">
        <v>6</v>
      </c>
      <c r="F208" t="s">
        <v>517</v>
      </c>
      <c r="G208">
        <v>1979</v>
      </c>
      <c r="H208">
        <v>1982</v>
      </c>
    </row>
    <row r="209" spans="1:8" x14ac:dyDescent="0.3">
      <c r="A209" t="s">
        <v>310</v>
      </c>
      <c r="B209" t="s">
        <v>535</v>
      </c>
      <c r="C209" t="s">
        <v>536</v>
      </c>
      <c r="D209" t="s">
        <v>537</v>
      </c>
      <c r="E209">
        <v>2</v>
      </c>
      <c r="F209" t="s">
        <v>531</v>
      </c>
      <c r="G209">
        <v>1979</v>
      </c>
      <c r="H209">
        <v>1982</v>
      </c>
    </row>
    <row r="210" spans="1:8" x14ac:dyDescent="0.3">
      <c r="A210" t="s">
        <v>310</v>
      </c>
      <c r="B210" t="s">
        <v>333</v>
      </c>
      <c r="C210" t="s">
        <v>518</v>
      </c>
      <c r="D210" t="s">
        <v>334</v>
      </c>
      <c r="E210">
        <v>2</v>
      </c>
      <c r="F210" t="s">
        <v>519</v>
      </c>
      <c r="G210">
        <v>1979</v>
      </c>
      <c r="H210">
        <v>1982</v>
      </c>
    </row>
    <row r="211" spans="1:8" x14ac:dyDescent="0.3">
      <c r="A211" t="s">
        <v>364</v>
      </c>
      <c r="B211" t="s">
        <v>106</v>
      </c>
      <c r="C211" t="s">
        <v>511</v>
      </c>
      <c r="D211" t="s">
        <v>360</v>
      </c>
      <c r="E211">
        <v>263</v>
      </c>
      <c r="F211" t="s">
        <v>454</v>
      </c>
      <c r="G211">
        <v>1976</v>
      </c>
      <c r="H211">
        <v>1978</v>
      </c>
    </row>
    <row r="212" spans="1:8" x14ac:dyDescent="0.3">
      <c r="A212" t="s">
        <v>364</v>
      </c>
      <c r="B212" t="s">
        <v>533</v>
      </c>
      <c r="C212" t="s">
        <v>534</v>
      </c>
      <c r="D212" t="s">
        <v>363</v>
      </c>
      <c r="E212">
        <v>220</v>
      </c>
      <c r="F212" t="s">
        <v>491</v>
      </c>
      <c r="G212">
        <v>1976</v>
      </c>
      <c r="H212">
        <v>1978</v>
      </c>
    </row>
    <row r="213" spans="1:8" x14ac:dyDescent="0.3">
      <c r="A213" t="s">
        <v>364</v>
      </c>
      <c r="B213" t="s">
        <v>266</v>
      </c>
      <c r="C213" t="s">
        <v>509</v>
      </c>
      <c r="D213" t="s">
        <v>322</v>
      </c>
      <c r="E213">
        <v>57</v>
      </c>
      <c r="F213" t="s">
        <v>510</v>
      </c>
      <c r="G213">
        <v>1976</v>
      </c>
      <c r="H213">
        <v>1978</v>
      </c>
    </row>
    <row r="214" spans="1:8" x14ac:dyDescent="0.3">
      <c r="A214" t="s">
        <v>364</v>
      </c>
      <c r="B214" t="s">
        <v>512</v>
      </c>
      <c r="C214" t="s">
        <v>513</v>
      </c>
      <c r="D214" t="s">
        <v>514</v>
      </c>
      <c r="E214">
        <v>35</v>
      </c>
      <c r="F214" t="s">
        <v>515</v>
      </c>
      <c r="G214">
        <v>1976</v>
      </c>
      <c r="H214">
        <v>1978</v>
      </c>
    </row>
    <row r="215" spans="1:8" x14ac:dyDescent="0.3">
      <c r="A215" t="s">
        <v>364</v>
      </c>
      <c r="B215" t="s">
        <v>358</v>
      </c>
      <c r="C215" t="s">
        <v>523</v>
      </c>
      <c r="D215" t="s">
        <v>524</v>
      </c>
      <c r="E215">
        <v>15</v>
      </c>
      <c r="F215" t="s">
        <v>525</v>
      </c>
      <c r="G215">
        <v>1976</v>
      </c>
      <c r="H215">
        <v>1978</v>
      </c>
    </row>
    <row r="216" spans="1:8" x14ac:dyDescent="0.3">
      <c r="A216" t="s">
        <v>364</v>
      </c>
      <c r="B216" t="s">
        <v>336</v>
      </c>
      <c r="C216" t="s">
        <v>516</v>
      </c>
      <c r="D216" t="s">
        <v>337</v>
      </c>
      <c r="E216">
        <v>14</v>
      </c>
      <c r="F216" t="s">
        <v>517</v>
      </c>
      <c r="G216">
        <v>1976</v>
      </c>
      <c r="H216">
        <v>1978</v>
      </c>
    </row>
    <row r="217" spans="1:8" x14ac:dyDescent="0.3">
      <c r="A217" t="s">
        <v>364</v>
      </c>
      <c r="B217" t="s">
        <v>362</v>
      </c>
      <c r="C217" t="s">
        <v>541</v>
      </c>
      <c r="D217" t="s">
        <v>361</v>
      </c>
      <c r="E217">
        <v>6</v>
      </c>
      <c r="F217" t="s">
        <v>542</v>
      </c>
      <c r="G217">
        <v>1976</v>
      </c>
      <c r="H217">
        <v>1978</v>
      </c>
    </row>
    <row r="218" spans="1:8" x14ac:dyDescent="0.3">
      <c r="A218" t="s">
        <v>364</v>
      </c>
      <c r="B218" t="s">
        <v>333</v>
      </c>
      <c r="C218" t="s">
        <v>518</v>
      </c>
      <c r="D218" t="s">
        <v>334</v>
      </c>
      <c r="E218">
        <v>5</v>
      </c>
      <c r="F218" t="s">
        <v>519</v>
      </c>
      <c r="G218">
        <v>1976</v>
      </c>
      <c r="H218">
        <v>1978</v>
      </c>
    </row>
    <row r="219" spans="1:8" x14ac:dyDescent="0.3">
      <c r="A219" t="s">
        <v>364</v>
      </c>
      <c r="B219" t="s">
        <v>535</v>
      </c>
      <c r="C219" t="s">
        <v>536</v>
      </c>
      <c r="D219" t="s">
        <v>537</v>
      </c>
      <c r="E219">
        <v>4</v>
      </c>
      <c r="F219" t="s">
        <v>531</v>
      </c>
      <c r="G219">
        <v>1976</v>
      </c>
      <c r="H219">
        <v>1978</v>
      </c>
    </row>
    <row r="220" spans="1:8" x14ac:dyDescent="0.3">
      <c r="A220" t="s">
        <v>310</v>
      </c>
      <c r="B220" t="s">
        <v>106</v>
      </c>
      <c r="C220" t="s">
        <v>511</v>
      </c>
      <c r="D220" t="s">
        <v>360</v>
      </c>
      <c r="E220">
        <v>135</v>
      </c>
      <c r="F220" t="s">
        <v>454</v>
      </c>
      <c r="G220">
        <v>1976</v>
      </c>
      <c r="H220">
        <v>1978</v>
      </c>
    </row>
    <row r="221" spans="1:8" x14ac:dyDescent="0.3">
      <c r="A221" t="s">
        <v>310</v>
      </c>
      <c r="B221" t="s">
        <v>533</v>
      </c>
      <c r="C221" t="s">
        <v>534</v>
      </c>
      <c r="D221" t="s">
        <v>363</v>
      </c>
      <c r="E221">
        <v>116</v>
      </c>
      <c r="F221" t="s">
        <v>491</v>
      </c>
      <c r="G221">
        <v>1976</v>
      </c>
      <c r="H221">
        <v>1978</v>
      </c>
    </row>
    <row r="222" spans="1:8" x14ac:dyDescent="0.3">
      <c r="A222" t="s">
        <v>310</v>
      </c>
      <c r="B222" t="s">
        <v>266</v>
      </c>
      <c r="C222" t="s">
        <v>509</v>
      </c>
      <c r="D222" t="s">
        <v>322</v>
      </c>
      <c r="E222">
        <v>30</v>
      </c>
      <c r="F222" t="s">
        <v>510</v>
      </c>
      <c r="G222">
        <v>1976</v>
      </c>
      <c r="H222">
        <v>1978</v>
      </c>
    </row>
    <row r="223" spans="1:8" x14ac:dyDescent="0.3">
      <c r="A223" t="s">
        <v>310</v>
      </c>
      <c r="B223" t="s">
        <v>512</v>
      </c>
      <c r="C223" t="s">
        <v>513</v>
      </c>
      <c r="D223" t="s">
        <v>514</v>
      </c>
      <c r="E223">
        <v>15</v>
      </c>
      <c r="F223" t="s">
        <v>515</v>
      </c>
      <c r="G223">
        <v>1976</v>
      </c>
      <c r="H223">
        <v>1978</v>
      </c>
    </row>
    <row r="224" spans="1:8" x14ac:dyDescent="0.3">
      <c r="A224" t="s">
        <v>310</v>
      </c>
      <c r="B224" t="s">
        <v>358</v>
      </c>
      <c r="C224" t="s">
        <v>523</v>
      </c>
      <c r="D224" t="s">
        <v>524</v>
      </c>
      <c r="E224">
        <v>7</v>
      </c>
      <c r="F224" t="s">
        <v>525</v>
      </c>
      <c r="G224">
        <v>1976</v>
      </c>
      <c r="H224">
        <v>1978</v>
      </c>
    </row>
    <row r="225" spans="1:8" x14ac:dyDescent="0.3">
      <c r="A225" t="s">
        <v>310</v>
      </c>
      <c r="B225" t="s">
        <v>336</v>
      </c>
      <c r="C225" t="s">
        <v>516</v>
      </c>
      <c r="D225" t="s">
        <v>337</v>
      </c>
      <c r="E225">
        <v>7</v>
      </c>
      <c r="F225" t="s">
        <v>517</v>
      </c>
      <c r="G225">
        <v>1976</v>
      </c>
      <c r="H225">
        <v>1978</v>
      </c>
    </row>
    <row r="226" spans="1:8" x14ac:dyDescent="0.3">
      <c r="A226" t="s">
        <v>310</v>
      </c>
      <c r="B226" t="s">
        <v>333</v>
      </c>
      <c r="C226" t="s">
        <v>518</v>
      </c>
      <c r="D226" t="s">
        <v>334</v>
      </c>
      <c r="E226">
        <v>2</v>
      </c>
      <c r="F226" t="s">
        <v>519</v>
      </c>
      <c r="G226">
        <v>1976</v>
      </c>
      <c r="H226">
        <v>1978</v>
      </c>
    </row>
    <row r="227" spans="1:8" x14ac:dyDescent="0.3">
      <c r="A227" t="s">
        <v>364</v>
      </c>
      <c r="B227" t="s">
        <v>106</v>
      </c>
      <c r="C227" t="s">
        <v>511</v>
      </c>
      <c r="D227" t="s">
        <v>360</v>
      </c>
      <c r="E227">
        <v>266</v>
      </c>
      <c r="F227" t="s">
        <v>454</v>
      </c>
      <c r="G227">
        <v>1972</v>
      </c>
      <c r="H227">
        <v>1975</v>
      </c>
    </row>
    <row r="228" spans="1:8" x14ac:dyDescent="0.3">
      <c r="A228" t="s">
        <v>364</v>
      </c>
      <c r="B228" t="s">
        <v>533</v>
      </c>
      <c r="C228" t="s">
        <v>534</v>
      </c>
      <c r="D228" t="s">
        <v>363</v>
      </c>
      <c r="E228">
        <v>179</v>
      </c>
      <c r="F228" t="s">
        <v>491</v>
      </c>
      <c r="G228">
        <v>1972</v>
      </c>
      <c r="H228">
        <v>1975</v>
      </c>
    </row>
    <row r="229" spans="1:8" x14ac:dyDescent="0.3">
      <c r="A229" t="s">
        <v>364</v>
      </c>
      <c r="B229" t="s">
        <v>266</v>
      </c>
      <c r="C229" t="s">
        <v>509</v>
      </c>
      <c r="D229" t="s">
        <v>322</v>
      </c>
      <c r="E229">
        <v>61</v>
      </c>
      <c r="F229" t="s">
        <v>510</v>
      </c>
      <c r="G229">
        <v>1972</v>
      </c>
      <c r="H229">
        <v>1975</v>
      </c>
    </row>
    <row r="230" spans="1:8" x14ac:dyDescent="0.3">
      <c r="A230" t="s">
        <v>364</v>
      </c>
      <c r="B230" t="s">
        <v>512</v>
      </c>
      <c r="C230" t="s">
        <v>513</v>
      </c>
      <c r="D230" t="s">
        <v>514</v>
      </c>
      <c r="E230">
        <v>56</v>
      </c>
      <c r="F230" t="s">
        <v>515</v>
      </c>
      <c r="G230">
        <v>1972</v>
      </c>
      <c r="H230">
        <v>1975</v>
      </c>
    </row>
    <row r="231" spans="1:8" x14ac:dyDescent="0.3">
      <c r="A231" t="s">
        <v>364</v>
      </c>
      <c r="B231" t="s">
        <v>358</v>
      </c>
      <c r="C231" t="s">
        <v>523</v>
      </c>
      <c r="D231" t="s">
        <v>524</v>
      </c>
      <c r="E231">
        <v>29</v>
      </c>
      <c r="F231" t="s">
        <v>525</v>
      </c>
      <c r="G231">
        <v>1972</v>
      </c>
      <c r="H231">
        <v>1975</v>
      </c>
    </row>
    <row r="232" spans="1:8" x14ac:dyDescent="0.3">
      <c r="A232" t="s">
        <v>364</v>
      </c>
      <c r="B232" t="s">
        <v>336</v>
      </c>
      <c r="C232" t="s">
        <v>516</v>
      </c>
      <c r="D232" t="s">
        <v>337</v>
      </c>
      <c r="E232">
        <v>20</v>
      </c>
      <c r="F232" t="s">
        <v>517</v>
      </c>
      <c r="G232">
        <v>1972</v>
      </c>
      <c r="H232">
        <v>1975</v>
      </c>
    </row>
    <row r="233" spans="1:8" x14ac:dyDescent="0.3">
      <c r="A233" t="s">
        <v>364</v>
      </c>
      <c r="B233" t="s">
        <v>333</v>
      </c>
      <c r="C233" t="s">
        <v>518</v>
      </c>
      <c r="D233" t="s">
        <v>334</v>
      </c>
      <c r="E233">
        <v>20</v>
      </c>
      <c r="F233" t="s">
        <v>519</v>
      </c>
      <c r="G233">
        <v>1972</v>
      </c>
      <c r="H233">
        <v>1975</v>
      </c>
    </row>
    <row r="234" spans="1:8" x14ac:dyDescent="0.3">
      <c r="A234" t="s">
        <v>310</v>
      </c>
      <c r="B234" t="s">
        <v>106</v>
      </c>
      <c r="C234" t="s">
        <v>511</v>
      </c>
      <c r="D234" t="s">
        <v>360</v>
      </c>
      <c r="E234">
        <v>135</v>
      </c>
      <c r="F234" t="s">
        <v>454</v>
      </c>
      <c r="G234">
        <v>1972</v>
      </c>
      <c r="H234">
        <v>1975</v>
      </c>
    </row>
    <row r="235" spans="1:8" x14ac:dyDescent="0.3">
      <c r="A235" t="s">
        <v>310</v>
      </c>
      <c r="B235" t="s">
        <v>533</v>
      </c>
      <c r="C235" t="s">
        <v>534</v>
      </c>
      <c r="D235" t="s">
        <v>363</v>
      </c>
      <c r="E235">
        <v>91</v>
      </c>
      <c r="F235" t="s">
        <v>491</v>
      </c>
      <c r="G235">
        <v>1972</v>
      </c>
      <c r="H235">
        <v>1975</v>
      </c>
    </row>
    <row r="236" spans="1:8" x14ac:dyDescent="0.3">
      <c r="A236" t="s">
        <v>310</v>
      </c>
      <c r="B236" t="s">
        <v>266</v>
      </c>
      <c r="C236" t="s">
        <v>509</v>
      </c>
      <c r="D236" t="s">
        <v>322</v>
      </c>
      <c r="E236">
        <v>22</v>
      </c>
      <c r="F236" t="s">
        <v>510</v>
      </c>
      <c r="G236">
        <v>1972</v>
      </c>
      <c r="H236">
        <v>1975</v>
      </c>
    </row>
    <row r="237" spans="1:8" x14ac:dyDescent="0.3">
      <c r="A237" t="s">
        <v>310</v>
      </c>
      <c r="B237" t="s">
        <v>512</v>
      </c>
      <c r="C237" t="s">
        <v>513</v>
      </c>
      <c r="D237" t="s">
        <v>514</v>
      </c>
      <c r="E237">
        <v>26</v>
      </c>
      <c r="F237" t="s">
        <v>515</v>
      </c>
      <c r="G237">
        <v>1972</v>
      </c>
      <c r="H237">
        <v>1975</v>
      </c>
    </row>
    <row r="238" spans="1:8" x14ac:dyDescent="0.3">
      <c r="A238" t="s">
        <v>310</v>
      </c>
      <c r="B238" t="s">
        <v>358</v>
      </c>
      <c r="C238" t="s">
        <v>523</v>
      </c>
      <c r="D238" t="s">
        <v>524</v>
      </c>
      <c r="E238">
        <v>11</v>
      </c>
      <c r="F238" t="s">
        <v>525</v>
      </c>
      <c r="G238">
        <v>1972</v>
      </c>
      <c r="H238">
        <v>1975</v>
      </c>
    </row>
    <row r="239" spans="1:8" x14ac:dyDescent="0.3">
      <c r="A239" t="s">
        <v>310</v>
      </c>
      <c r="B239" t="s">
        <v>336</v>
      </c>
      <c r="C239" t="s">
        <v>516</v>
      </c>
      <c r="D239" t="s">
        <v>337</v>
      </c>
      <c r="E239">
        <v>8</v>
      </c>
      <c r="F239" t="s">
        <v>517</v>
      </c>
      <c r="G239">
        <v>1972</v>
      </c>
      <c r="H239">
        <v>1975</v>
      </c>
    </row>
    <row r="240" spans="1:8" x14ac:dyDescent="0.3">
      <c r="A240" t="s">
        <v>310</v>
      </c>
      <c r="B240" t="s">
        <v>333</v>
      </c>
      <c r="C240" t="s">
        <v>518</v>
      </c>
      <c r="D240" t="s">
        <v>334</v>
      </c>
      <c r="E240">
        <v>5</v>
      </c>
      <c r="F240" t="s">
        <v>519</v>
      </c>
      <c r="G240">
        <v>1972</v>
      </c>
      <c r="H240">
        <v>1975</v>
      </c>
    </row>
    <row r="241" spans="1:8" x14ac:dyDescent="0.3">
      <c r="A241" t="s">
        <v>310</v>
      </c>
      <c r="B241" t="s">
        <v>547</v>
      </c>
      <c r="C241" t="s">
        <v>548</v>
      </c>
      <c r="D241" t="s">
        <v>549</v>
      </c>
      <c r="E241">
        <v>3</v>
      </c>
      <c r="F241" t="s">
        <v>550</v>
      </c>
      <c r="G241">
        <v>1972</v>
      </c>
      <c r="H241">
        <v>1975</v>
      </c>
    </row>
    <row r="242" spans="1:8" x14ac:dyDescent="0.3">
      <c r="A242" t="s">
        <v>364</v>
      </c>
      <c r="B242" t="s">
        <v>106</v>
      </c>
      <c r="C242" t="s">
        <v>511</v>
      </c>
      <c r="D242" t="s">
        <v>360</v>
      </c>
      <c r="E242">
        <v>266</v>
      </c>
      <c r="F242" t="s">
        <v>454</v>
      </c>
      <c r="G242">
        <v>1968</v>
      </c>
      <c r="H242">
        <v>1971</v>
      </c>
    </row>
    <row r="243" spans="1:8" x14ac:dyDescent="0.3">
      <c r="A243" t="s">
        <v>364</v>
      </c>
      <c r="B243" t="s">
        <v>533</v>
      </c>
      <c r="C243" t="s">
        <v>534</v>
      </c>
      <c r="D243" t="s">
        <v>363</v>
      </c>
      <c r="E243">
        <v>177</v>
      </c>
      <c r="F243" t="s">
        <v>491</v>
      </c>
      <c r="G243">
        <v>1968</v>
      </c>
      <c r="H243">
        <v>1971</v>
      </c>
    </row>
    <row r="244" spans="1:8" x14ac:dyDescent="0.3">
      <c r="A244" t="s">
        <v>364</v>
      </c>
      <c r="B244" t="s">
        <v>551</v>
      </c>
      <c r="C244" t="s">
        <v>552</v>
      </c>
      <c r="D244" t="s">
        <v>553</v>
      </c>
      <c r="E244">
        <v>91</v>
      </c>
      <c r="F244" t="s">
        <v>554</v>
      </c>
      <c r="G244">
        <v>1968</v>
      </c>
      <c r="H244">
        <v>1971</v>
      </c>
    </row>
    <row r="245" spans="1:8" x14ac:dyDescent="0.3">
      <c r="A245" t="s">
        <v>364</v>
      </c>
      <c r="B245" t="s">
        <v>356</v>
      </c>
      <c r="C245" t="s">
        <v>555</v>
      </c>
      <c r="D245" t="s">
        <v>355</v>
      </c>
      <c r="E245">
        <v>24</v>
      </c>
      <c r="F245" t="s">
        <v>515</v>
      </c>
      <c r="G245">
        <v>1968</v>
      </c>
      <c r="H245">
        <v>1971</v>
      </c>
    </row>
    <row r="246" spans="1:8" x14ac:dyDescent="0.3">
      <c r="A246" t="s">
        <v>364</v>
      </c>
      <c r="B246" t="s">
        <v>547</v>
      </c>
      <c r="C246" t="s">
        <v>548</v>
      </c>
      <c r="D246" t="s">
        <v>549</v>
      </c>
      <c r="E246">
        <v>23</v>
      </c>
      <c r="F246" t="s">
        <v>550</v>
      </c>
      <c r="G246">
        <v>1968</v>
      </c>
      <c r="H246">
        <v>1971</v>
      </c>
    </row>
    <row r="247" spans="1:8" x14ac:dyDescent="0.3">
      <c r="A247" t="s">
        <v>364</v>
      </c>
      <c r="B247" t="s">
        <v>336</v>
      </c>
      <c r="C247" t="s">
        <v>516</v>
      </c>
      <c r="D247" t="s">
        <v>337</v>
      </c>
      <c r="E247">
        <v>9</v>
      </c>
      <c r="F247" t="s">
        <v>517</v>
      </c>
      <c r="G247">
        <v>1968</v>
      </c>
      <c r="H247">
        <v>1971</v>
      </c>
    </row>
    <row r="248" spans="1:8" x14ac:dyDescent="0.3">
      <c r="A248" t="s">
        <v>364</v>
      </c>
      <c r="B248" t="s">
        <v>556</v>
      </c>
      <c r="C248" t="s">
        <v>557</v>
      </c>
      <c r="D248" t="s">
        <v>558</v>
      </c>
      <c r="E248">
        <v>6</v>
      </c>
      <c r="F248" t="s">
        <v>519</v>
      </c>
      <c r="G248">
        <v>1968</v>
      </c>
      <c r="H248">
        <v>1971</v>
      </c>
    </row>
    <row r="249" spans="1:8" x14ac:dyDescent="0.3">
      <c r="A249" t="s">
        <v>364</v>
      </c>
      <c r="B249" t="s">
        <v>559</v>
      </c>
      <c r="C249" t="s">
        <v>560</v>
      </c>
      <c r="D249" t="s">
        <v>561</v>
      </c>
      <c r="E249">
        <v>3</v>
      </c>
      <c r="F249" t="s">
        <v>562</v>
      </c>
      <c r="G249">
        <v>1968</v>
      </c>
      <c r="H249">
        <v>1971</v>
      </c>
    </row>
    <row r="250" spans="1:8" x14ac:dyDescent="0.3">
      <c r="A250" t="s">
        <v>310</v>
      </c>
      <c r="B250" t="s">
        <v>106</v>
      </c>
      <c r="C250" t="s">
        <v>511</v>
      </c>
      <c r="D250" t="s">
        <v>360</v>
      </c>
      <c r="E250">
        <v>135</v>
      </c>
      <c r="F250" t="s">
        <v>454</v>
      </c>
      <c r="G250">
        <v>1968</v>
      </c>
      <c r="H250">
        <v>1971</v>
      </c>
    </row>
    <row r="251" spans="1:8" x14ac:dyDescent="0.3">
      <c r="A251" t="s">
        <v>310</v>
      </c>
      <c r="B251" t="s">
        <v>533</v>
      </c>
      <c r="C251" t="s">
        <v>534</v>
      </c>
      <c r="D251" t="s">
        <v>363</v>
      </c>
      <c r="E251">
        <v>101</v>
      </c>
      <c r="F251" t="s">
        <v>491</v>
      </c>
      <c r="G251">
        <v>1968</v>
      </c>
      <c r="H251">
        <v>1971</v>
      </c>
    </row>
    <row r="252" spans="1:8" x14ac:dyDescent="0.3">
      <c r="A252" t="s">
        <v>310</v>
      </c>
      <c r="B252" t="s">
        <v>551</v>
      </c>
      <c r="C252" t="s">
        <v>552</v>
      </c>
      <c r="D252" t="s">
        <v>553</v>
      </c>
      <c r="E252">
        <v>46</v>
      </c>
      <c r="F252" t="s">
        <v>554</v>
      </c>
      <c r="G252">
        <v>1968</v>
      </c>
      <c r="H252">
        <v>1971</v>
      </c>
    </row>
    <row r="253" spans="1:8" x14ac:dyDescent="0.3">
      <c r="A253" t="s">
        <v>310</v>
      </c>
      <c r="B253" t="s">
        <v>356</v>
      </c>
      <c r="C253" t="s">
        <v>555</v>
      </c>
      <c r="D253" t="s">
        <v>355</v>
      </c>
      <c r="E253">
        <v>11</v>
      </c>
      <c r="F253" t="s">
        <v>515</v>
      </c>
      <c r="G253">
        <v>1968</v>
      </c>
      <c r="H253">
        <v>1971</v>
      </c>
    </row>
    <row r="254" spans="1:8" x14ac:dyDescent="0.3">
      <c r="A254" t="s">
        <v>310</v>
      </c>
      <c r="B254" t="s">
        <v>336</v>
      </c>
      <c r="C254" t="s">
        <v>516</v>
      </c>
      <c r="D254" t="s">
        <v>337</v>
      </c>
      <c r="E254">
        <v>2</v>
      </c>
      <c r="F254" t="s">
        <v>517</v>
      </c>
      <c r="G254">
        <v>1968</v>
      </c>
      <c r="H254">
        <v>1971</v>
      </c>
    </row>
    <row r="255" spans="1:8" x14ac:dyDescent="0.3">
      <c r="A255" t="s">
        <v>310</v>
      </c>
      <c r="B255" t="s">
        <v>556</v>
      </c>
      <c r="C255" t="s">
        <v>557</v>
      </c>
      <c r="D255" t="s">
        <v>558</v>
      </c>
      <c r="E255">
        <v>2</v>
      </c>
      <c r="F255" t="s">
        <v>519</v>
      </c>
      <c r="G255">
        <v>1968</v>
      </c>
      <c r="H255">
        <v>1971</v>
      </c>
    </row>
    <row r="256" spans="1:8" x14ac:dyDescent="0.3">
      <c r="A256" t="s">
        <v>310</v>
      </c>
      <c r="B256" t="s">
        <v>559</v>
      </c>
      <c r="C256" t="s">
        <v>560</v>
      </c>
      <c r="D256" t="s">
        <v>561</v>
      </c>
      <c r="E256">
        <v>2</v>
      </c>
      <c r="F256" t="s">
        <v>562</v>
      </c>
      <c r="G256">
        <v>1968</v>
      </c>
      <c r="H256">
        <v>1971</v>
      </c>
    </row>
    <row r="257" spans="1:8" x14ac:dyDescent="0.3">
      <c r="A257" t="s">
        <v>364</v>
      </c>
      <c r="B257" t="s">
        <v>106</v>
      </c>
      <c r="C257" t="s">
        <v>511</v>
      </c>
      <c r="D257" t="s">
        <v>360</v>
      </c>
      <c r="E257">
        <v>260</v>
      </c>
      <c r="F257" t="s">
        <v>454</v>
      </c>
      <c r="G257">
        <v>1963</v>
      </c>
      <c r="H257">
        <v>1967</v>
      </c>
    </row>
    <row r="258" spans="1:8" x14ac:dyDescent="0.3">
      <c r="A258" t="s">
        <v>364</v>
      </c>
      <c r="B258" t="s">
        <v>533</v>
      </c>
      <c r="C258" t="s">
        <v>534</v>
      </c>
      <c r="D258" t="s">
        <v>363</v>
      </c>
      <c r="E258">
        <v>166</v>
      </c>
      <c r="F258" t="s">
        <v>491</v>
      </c>
      <c r="G258">
        <v>1963</v>
      </c>
      <c r="H258">
        <v>1967</v>
      </c>
    </row>
    <row r="259" spans="1:8" x14ac:dyDescent="0.3">
      <c r="A259" t="s">
        <v>364</v>
      </c>
      <c r="B259" t="s">
        <v>266</v>
      </c>
      <c r="C259" t="s">
        <v>509</v>
      </c>
      <c r="D259" t="s">
        <v>322</v>
      </c>
      <c r="E259">
        <v>87</v>
      </c>
      <c r="F259" t="s">
        <v>510</v>
      </c>
      <c r="G259">
        <v>1963</v>
      </c>
      <c r="H259">
        <v>1967</v>
      </c>
    </row>
    <row r="260" spans="1:8" x14ac:dyDescent="0.3">
      <c r="A260" t="s">
        <v>364</v>
      </c>
      <c r="B260" t="s">
        <v>333</v>
      </c>
      <c r="C260" t="s">
        <v>518</v>
      </c>
      <c r="D260" t="s">
        <v>334</v>
      </c>
      <c r="E260">
        <v>39</v>
      </c>
      <c r="F260" t="s">
        <v>519</v>
      </c>
      <c r="G260">
        <v>1963</v>
      </c>
      <c r="H260">
        <v>1967</v>
      </c>
    </row>
    <row r="261" spans="1:8" x14ac:dyDescent="0.3">
      <c r="A261" t="s">
        <v>364</v>
      </c>
      <c r="B261" t="s">
        <v>358</v>
      </c>
      <c r="C261" t="s">
        <v>523</v>
      </c>
      <c r="D261" t="s">
        <v>524</v>
      </c>
      <c r="E261">
        <v>33</v>
      </c>
      <c r="F261" t="s">
        <v>525</v>
      </c>
      <c r="G261">
        <v>1963</v>
      </c>
      <c r="H261">
        <v>1967</v>
      </c>
    </row>
    <row r="262" spans="1:8" x14ac:dyDescent="0.3">
      <c r="A262" t="s">
        <v>364</v>
      </c>
      <c r="B262" t="s">
        <v>356</v>
      </c>
      <c r="C262" t="s">
        <v>555</v>
      </c>
      <c r="D262" t="s">
        <v>355</v>
      </c>
      <c r="E262">
        <v>27</v>
      </c>
      <c r="F262" t="s">
        <v>515</v>
      </c>
      <c r="G262">
        <v>1963</v>
      </c>
      <c r="H262">
        <v>1967</v>
      </c>
    </row>
    <row r="263" spans="1:8" x14ac:dyDescent="0.3">
      <c r="A263" t="s">
        <v>364</v>
      </c>
      <c r="B263" t="s">
        <v>556</v>
      </c>
      <c r="C263" t="s">
        <v>557</v>
      </c>
      <c r="D263" t="s">
        <v>558</v>
      </c>
      <c r="E263">
        <v>8</v>
      </c>
      <c r="F263" t="s">
        <v>519</v>
      </c>
      <c r="G263">
        <v>1963</v>
      </c>
      <c r="H263">
        <v>1967</v>
      </c>
    </row>
    <row r="264" spans="1:8" x14ac:dyDescent="0.3">
      <c r="A264" t="s">
        <v>364</v>
      </c>
      <c r="B264" t="s">
        <v>336</v>
      </c>
      <c r="C264" t="s">
        <v>516</v>
      </c>
      <c r="D264" t="s">
        <v>337</v>
      </c>
      <c r="E264">
        <v>6</v>
      </c>
      <c r="F264" t="s">
        <v>517</v>
      </c>
      <c r="G264">
        <v>1963</v>
      </c>
      <c r="H264">
        <v>1967</v>
      </c>
    </row>
    <row r="265" spans="1:8" x14ac:dyDescent="0.3">
      <c r="A265" t="s">
        <v>310</v>
      </c>
      <c r="B265" t="s">
        <v>106</v>
      </c>
      <c r="C265" t="s">
        <v>511</v>
      </c>
      <c r="D265" t="s">
        <v>360</v>
      </c>
      <c r="E265">
        <v>132</v>
      </c>
      <c r="F265" t="s">
        <v>454</v>
      </c>
      <c r="G265">
        <v>1963</v>
      </c>
      <c r="H265">
        <v>1967</v>
      </c>
    </row>
    <row r="266" spans="1:8" x14ac:dyDescent="0.3">
      <c r="A266" t="s">
        <v>310</v>
      </c>
      <c r="B266" t="s">
        <v>533</v>
      </c>
      <c r="C266" t="s">
        <v>534</v>
      </c>
      <c r="D266" t="s">
        <v>363</v>
      </c>
      <c r="E266">
        <v>85</v>
      </c>
      <c r="F266" t="s">
        <v>491</v>
      </c>
      <c r="G266">
        <v>1963</v>
      </c>
      <c r="H266">
        <v>1967</v>
      </c>
    </row>
    <row r="267" spans="1:8" x14ac:dyDescent="0.3">
      <c r="A267" t="s">
        <v>310</v>
      </c>
      <c r="B267" t="s">
        <v>266</v>
      </c>
      <c r="C267" t="s">
        <v>509</v>
      </c>
      <c r="D267" t="s">
        <v>322</v>
      </c>
      <c r="E267">
        <v>44</v>
      </c>
      <c r="F267" t="s">
        <v>510</v>
      </c>
      <c r="G267">
        <v>1963</v>
      </c>
      <c r="H267">
        <v>1967</v>
      </c>
    </row>
    <row r="268" spans="1:8" x14ac:dyDescent="0.3">
      <c r="A268" t="s">
        <v>310</v>
      </c>
      <c r="B268" t="s">
        <v>333</v>
      </c>
      <c r="C268" t="s">
        <v>518</v>
      </c>
      <c r="D268" t="s">
        <v>334</v>
      </c>
      <c r="E268">
        <v>19</v>
      </c>
      <c r="F268" t="s">
        <v>519</v>
      </c>
      <c r="G268">
        <v>1963</v>
      </c>
      <c r="H268">
        <v>1967</v>
      </c>
    </row>
    <row r="269" spans="1:8" x14ac:dyDescent="0.3">
      <c r="A269" t="s">
        <v>310</v>
      </c>
      <c r="B269" t="s">
        <v>356</v>
      </c>
      <c r="C269" t="s">
        <v>555</v>
      </c>
      <c r="D269" t="s">
        <v>355</v>
      </c>
      <c r="E269">
        <v>15</v>
      </c>
      <c r="F269" t="s">
        <v>515</v>
      </c>
      <c r="G269">
        <v>1963</v>
      </c>
      <c r="H269">
        <v>1967</v>
      </c>
    </row>
    <row r="270" spans="1:8" x14ac:dyDescent="0.3">
      <c r="A270" t="s">
        <v>310</v>
      </c>
      <c r="B270" t="s">
        <v>358</v>
      </c>
      <c r="C270" t="s">
        <v>523</v>
      </c>
      <c r="D270" t="s">
        <v>524</v>
      </c>
      <c r="E270">
        <v>14</v>
      </c>
      <c r="F270" t="s">
        <v>525</v>
      </c>
      <c r="G270">
        <v>1963</v>
      </c>
      <c r="H270">
        <v>1967</v>
      </c>
    </row>
    <row r="271" spans="1:8" x14ac:dyDescent="0.3">
      <c r="A271" t="s">
        <v>310</v>
      </c>
      <c r="B271" t="s">
        <v>556</v>
      </c>
      <c r="C271" t="s">
        <v>557</v>
      </c>
      <c r="D271" t="s">
        <v>558</v>
      </c>
      <c r="E271">
        <v>2</v>
      </c>
      <c r="F271" t="s">
        <v>519</v>
      </c>
      <c r="G271">
        <v>1963</v>
      </c>
      <c r="H271">
        <v>1967</v>
      </c>
    </row>
    <row r="272" spans="1:8" x14ac:dyDescent="0.3">
      <c r="A272" t="s">
        <v>310</v>
      </c>
      <c r="B272" t="s">
        <v>336</v>
      </c>
      <c r="C272" t="s">
        <v>516</v>
      </c>
      <c r="D272" t="s">
        <v>337</v>
      </c>
      <c r="E272">
        <v>1</v>
      </c>
      <c r="F272" t="s">
        <v>517</v>
      </c>
      <c r="G272">
        <v>1963</v>
      </c>
      <c r="H272">
        <v>1967</v>
      </c>
    </row>
    <row r="273" spans="1:8" x14ac:dyDescent="0.3">
      <c r="A273" t="s">
        <v>364</v>
      </c>
      <c r="B273" t="s">
        <v>106</v>
      </c>
      <c r="C273" t="s">
        <v>511</v>
      </c>
      <c r="D273" t="s">
        <v>360</v>
      </c>
      <c r="E273">
        <v>273</v>
      </c>
      <c r="F273" t="s">
        <v>454</v>
      </c>
      <c r="G273">
        <v>1958</v>
      </c>
      <c r="H273">
        <v>1962</v>
      </c>
    </row>
    <row r="274" spans="1:8" x14ac:dyDescent="0.3">
      <c r="A274" t="s">
        <v>364</v>
      </c>
      <c r="B274" t="s">
        <v>533</v>
      </c>
      <c r="C274" t="s">
        <v>534</v>
      </c>
      <c r="D274" t="s">
        <v>363</v>
      </c>
      <c r="E274">
        <v>140</v>
      </c>
      <c r="F274" t="s">
        <v>491</v>
      </c>
      <c r="G274">
        <v>1958</v>
      </c>
      <c r="H274">
        <v>1962</v>
      </c>
    </row>
    <row r="275" spans="1:8" x14ac:dyDescent="0.3">
      <c r="A275" t="s">
        <v>364</v>
      </c>
      <c r="B275" t="s">
        <v>266</v>
      </c>
      <c r="C275" t="s">
        <v>509</v>
      </c>
      <c r="D275" t="s">
        <v>322</v>
      </c>
      <c r="E275">
        <v>84</v>
      </c>
      <c r="F275" t="s">
        <v>510</v>
      </c>
      <c r="G275">
        <v>1958</v>
      </c>
      <c r="H275">
        <v>1962</v>
      </c>
    </row>
    <row r="276" spans="1:8" x14ac:dyDescent="0.3">
      <c r="A276" t="s">
        <v>364</v>
      </c>
      <c r="B276" t="s">
        <v>356</v>
      </c>
      <c r="C276" t="s">
        <v>555</v>
      </c>
      <c r="D276" t="s">
        <v>355</v>
      </c>
      <c r="E276">
        <v>24</v>
      </c>
      <c r="F276" t="s">
        <v>515</v>
      </c>
      <c r="G276">
        <v>1958</v>
      </c>
      <c r="H276">
        <v>1962</v>
      </c>
    </row>
    <row r="277" spans="1:8" x14ac:dyDescent="0.3">
      <c r="A277" t="s">
        <v>364</v>
      </c>
      <c r="B277" t="s">
        <v>358</v>
      </c>
      <c r="C277" t="s">
        <v>523</v>
      </c>
      <c r="D277" t="s">
        <v>524</v>
      </c>
      <c r="E277">
        <v>22</v>
      </c>
      <c r="F277" t="s">
        <v>525</v>
      </c>
      <c r="G277">
        <v>1958</v>
      </c>
      <c r="H277">
        <v>1962</v>
      </c>
    </row>
    <row r="278" spans="1:8" x14ac:dyDescent="0.3">
      <c r="A278" t="s">
        <v>364</v>
      </c>
      <c r="B278" t="s">
        <v>333</v>
      </c>
      <c r="C278" t="s">
        <v>518</v>
      </c>
      <c r="D278" t="s">
        <v>334</v>
      </c>
      <c r="E278">
        <v>17</v>
      </c>
      <c r="F278" t="s">
        <v>519</v>
      </c>
      <c r="G278">
        <v>1958</v>
      </c>
      <c r="H278">
        <v>1962</v>
      </c>
    </row>
    <row r="279" spans="1:8" x14ac:dyDescent="0.3">
      <c r="A279" t="s">
        <v>364</v>
      </c>
      <c r="B279" t="s">
        <v>563</v>
      </c>
      <c r="C279" t="s">
        <v>564</v>
      </c>
      <c r="D279" t="s">
        <v>565</v>
      </c>
      <c r="E279">
        <v>14</v>
      </c>
      <c r="F279" t="s">
        <v>566</v>
      </c>
      <c r="G279">
        <v>1958</v>
      </c>
      <c r="H279">
        <v>1962</v>
      </c>
    </row>
    <row r="280" spans="1:8" x14ac:dyDescent="0.3">
      <c r="A280" t="s">
        <v>364</v>
      </c>
      <c r="B280" t="s">
        <v>567</v>
      </c>
      <c r="C280" t="s">
        <v>568</v>
      </c>
      <c r="D280" t="s">
        <v>569</v>
      </c>
      <c r="E280">
        <v>11</v>
      </c>
      <c r="F280" t="s">
        <v>503</v>
      </c>
      <c r="G280">
        <v>1958</v>
      </c>
      <c r="H280">
        <v>1962</v>
      </c>
    </row>
    <row r="281" spans="1:8" x14ac:dyDescent="0.3">
      <c r="A281" t="s">
        <v>364</v>
      </c>
      <c r="B281" t="s">
        <v>336</v>
      </c>
      <c r="C281" t="s">
        <v>516</v>
      </c>
      <c r="D281" t="s">
        <v>337</v>
      </c>
      <c r="E281">
        <v>6</v>
      </c>
      <c r="F281" t="s">
        <v>517</v>
      </c>
      <c r="G281">
        <v>1958</v>
      </c>
      <c r="H281">
        <v>1962</v>
      </c>
    </row>
    <row r="282" spans="1:8" x14ac:dyDescent="0.3">
      <c r="A282" t="s">
        <v>310</v>
      </c>
      <c r="B282" t="s">
        <v>106</v>
      </c>
      <c r="C282" t="s">
        <v>511</v>
      </c>
      <c r="D282" t="s">
        <v>360</v>
      </c>
      <c r="E282">
        <v>123</v>
      </c>
      <c r="F282" t="s">
        <v>454</v>
      </c>
      <c r="G282">
        <v>1958</v>
      </c>
      <c r="H282">
        <v>1962</v>
      </c>
    </row>
    <row r="283" spans="1:8" x14ac:dyDescent="0.3">
      <c r="A283" t="s">
        <v>310</v>
      </c>
      <c r="B283" t="s">
        <v>533</v>
      </c>
      <c r="C283" t="s">
        <v>534</v>
      </c>
      <c r="D283" t="s">
        <v>363</v>
      </c>
      <c r="E283">
        <v>60</v>
      </c>
      <c r="F283" t="s">
        <v>491</v>
      </c>
      <c r="G283">
        <v>1958</v>
      </c>
      <c r="H283">
        <v>1962</v>
      </c>
    </row>
    <row r="284" spans="1:8" x14ac:dyDescent="0.3">
      <c r="A284" t="s">
        <v>310</v>
      </c>
      <c r="B284" t="s">
        <v>266</v>
      </c>
      <c r="C284" t="s">
        <v>509</v>
      </c>
      <c r="D284" t="s">
        <v>322</v>
      </c>
      <c r="E284">
        <v>36</v>
      </c>
      <c r="F284" t="s">
        <v>510</v>
      </c>
      <c r="G284">
        <v>1958</v>
      </c>
      <c r="H284">
        <v>1962</v>
      </c>
    </row>
    <row r="285" spans="1:8" x14ac:dyDescent="0.3">
      <c r="A285" t="s">
        <v>310</v>
      </c>
      <c r="B285" t="s">
        <v>356</v>
      </c>
      <c r="C285" t="s">
        <v>555</v>
      </c>
      <c r="D285" t="s">
        <v>355</v>
      </c>
      <c r="E285">
        <v>8</v>
      </c>
      <c r="F285" t="s">
        <v>515</v>
      </c>
      <c r="G285">
        <v>1958</v>
      </c>
      <c r="H285">
        <v>1962</v>
      </c>
    </row>
    <row r="286" spans="1:8" x14ac:dyDescent="0.3">
      <c r="A286" t="s">
        <v>310</v>
      </c>
      <c r="B286" t="s">
        <v>358</v>
      </c>
      <c r="C286" t="s">
        <v>523</v>
      </c>
      <c r="D286" t="s">
        <v>524</v>
      </c>
      <c r="E286">
        <v>5</v>
      </c>
      <c r="F286" t="s">
        <v>525</v>
      </c>
      <c r="G286">
        <v>1958</v>
      </c>
      <c r="H286">
        <v>1962</v>
      </c>
    </row>
    <row r="287" spans="1:8" x14ac:dyDescent="0.3">
      <c r="A287" t="s">
        <v>310</v>
      </c>
      <c r="B287" t="s">
        <v>563</v>
      </c>
      <c r="C287" t="s">
        <v>564</v>
      </c>
      <c r="D287" t="s">
        <v>565</v>
      </c>
      <c r="E287">
        <v>5</v>
      </c>
      <c r="F287" t="s">
        <v>566</v>
      </c>
      <c r="G287">
        <v>1958</v>
      </c>
      <c r="H287">
        <v>1962</v>
      </c>
    </row>
    <row r="288" spans="1:8" x14ac:dyDescent="0.3">
      <c r="A288" t="s">
        <v>310</v>
      </c>
      <c r="B288" t="s">
        <v>333</v>
      </c>
      <c r="C288" t="s">
        <v>518</v>
      </c>
      <c r="D288" t="s">
        <v>334</v>
      </c>
      <c r="E288">
        <v>4</v>
      </c>
      <c r="F288" t="s">
        <v>519</v>
      </c>
      <c r="G288">
        <v>1958</v>
      </c>
      <c r="H288">
        <v>1962</v>
      </c>
    </row>
    <row r="289" spans="1:8" x14ac:dyDescent="0.3">
      <c r="A289" t="s">
        <v>310</v>
      </c>
      <c r="B289" t="s">
        <v>567</v>
      </c>
      <c r="C289" t="s">
        <v>568</v>
      </c>
      <c r="D289" t="s">
        <v>569</v>
      </c>
      <c r="E289">
        <v>2</v>
      </c>
      <c r="F289" t="s">
        <v>503</v>
      </c>
      <c r="G289">
        <v>1958</v>
      </c>
      <c r="H289">
        <v>1962</v>
      </c>
    </row>
    <row r="290" spans="1:8" x14ac:dyDescent="0.3">
      <c r="A290" t="s">
        <v>364</v>
      </c>
      <c r="B290" t="s">
        <v>106</v>
      </c>
      <c r="C290" t="s">
        <v>511</v>
      </c>
      <c r="D290" t="s">
        <v>360</v>
      </c>
      <c r="E290">
        <v>263</v>
      </c>
      <c r="F290" t="s">
        <v>454</v>
      </c>
      <c r="G290">
        <v>1953</v>
      </c>
      <c r="H290">
        <v>1957</v>
      </c>
    </row>
    <row r="291" spans="1:8" x14ac:dyDescent="0.3">
      <c r="A291" t="s">
        <v>364</v>
      </c>
      <c r="B291" t="s">
        <v>533</v>
      </c>
      <c r="C291" t="s">
        <v>534</v>
      </c>
      <c r="D291" t="s">
        <v>363</v>
      </c>
      <c r="E291">
        <v>143</v>
      </c>
      <c r="F291" t="s">
        <v>491</v>
      </c>
      <c r="G291">
        <v>1953</v>
      </c>
      <c r="H291">
        <v>1957</v>
      </c>
    </row>
    <row r="292" spans="1:8" x14ac:dyDescent="0.3">
      <c r="A292" t="s">
        <v>364</v>
      </c>
      <c r="B292" t="s">
        <v>266</v>
      </c>
      <c r="C292" t="s">
        <v>509</v>
      </c>
      <c r="D292" t="s">
        <v>322</v>
      </c>
      <c r="E292">
        <v>75</v>
      </c>
      <c r="F292" t="s">
        <v>510</v>
      </c>
      <c r="G292">
        <v>1953</v>
      </c>
      <c r="H292">
        <v>1957</v>
      </c>
    </row>
    <row r="293" spans="1:8" x14ac:dyDescent="0.3">
      <c r="A293" t="s">
        <v>364</v>
      </c>
      <c r="B293" t="s">
        <v>567</v>
      </c>
      <c r="C293" t="s">
        <v>568</v>
      </c>
      <c r="D293" t="s">
        <v>569</v>
      </c>
      <c r="E293">
        <v>40</v>
      </c>
      <c r="F293" t="s">
        <v>503</v>
      </c>
      <c r="G293">
        <v>1953</v>
      </c>
      <c r="H293">
        <v>1957</v>
      </c>
    </row>
    <row r="294" spans="1:8" x14ac:dyDescent="0.3">
      <c r="A294" t="s">
        <v>364</v>
      </c>
      <c r="B294" t="s">
        <v>356</v>
      </c>
      <c r="C294" t="s">
        <v>555</v>
      </c>
      <c r="D294" t="s">
        <v>355</v>
      </c>
      <c r="E294">
        <v>29</v>
      </c>
      <c r="F294" t="s">
        <v>515</v>
      </c>
      <c r="G294">
        <v>1953</v>
      </c>
      <c r="H294">
        <v>1957</v>
      </c>
    </row>
    <row r="295" spans="1:8" x14ac:dyDescent="0.3">
      <c r="A295" t="s">
        <v>364</v>
      </c>
      <c r="B295" t="s">
        <v>358</v>
      </c>
      <c r="C295" t="s">
        <v>523</v>
      </c>
      <c r="D295" t="s">
        <v>524</v>
      </c>
      <c r="E295">
        <v>19</v>
      </c>
      <c r="F295" t="s">
        <v>525</v>
      </c>
      <c r="G295">
        <v>1953</v>
      </c>
      <c r="H295">
        <v>1957</v>
      </c>
    </row>
    <row r="296" spans="1:8" x14ac:dyDescent="0.3">
      <c r="A296" t="s">
        <v>364</v>
      </c>
      <c r="B296" t="s">
        <v>333</v>
      </c>
      <c r="C296" t="s">
        <v>518</v>
      </c>
      <c r="D296" t="s">
        <v>334</v>
      </c>
      <c r="E296">
        <v>13</v>
      </c>
      <c r="F296" t="s">
        <v>519</v>
      </c>
      <c r="G296">
        <v>1953</v>
      </c>
      <c r="H296">
        <v>1957</v>
      </c>
    </row>
    <row r="297" spans="1:8" x14ac:dyDescent="0.3">
      <c r="A297" t="s">
        <v>364</v>
      </c>
      <c r="B297" t="s">
        <v>336</v>
      </c>
      <c r="C297" t="s">
        <v>516</v>
      </c>
      <c r="D297" t="s">
        <v>337</v>
      </c>
      <c r="E297">
        <v>5</v>
      </c>
      <c r="F297" t="s">
        <v>517</v>
      </c>
      <c r="G297">
        <v>1953</v>
      </c>
      <c r="H297">
        <v>1957</v>
      </c>
    </row>
    <row r="298" spans="1:8" x14ac:dyDescent="0.3">
      <c r="A298" t="s">
        <v>310</v>
      </c>
      <c r="B298" t="s">
        <v>106</v>
      </c>
      <c r="C298" t="s">
        <v>511</v>
      </c>
      <c r="D298" t="s">
        <v>360</v>
      </c>
      <c r="E298">
        <v>116</v>
      </c>
      <c r="F298" t="s">
        <v>454</v>
      </c>
      <c r="G298">
        <v>1953</v>
      </c>
      <c r="H298">
        <v>1957</v>
      </c>
    </row>
    <row r="299" spans="1:8" x14ac:dyDescent="0.3">
      <c r="A299" t="s">
        <v>310</v>
      </c>
      <c r="B299" t="s">
        <v>533</v>
      </c>
      <c r="C299" t="s">
        <v>534</v>
      </c>
      <c r="D299" t="s">
        <v>363</v>
      </c>
      <c r="E299">
        <v>51</v>
      </c>
      <c r="F299" t="s">
        <v>491</v>
      </c>
      <c r="G299">
        <v>1953</v>
      </c>
      <c r="H299">
        <v>1957</v>
      </c>
    </row>
    <row r="300" spans="1:8" x14ac:dyDescent="0.3">
      <c r="A300" t="s">
        <v>310</v>
      </c>
      <c r="B300" t="s">
        <v>266</v>
      </c>
      <c r="C300" t="s">
        <v>509</v>
      </c>
      <c r="D300" t="s">
        <v>322</v>
      </c>
      <c r="E300">
        <v>26</v>
      </c>
      <c r="F300" t="s">
        <v>510</v>
      </c>
      <c r="G300">
        <v>1953</v>
      </c>
      <c r="H300">
        <v>1957</v>
      </c>
    </row>
    <row r="301" spans="1:8" x14ac:dyDescent="0.3">
      <c r="A301" t="s">
        <v>310</v>
      </c>
      <c r="B301" t="s">
        <v>567</v>
      </c>
      <c r="C301" t="s">
        <v>568</v>
      </c>
      <c r="D301" t="s">
        <v>569</v>
      </c>
      <c r="E301">
        <v>16</v>
      </c>
      <c r="F301" t="s">
        <v>503</v>
      </c>
      <c r="G301">
        <v>1953</v>
      </c>
      <c r="H301">
        <v>1957</v>
      </c>
    </row>
    <row r="302" spans="1:8" x14ac:dyDescent="0.3">
      <c r="A302" t="s">
        <v>310</v>
      </c>
      <c r="B302" t="s">
        <v>356</v>
      </c>
      <c r="C302" t="s">
        <v>555</v>
      </c>
      <c r="D302" t="s">
        <v>355</v>
      </c>
      <c r="E302">
        <v>9</v>
      </c>
      <c r="F302" t="s">
        <v>515</v>
      </c>
      <c r="G302">
        <v>1953</v>
      </c>
      <c r="H302">
        <v>1957</v>
      </c>
    </row>
    <row r="303" spans="1:8" x14ac:dyDescent="0.3">
      <c r="A303" t="s">
        <v>310</v>
      </c>
      <c r="B303" t="s">
        <v>358</v>
      </c>
      <c r="C303" t="s">
        <v>523</v>
      </c>
      <c r="D303" t="s">
        <v>524</v>
      </c>
      <c r="E303">
        <v>4</v>
      </c>
      <c r="F303" t="s">
        <v>525</v>
      </c>
      <c r="G303">
        <v>1953</v>
      </c>
      <c r="H303">
        <v>1957</v>
      </c>
    </row>
    <row r="304" spans="1:8" x14ac:dyDescent="0.3">
      <c r="A304" t="s">
        <v>310</v>
      </c>
      <c r="B304" t="s">
        <v>333</v>
      </c>
      <c r="C304" t="s">
        <v>518</v>
      </c>
      <c r="D304" t="s">
        <v>334</v>
      </c>
      <c r="E304">
        <v>3</v>
      </c>
      <c r="F304" t="s">
        <v>519</v>
      </c>
      <c r="G304">
        <v>1953</v>
      </c>
      <c r="H304">
        <v>1957</v>
      </c>
    </row>
    <row r="305" spans="1:8" x14ac:dyDescent="0.3">
      <c r="A305" t="s">
        <v>364</v>
      </c>
      <c r="B305" t="s">
        <v>106</v>
      </c>
      <c r="C305" t="s">
        <v>511</v>
      </c>
      <c r="D305" t="s">
        <v>360</v>
      </c>
      <c r="E305">
        <v>305</v>
      </c>
      <c r="F305" t="s">
        <v>454</v>
      </c>
      <c r="G305">
        <v>1948</v>
      </c>
      <c r="H305">
        <v>1952</v>
      </c>
    </row>
    <row r="306" spans="1:8" x14ac:dyDescent="0.3">
      <c r="A306" t="s">
        <v>364</v>
      </c>
      <c r="B306" t="s">
        <v>570</v>
      </c>
      <c r="C306" t="s">
        <v>571</v>
      </c>
      <c r="D306" t="s">
        <v>572</v>
      </c>
      <c r="E306">
        <v>183</v>
      </c>
      <c r="F306" t="s">
        <v>484</v>
      </c>
      <c r="G306">
        <v>1948</v>
      </c>
      <c r="H306">
        <v>1952</v>
      </c>
    </row>
    <row r="307" spans="1:8" x14ac:dyDescent="0.3">
      <c r="A307" t="s">
        <v>364</v>
      </c>
      <c r="B307" t="s">
        <v>573</v>
      </c>
      <c r="C307" t="s">
        <v>574</v>
      </c>
      <c r="D307" t="s">
        <v>575</v>
      </c>
      <c r="E307">
        <v>33</v>
      </c>
      <c r="F307" t="s">
        <v>576</v>
      </c>
      <c r="G307">
        <v>1948</v>
      </c>
      <c r="H307">
        <v>1952</v>
      </c>
    </row>
    <row r="308" spans="1:8" x14ac:dyDescent="0.3">
      <c r="A308" t="s">
        <v>364</v>
      </c>
      <c r="B308" t="s">
        <v>577</v>
      </c>
      <c r="C308" t="s">
        <v>578</v>
      </c>
      <c r="D308" t="s">
        <v>579</v>
      </c>
      <c r="E308">
        <v>19</v>
      </c>
      <c r="F308" t="s">
        <v>580</v>
      </c>
      <c r="G308">
        <v>1948</v>
      </c>
      <c r="H308">
        <v>1952</v>
      </c>
    </row>
    <row r="309" spans="1:8" x14ac:dyDescent="0.3">
      <c r="A309" t="s">
        <v>364</v>
      </c>
      <c r="B309" t="s">
        <v>567</v>
      </c>
      <c r="C309" t="s">
        <v>568</v>
      </c>
      <c r="D309" t="s">
        <v>569</v>
      </c>
      <c r="E309">
        <v>14</v>
      </c>
      <c r="F309" t="s">
        <v>503</v>
      </c>
      <c r="G309">
        <v>1948</v>
      </c>
      <c r="H309">
        <v>1952</v>
      </c>
    </row>
    <row r="310" spans="1:8" x14ac:dyDescent="0.3">
      <c r="A310" t="s">
        <v>364</v>
      </c>
      <c r="B310" t="s">
        <v>336</v>
      </c>
      <c r="C310" t="s">
        <v>516</v>
      </c>
      <c r="D310" t="s">
        <v>337</v>
      </c>
      <c r="E310">
        <v>9</v>
      </c>
      <c r="F310" t="s">
        <v>517</v>
      </c>
      <c r="G310">
        <v>1948</v>
      </c>
      <c r="H310">
        <v>1952</v>
      </c>
    </row>
    <row r="311" spans="1:8" x14ac:dyDescent="0.3">
      <c r="A311" t="s">
        <v>364</v>
      </c>
      <c r="B311" t="s">
        <v>356</v>
      </c>
      <c r="C311" t="s">
        <v>555</v>
      </c>
      <c r="D311" t="s">
        <v>355</v>
      </c>
      <c r="E311">
        <v>6</v>
      </c>
      <c r="F311" t="s">
        <v>515</v>
      </c>
      <c r="G311">
        <v>1948</v>
      </c>
      <c r="H311">
        <v>1952</v>
      </c>
    </row>
    <row r="312" spans="1:8" x14ac:dyDescent="0.3">
      <c r="A312" t="s">
        <v>310</v>
      </c>
      <c r="B312" t="s">
        <v>106</v>
      </c>
      <c r="C312" t="s">
        <v>511</v>
      </c>
      <c r="D312" t="s">
        <v>360</v>
      </c>
      <c r="E312">
        <v>131</v>
      </c>
      <c r="F312" t="s">
        <v>454</v>
      </c>
      <c r="G312">
        <v>1948</v>
      </c>
      <c r="H312">
        <v>1952</v>
      </c>
    </row>
    <row r="313" spans="1:8" x14ac:dyDescent="0.3">
      <c r="A313" t="s">
        <v>310</v>
      </c>
      <c r="B313" t="s">
        <v>570</v>
      </c>
      <c r="C313" t="s">
        <v>571</v>
      </c>
      <c r="D313" t="s">
        <v>572</v>
      </c>
      <c r="E313">
        <v>72</v>
      </c>
      <c r="F313" t="s">
        <v>484</v>
      </c>
      <c r="G313">
        <v>1948</v>
      </c>
      <c r="H313">
        <v>1952</v>
      </c>
    </row>
    <row r="314" spans="1:8" x14ac:dyDescent="0.3">
      <c r="A314" t="s">
        <v>310</v>
      </c>
      <c r="B314" t="s">
        <v>573</v>
      </c>
      <c r="C314" t="s">
        <v>574</v>
      </c>
      <c r="D314" t="s">
        <v>575</v>
      </c>
      <c r="E314">
        <v>10</v>
      </c>
      <c r="F314" t="s">
        <v>576</v>
      </c>
      <c r="G314">
        <v>1948</v>
      </c>
      <c r="H314">
        <v>1952</v>
      </c>
    </row>
    <row r="315" spans="1:8" x14ac:dyDescent="0.3">
      <c r="A315" t="s">
        <v>310</v>
      </c>
      <c r="B315" t="s">
        <v>577</v>
      </c>
      <c r="C315" t="s">
        <v>578</v>
      </c>
      <c r="D315" t="s">
        <v>579</v>
      </c>
      <c r="E315">
        <v>7</v>
      </c>
      <c r="F315" t="s">
        <v>580</v>
      </c>
      <c r="G315">
        <v>1948</v>
      </c>
      <c r="H315">
        <v>1952</v>
      </c>
    </row>
    <row r="316" spans="1:8" x14ac:dyDescent="0.3">
      <c r="A316" t="s">
        <v>310</v>
      </c>
      <c r="B316" t="s">
        <v>336</v>
      </c>
      <c r="C316" t="s">
        <v>516</v>
      </c>
      <c r="D316" t="s">
        <v>337</v>
      </c>
      <c r="E316">
        <v>6</v>
      </c>
      <c r="F316" t="s">
        <v>517</v>
      </c>
      <c r="G316">
        <v>1948</v>
      </c>
      <c r="H316">
        <v>1952</v>
      </c>
    </row>
    <row r="317" spans="1:8" x14ac:dyDescent="0.3">
      <c r="A317" t="s">
        <v>310</v>
      </c>
      <c r="B317" t="s">
        <v>567</v>
      </c>
      <c r="C317" t="s">
        <v>568</v>
      </c>
      <c r="D317" t="s">
        <v>569</v>
      </c>
      <c r="E317">
        <v>3</v>
      </c>
      <c r="F317" t="s">
        <v>503</v>
      </c>
      <c r="G317">
        <v>1948</v>
      </c>
      <c r="H317">
        <v>1952</v>
      </c>
    </row>
    <row r="318" spans="1:8" x14ac:dyDescent="0.3">
      <c r="A318" t="s">
        <v>310</v>
      </c>
      <c r="B318" t="s">
        <v>559</v>
      </c>
      <c r="C318" t="s">
        <v>560</v>
      </c>
      <c r="D318" t="s">
        <v>561</v>
      </c>
      <c r="E318">
        <v>2</v>
      </c>
      <c r="F318" t="s">
        <v>562</v>
      </c>
      <c r="G318">
        <v>1948</v>
      </c>
      <c r="H318">
        <v>1952</v>
      </c>
    </row>
    <row r="319" spans="1:8" x14ac:dyDescent="0.3">
      <c r="A319" t="s">
        <v>310</v>
      </c>
      <c r="B319" t="s">
        <v>356</v>
      </c>
      <c r="C319" t="s">
        <v>555</v>
      </c>
      <c r="D319" t="s">
        <v>355</v>
      </c>
      <c r="E319">
        <v>1</v>
      </c>
      <c r="F319" t="s">
        <v>515</v>
      </c>
      <c r="G319">
        <v>1948</v>
      </c>
      <c r="H319">
        <v>1952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5 g z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G O Y M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m D N Z K I p H u A 4 A A A A R A A A A E w A c A E Z v c m 1 1 b G F z L 1 N l Y 3 R p b 2 4 x L m 0 g o h g A K K A U A A A A A A A A A A A A A A A A A A A A A A A A A A A A K 0 5 N L s n M z 1 M I h t C G 1 g B Q S w E C L Q A U A A I A C A B j m D N Z o e N d 5 K U A A A D 1 A A A A E g A A A A A A A A A A A A A A A A A A A A A A Q 2 9 u Z m l n L 1 B h Y 2 t h Z 2 U u e G 1 s U E s B A i 0 A F A A C A A g A Y 5 g z W Q / K 6 a u k A A A A 6 Q A A A B M A A A A A A A A A A A A A A A A A 8 Q A A A F t D b 2 5 0 Z W 5 0 X 1 R 5 c G V z X S 5 4 b W x Q S w E C L Q A U A A I A C A B j m D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x m b A q c m h 0 W k X g u 6 k U W 8 t Q A A A A A C A A A A A A A Q Z g A A A A E A A C A A A A B L Z P F R U E j + L B X T v 8 h i 2 h P 9 W r C c Y N Q + t A 8 l X E 4 u n y e y P w A A A A A O g A A A A A I A A C A A A A A X q P F K N r C E E B d k 8 8 R u m O Q r Q 0 Z g i N / j U g D 9 g + x x 8 s e k e 1 A A A A B h e L v T X 6 n 0 v F S A q l O K / q r j 5 U W 3 g s B 6 L Q F I s T F L w J n 5 V 0 L H w N u Z e K F p 3 W 8 6 q u B M y M 2 s T O 0 3 Z l J M y 9 a k Q O u z s G J 7 5 9 n e u g s m 8 w 8 s Z D 2 S a k k R 4 E A A A A A j j C W X B X 9 7 P T u 0 V y 3 Z x k e U 0 J X M T B d O o J s S N t H O f t c b N i + G I b s A + 6 r a 6 U v P E G I v t w d O s 5 W C 0 K v a T h Y k H 8 0 L W e F R < / D a t a M a s h u p > 
</file>

<file path=customXml/itemProps1.xml><?xml version="1.0" encoding="utf-8"?>
<ds:datastoreItem xmlns:ds="http://schemas.openxmlformats.org/officeDocument/2006/customXml" ds:itemID="{EF89106B-51B3-4256-A077-C9E4E926A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NOTE</vt:lpstr>
      <vt:lpstr>DATI</vt:lpstr>
      <vt:lpstr>GOVERNI</vt:lpstr>
      <vt:lpstr>PARTITI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Gerotto Luca</dc:creator>
  <cp:lastModifiedBy>Ludovica D'Orsa</cp:lastModifiedBy>
  <dcterms:created xsi:type="dcterms:W3CDTF">2020-01-31T13:30:38Z</dcterms:created>
  <dcterms:modified xsi:type="dcterms:W3CDTF">2024-09-22T12:15:22Z</dcterms:modified>
</cp:coreProperties>
</file>