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udov\Desktop\Thesis\Chapters\GitHub repository\Approach\Communication\prompts creation process\"/>
    </mc:Choice>
  </mc:AlternateContent>
  <xr:revisionPtr revIDLastSave="0" documentId="13_ncr:1_{671118E4-88A2-454E-A56D-4957404E4A44}" xr6:coauthVersionLast="47" xr6:coauthVersionMax="47" xr10:uidLastSave="{00000000-0000-0000-0000-000000000000}"/>
  <bookViews>
    <workbookView xWindow="-120" yWindow="-120" windowWidth="24240" windowHeight="13140" xr2:uid="{00000000-000D-0000-FFFF-FFFF00000000}"/>
  </bookViews>
  <sheets>
    <sheet name="README" sheetId="4" r:id="rId1"/>
    <sheet name="training sentences" sheetId="1" r:id="rId2"/>
    <sheet name="results" sheetId="2" r:id="rId3"/>
    <sheet name="prompt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3" l="1"/>
  <c r="AM38" i="2"/>
  <c r="AM21" i="2"/>
  <c r="AM22" i="2"/>
  <c r="AM23" i="2"/>
  <c r="AM24" i="2"/>
  <c r="AM25" i="2"/>
  <c r="AM26" i="2"/>
  <c r="AM27" i="2"/>
  <c r="AM28" i="2"/>
  <c r="AM29" i="2"/>
  <c r="AM30" i="2"/>
  <c r="AM31" i="2"/>
  <c r="AM32" i="2"/>
  <c r="AM33" i="2"/>
  <c r="AM34" i="2"/>
  <c r="AM35" i="2"/>
  <c r="AM36" i="2"/>
  <c r="AM5" i="2"/>
  <c r="AM6" i="2"/>
  <c r="AM7" i="2"/>
  <c r="AM8" i="2"/>
  <c r="AM9" i="2"/>
  <c r="AM10" i="2"/>
  <c r="AM11" i="2"/>
  <c r="AM12" i="2"/>
  <c r="AM13" i="2"/>
  <c r="AM14" i="2"/>
  <c r="AM15" i="2"/>
  <c r="AM16" i="2"/>
  <c r="AM17" i="2"/>
  <c r="AM18" i="2"/>
  <c r="AM19" i="2"/>
  <c r="AM20" i="2"/>
  <c r="AM4" i="2"/>
  <c r="AJ38" i="2"/>
  <c r="AJ21" i="2"/>
  <c r="AJ22" i="2"/>
  <c r="AJ23" i="2"/>
  <c r="AJ24" i="2"/>
  <c r="AJ25" i="2"/>
  <c r="AJ26" i="2"/>
  <c r="AJ27" i="2"/>
  <c r="AJ28" i="2"/>
  <c r="AJ29" i="2"/>
  <c r="AJ30" i="2"/>
  <c r="AJ31" i="2"/>
  <c r="AJ32" i="2"/>
  <c r="AJ33" i="2"/>
  <c r="AJ34" i="2"/>
  <c r="AJ35" i="2"/>
  <c r="AJ36" i="2"/>
  <c r="AJ5" i="2"/>
  <c r="AJ6" i="2"/>
  <c r="AJ7" i="2"/>
  <c r="AJ8" i="2"/>
  <c r="AJ9" i="2"/>
  <c r="AJ10" i="2"/>
  <c r="AJ11" i="2"/>
  <c r="AJ12" i="2"/>
  <c r="AJ13" i="2"/>
  <c r="AJ14" i="2"/>
  <c r="AJ15" i="2"/>
  <c r="AJ16" i="2"/>
  <c r="AJ17" i="2"/>
  <c r="AJ18" i="2"/>
  <c r="AJ19" i="2"/>
  <c r="AJ20" i="2"/>
  <c r="AJ4" i="2"/>
  <c r="F10" i="3"/>
  <c r="F9" i="3"/>
  <c r="AG38"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4" i="2"/>
  <c r="D21" i="2"/>
  <c r="D22" i="2"/>
  <c r="D23" i="2"/>
  <c r="D24" i="2"/>
  <c r="D25" i="2"/>
  <c r="D26" i="2"/>
  <c r="D27" i="2"/>
  <c r="D28" i="2"/>
  <c r="D29" i="2"/>
  <c r="D30" i="2"/>
  <c r="D31" i="2"/>
  <c r="D32" i="2"/>
  <c r="D33" i="2"/>
  <c r="D34" i="2"/>
  <c r="D35" i="2"/>
  <c r="D36"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4" i="2"/>
  <c r="O34" i="2"/>
  <c r="O35" i="2"/>
  <c r="O36" i="2"/>
  <c r="D38" i="2"/>
  <c r="L34" i="2"/>
  <c r="L35" i="2"/>
  <c r="L36" i="2"/>
  <c r="U40" i="2" l="1"/>
  <c r="U57" i="2" s="1"/>
  <c r="AA38" i="2"/>
  <c r="R40" i="2"/>
  <c r="R57" i="2" s="1"/>
  <c r="X38" i="2"/>
  <c r="AD38" i="2"/>
  <c r="R52" i="2"/>
  <c r="R44" i="2"/>
  <c r="U52" i="2"/>
  <c r="U44" i="2"/>
  <c r="U38" i="2"/>
  <c r="R38" i="2"/>
  <c r="F8" i="3" s="1"/>
  <c r="D5" i="2"/>
  <c r="D6" i="2"/>
  <c r="D7" i="2"/>
  <c r="D8" i="2"/>
  <c r="D9" i="2"/>
  <c r="D10" i="2"/>
  <c r="D11" i="2"/>
  <c r="D12" i="2"/>
  <c r="D13" i="2"/>
  <c r="D14" i="2"/>
  <c r="D15" i="2"/>
  <c r="D16" i="2"/>
  <c r="D17" i="2"/>
  <c r="D18" i="2"/>
  <c r="D19" i="2"/>
  <c r="D20" i="2"/>
  <c r="D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4" i="2"/>
  <c r="U47" i="2" l="1"/>
  <c r="U53" i="2" s="1"/>
  <c r="R47" i="2"/>
  <c r="R58" i="2" s="1"/>
  <c r="O38" i="2"/>
  <c r="F7" i="3" s="1"/>
  <c r="O40" i="2"/>
  <c r="U48" i="2"/>
  <c r="U58" i="2"/>
  <c r="L40" i="2"/>
  <c r="L38" i="2"/>
  <c r="R48" i="2" l="1"/>
  <c r="R53" i="2"/>
  <c r="L44" i="2"/>
  <c r="L57" i="2"/>
  <c r="L47" i="2"/>
  <c r="L52" i="2"/>
  <c r="O52" i="2"/>
  <c r="O44" i="2"/>
  <c r="O57" i="2"/>
  <c r="O47" i="2"/>
  <c r="O58" i="2" l="1"/>
  <c r="O53" i="2"/>
  <c r="O48" i="2"/>
  <c r="L48" i="2"/>
  <c r="L58" i="2"/>
  <c r="L53" i="2"/>
</calcChain>
</file>

<file path=xl/sharedStrings.xml><?xml version="1.0" encoding="utf-8"?>
<sst xmlns="http://schemas.openxmlformats.org/spreadsheetml/2006/main" count="714" uniqueCount="136">
  <si>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</si>
  <si>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</si>
  <si>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</si>
  <si>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</si>
  <si>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</si>
  <si>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</si>
  <si>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</si>
  <si>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</si>
  <si>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</si>
  <si>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</si>
  <si>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</si>
  <si>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</si>
  <si>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</si>
  <si>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</si>
  <si>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</si>
  <si>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</si>
  <si>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</si>
  <si>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</si>
  <si>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</si>
  <si>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</si>
  <si>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</si>
  <si>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</si>
  <si>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Credible Offsets: Neutralize any remaining emissions with additional, quantifiable, real, permanent, and socially beneficial offsets to achieve net-zero annual carbon emissions by 2040.</t>
  </si>
  <si>
    <t>Not relevant</t>
  </si>
  <si>
    <t>not_relevant</t>
  </si>
  <si>
    <t>The company will also invest to support installation of charging stations in certain dealer locations</t>
  </si>
  <si>
    <t>The Company captures lessons learned from any hydrocarbon spill and shares them across its business</t>
  </si>
  <si>
    <t>The Volkswagen Group is committed to the goals of the Paris Agreement.</t>
  </si>
  <si>
    <t>support_for_policy</t>
  </si>
  <si>
    <t>stance_on_policy</t>
  </si>
  <si>
    <t>Sending waste to landfill is our last resort.</t>
  </si>
  <si>
    <t>This is the purpose of a Uniper project called Making Net Zero Possible (MNZP).</t>
  </si>
  <si>
    <t>Compared to electric vehicles, green hydrogen, or the next generation of photovoltaics, packaging may seem rather mundane</t>
  </si>
  <si>
    <t>“By 2040, we hope that about 60 percent of the vehicles we sell in America would be EVs, and that another 10 to 25 percent would be hybrids of some kind.”</t>
  </si>
  <si>
    <t>Saudi Aramco is a founding member of the Oil and Gas Climate Initiative (OGCI) and a member of the International Petroleum Industry Environmental Conservation Association (IPIECA), the Petroleum Environmental Research Forum, and the World Bank’s “Zero Routine Flaring by 2030” initiative.</t>
  </si>
  <si>
    <t>We have a unique role to play in helping the world navigate
the energy transition.</t>
  </si>
  <si>
    <t>beliefs_company_role</t>
  </si>
  <si>
    <t>actions</t>
  </si>
  <si>
    <t>Optimization and volume adjustment were made to more than 500 oil tank farms.</t>
  </si>
  <si>
    <t>The challenge of decoupling economic growth from greenhouse gas emissions is clear</t>
  </si>
  <si>
    <t>universal_beliefs</t>
  </si>
  <si>
    <t>stance_on_CC</t>
  </si>
  <si>
    <t>“Thank you to Volkswagen for investing in the Volunteer State</t>
  </si>
  <si>
    <t>Sinopec conducted and completed a comprehensive soil and groundwater investigation for lands used by the enterprises, in which it organized an exchange of related remediation technologies and engineering examples to promote the study of "Research and Integrated Demonstration of Pollution Disposal Technologies for Petrochemical Sites in the Yangtze River Economic Belt." Sinopec continued to upgrade the soil and groundwater pollution control system, established a regular monitoring system, and conducted soil and groundwater pollution disposal and remediation per the requirements for relevant lands.</t>
  </si>
  <si>
    <t>The main reason is that our coal-fired power plants (Ratcliffe, Datteln 4 and Shaturskaya) produced more energy than in 2020.</t>
  </si>
  <si>
    <t>The Company also supports the Government’s efforts to achieve its contributions as a signatory of the Paris Agreement as well as other climate change mitigation and adaptation efforts by the Kingdom.</t>
  </si>
  <si>
    <t>support_for_government</t>
  </si>
  <si>
    <t>The energy solution with NRG was planned in collaboration with Sustainability Roundtable Inc.’s Renewable Energy Procurement Services (REPS) and CBRE’s Energy Platform.</t>
  </si>
  <si>
    <t>Uniper Energy Storage has reported the majority of its methane emissions from self-operated storage facilities according to reporting level 4 for the years 2020 and 2021, thus achieving the Gold Standard according to OGMP 2.0.</t>
  </si>
  <si>
    <t>Sommer explained the Volkswagen Group’s global commitment to become more environmentally conscious from sourcing, to manufacturing, to the cars on the road and beyond.</t>
  </si>
  <si>
    <t>stating_general_goal</t>
  </si>
  <si>
    <t xml:space="preserve">Externally, advanced enterprises were recommended to participate in the energy efficiency "frontrunner" event organized by national ministries and commissions and industry associations so that these enterprises could serve as first-class role models for others to follow. </t>
  </si>
  <si>
    <t>We’ve therefore developed masterplans to ensure their viability — and safeguard as many jobs as possible—in a low-carbon world.</t>
  </si>
  <si>
    <t>“We have an obligation to get electrification right,” says Scott Keogh, President and Chief Executive Officer of Volkswagen Group of America.</t>
  </si>
  <si>
    <t>Oil demand is expected to grow for the rest of the decade and the world will likely continue to need oil and gas for the foreseeable future.</t>
  </si>
  <si>
    <t>Chattanooga, TN — Today, Volkswagen of America and The Conservation Fund announced the completion of a multi-year effort to buy, conserve and transfer approximately 1,500 acres of land to the U.S</t>
  </si>
  <si>
    <t>Sinopec augmented the lifecycle control of "the three wastes," that is, upgraded environmental protection facilities, adopted diversified measures to prevent groundwater pollution, executed production noise control, odor control, and pollution sources control</t>
  </si>
  <si>
    <t>All employees were encouraged and inspired to confidently write a new chapter of Sinopec through a Chinese path to modernization and make greater contributions to building a socialist modern country and promoting the great rejuvenation of the Chinese nation.</t>
  </si>
  <si>
    <t>Climate change is a major global issue for all humankind.</t>
  </si>
  <si>
    <t>The production of hydrocarbons accompanied by carbon capture technology, in which Aramco is investing, could complement emerging alternatives and serve as an integral component of the future energy mix.</t>
  </si>
  <si>
    <t>We have also started the first phase of the coal-electric power-chemicals integrated project in Zhijin, Guizhou.</t>
  </si>
  <si>
    <t>In October 2021, Aramco
announced its ambition to achieve
net-zero Scope 1 and Scope 2
greenhouse gas emissions across
its wholly-owned operated assets
by 2050.</t>
  </si>
  <si>
    <t>declaration_of_target</t>
  </si>
  <si>
    <t>More than 2 million products qualify for the program and more than 8% of our shipments shipped in 2021 without additional Amazon packaging</t>
  </si>
  <si>
    <t xml:space="preserve">As one of the world’s largest automakers, the Volkswagen Group has a global responsibility – one it plans to  embrace by committing to making its vehicles and production carbon-neutral by 2050. </t>
  </si>
  <si>
    <t>In 2021, Amazon helped create the Lowering Emissions by Accelerating Forest finance (LEAF) Coalition, a public-private project which has mobilized over $1 billion in corporate and government finance to protect tropical rainforests around the world.</t>
  </si>
  <si>
    <t>Classify the following setnences in these categories. Note that the topic discussed in these sentences is related to climate change:
+ actions: The company is stating an action regarding the topic. It could be a goal or target or an action that they already have in place. Example: "We believe we have an obligation to stop climate change, and reducing carbon emission to zero will have a big impact."
+ stance_on_policy: The company is stating the support for a piece of legilslation or governments' action. Example: "'Earlier this year, the Volkswagen Group committed itself to the goals of the Paris Agreement, the 200-nation agreement that aims to limit global warming to 3.6 degrees Fahrenheit by cutting emissions of carbon dioxide and other pollutants.'"
+ stance_on_CC: The company is expressing a general statement about the topic. Example: "The energy transition must balance sustainability, security of supply and affordability."
+ not_relevant: the rest. For example, the company may be stating a fact or taking a stance on another topic. Example: "'Additionally, Volkswagen has selected ChargePoint to complete the driver experience by providing all authorized e-Golf dealerships with VW-branded charging stations and by giving e-Golf drivers access to the largest network of public EV charging stations'"
Each sentence starts with a "*".
Use this format for the output:
* sentece: [class label]
Keep the sentences in the same order as given.</t>
  </si>
  <si>
    <t>Then doing relevant vs not_relevant. Highlighting that the relevant are sentences that describe a statement regarding a stance of the company on the topic</t>
  </si>
  <si>
    <t>one of the relevant labels classified as one of the others</t>
  </si>
  <si>
    <t>%</t>
  </si>
  <si>
    <t>Tot</t>
  </si>
  <si>
    <t>Not relevant as true value but miscclassified</t>
  </si>
  <si>
    <t>Not relevant misclassified as actions</t>
  </si>
  <si>
    <t>TOT FALSE</t>
  </si>
  <si>
    <t>% of the not relevant as true value mistakes</t>
  </si>
  <si>
    <t>"We believe we have an obligation to stop climate change, and reducing carbon emission to zero will have a big impact."</t>
  </si>
  <si>
    <t>We aim to reach net-zero carbon emissions across our operations by 2040 by investing in renewable energy, scaling solutions, and collaborating with partners to broaden our impact.</t>
  </si>
  <si>
    <t>This investment is one piece of a $10 million commitment Volkswagen has announced to support the electric vehicle charging infrastructure.</t>
  </si>
  <si>
    <t>declaration_of_policy</t>
  </si>
  <si>
    <t>Aramco conducts business in a manner that aims to prevent incidents with the potential to impact people, damage assets, or harm the environment.</t>
  </si>
  <si>
    <t>We aim to avoid waste altogether through innovation, design, and operational efficiencies.</t>
  </si>
  <si>
    <t>stating_more_detailed_goal</t>
  </si>
  <si>
    <t>Climate change is one of humanity’s biggest challenges and one of our top priorities.</t>
  </si>
  <si>
    <t>company_priorities</t>
  </si>
  <si>
    <t>Actions examples:</t>
  </si>
  <si>
    <t>More examples and better prompts for "actions" and "not_relevant". One example for each of the actions classes</t>
  </si>
  <si>
    <t>not relevant examples:</t>
  </si>
  <si>
    <t>There were 15 hydrocarbon spills in 2022 with two of the spills responsible for more than 99% of the total volume spilled</t>
  </si>
  <si>
    <t>"'Additionally, Volkswagen has selected ChargePoint to complete the driver experience by providing all authorized e-Golf dealerships with VW-branded charging stations and by giving e-Golf drivers access to the largest network of public EV charging stations'"</t>
  </si>
  <si>
    <t>fact</t>
  </si>
  <si>
    <t>unneeded detail</t>
  </si>
  <si>
    <t>The project initially will run for six years.</t>
  </si>
  <si>
    <t>fact and it is not relevant to climate change</t>
  </si>
  <si>
    <t>Like most other retailers, we leverage a variety of packaging options for product shipping to optimize for strong durability, light weight, and optimal size, including paper-based options, such as boxes and paperboard envelopes—and plastics, such as envelopes and bags</t>
  </si>
  <si>
    <t>Not relevant to climate change</t>
  </si>
  <si>
    <t>All business units increased the weight of energy efficiency index assessment to further conduct competitive activities, including the "follow and surpass" and "make the plant meet the standards."</t>
  </si>
  <si>
    <t>It is in the past</t>
  </si>
  <si>
    <t>The package uses recycled paper, which eliminates the need for plastic liners or bubble-bag insulation.</t>
  </si>
  <si>
    <t>Fact</t>
  </si>
  <si>
    <t>Classify the following setnences in these categories. Note that the topic discussed in these sentences is related to climate change:
+ actions: The company is stating an action regarding the topic. It could be a goal or target or an action that they already have in place. Examples: "We aim to reach net-zero carbon emissions across our operations by 2040 by investing in renewable energy, scaling solutions, and collaborating with partners to broaden our impact.", "This investment is one piece of a $10 million commitment Volkswagen has announced to support the electric vehicle charging infrastructure.", "Aramco conducts business in a manner that aims to prevent incidents with the potential to impact people, damage assets, or harm the environment.", "We aim to avoid waste altogether through innovation, design, and operational efficiencies.", "Climate change is one of humanity’s biggest challenges and one of our top priorities.", "We believe we have an obligation to stop climate change, and reducing carbon emission to zero will have a big impact."
+ stance_on_policy: The company is stating the support for a piece of legilslation or governments' action. Example: "'Earlier this year, the Volkswagen Group committed itself to the goals of the Paris Agreement, the 200-nation agreement that aims to limit global warming to 3.6 degrees Fahrenheit by cutting emissions of carbon dioxide and other pollutants.'"
+ stance_on_CC: The company is expressing a general statement about the topic. Example: "The energy transition must balance sustainability, security of supply and affordability."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"actions", "stance_on_policy", and "stance_on_CC" describes a stance that the company is taking around the topic of climate change. The "not_relevant" sentences do not contain stances, but more facts.
Each sentence starts with a "*".
Use this format for the output:
* sentece: [class label]
Keep the sentences in the same order as given.</t>
  </si>
  <si>
    <t>Prompt: 4</t>
  </si>
  <si>
    <t>Not relevant misclassified as one of the stances</t>
  </si>
  <si>
    <t>More examples also for the stances_classes. Ideally to get rid of the missclassifications between the three relevant labels (actions &amp; stances)</t>
  </si>
  <si>
    <t>0r maybe ask gpt on another sample to find by itself rules to differentiate them (maybe with GPT4?) and apply that prompt on this data? So in this case we have a better training and testing differentiation?</t>
  </si>
  <si>
    <t>Examples stance_on_policy</t>
  </si>
  <si>
    <t>Earlier this year, the Volkswagen Group committed itself to the goals of the Paris Agreement, the 200-nation agreement that aims to limit global warming to 3.6 degrees Fahrenheit by cutting emissions of carbon dioxide and other pollutants.'</t>
  </si>
  <si>
    <t>Sinopec takes it as the top political priority to study, publicize and implement the guiding\nprinciples of the 20th CPC National Congress, closely follows the instructions given by General\nSecretary Xi Jinping, and effectively coordinates work on all fronts to promote the implementation\nof the guiding principles of the 20th CPC National Congress throughout Sinopec.</t>
  </si>
  <si>
    <t>"Earlier this year, the Volkswagen Group committed itself to the goals of the Paris Agreement, the 200-nation agreement that aims to limit global warming to 3.6 degrees Fahrenheit by cutting emissions of carbon dioxide and other pollutants.'",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t>
  </si>
  <si>
    <t>examples stance_on_CC</t>
  </si>
  <si>
    <t xml:space="preserve"> "The energy transition must balance sustainability, security of supply and affordability."</t>
  </si>
  <si>
    <t>Even with aggressive decarbonization efforts, many companies will need to neutralize some emissions that cannot be eliminated to achieve net-zero carbon.</t>
  </si>
  <si>
    <t>call_for_action</t>
  </si>
  <si>
    <t>Saudi Aramco understands that no single solution is sufficient to solve the climate challenge.</t>
  </si>
  <si>
    <t>company_beliefs</t>
  </si>
  <si>
    <t xml:space="preserve"> "The energy transition must balance sustainability, security of supply and affordability.", "Even with aggressive decarbonization efforts, many companies will need to neutralize some emissions that cannot be eliminated to achieve net-zero carbon.", "Saudi Aramco understands that no single solution is sufficient to solve the climate challenge."</t>
  </si>
  <si>
    <t>Classify the following setnences in these categories. Note that the topic discussed in these sentences is related to climate change:
+ actions: The company is stating an action regarding the topic. It could be a goal or target or an action that they already have in place. Examples: "We aim to reach net-zero carbon emissions across our operations by 2040 by investing in renewable energy, scaling solutions, and collaborating with partners to broaden our impact.", "This investment is one piece of a $10 million commitment Volkswagen has announced to support the electric vehicle charging infrastructure.", "Aramco conducts business in a manner that aims to prevent incidents with the potential to impact people, damage assets, or harm the environment.", "We aim to avoid waste altogether through innovation, design, and operational efficiencies.", "Climate change is one of humanity’s biggest challenges and one of our top priorities.", "We believe we have an obligation to stop climate change, and reducing carbon emission to zero will have a big impact."
+ stance_on_policy: The company is stating the support for a piece of legilslation or governments' action. Examples: "Earlier this year, the Volkswagen Group committed itself to the goals of the Paris Agreement, the 200-nation agreement that aims to limit global warming to 3.6 degrees Fahrenheit by cutting emissions of carbon dioxide and other pollutants.'",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 stance_on_CC: The company is expressing a general statement about the topic. Examples: "The energy transition must balance sustainability, security of supply and affordability.", "Even with aggressive decarbonization efforts, many companies will need to neutralize some emissions that cannot be eliminated to achieve net-zero carbon.", "Saudi Aramco understands that no single solution is sufficient to solve the climate challenge."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"actions", "stance_on_policy", and "stance_on_CC" describes a stance that the company is taking around the topic of climate change. The "not_relevant" sentences do not contain stances, but more facts.
Each sentence starts with a "*".
Use this format for the output:
* sentece: [class label]
Keep the sentences in the same order as given.</t>
  </si>
  <si>
    <t>Prompt: 5</t>
  </si>
  <si>
    <t>some mistakes were removed, some mistakes were introduced</t>
  </si>
  <si>
    <t>More examples for actions and not relevant</t>
  </si>
  <si>
    <t>Sinopec continued to upgrade its water use structure, promoted the replacement of fresh water with unconventional water resources, and enhanced the water-saving assessment index system</t>
  </si>
  <si>
    <t>Policy but in the past</t>
  </si>
  <si>
    <t>The Nature Conservancy was an acquisition partner with The Conservation Fund in this initiative.</t>
  </si>
  <si>
    <t>The goal of the Chargepoint program is to install nearly 100 DC Fast Chargers across both coasts aiming to have charging sites no more than 50 miles apart.</t>
  </si>
  <si>
    <t>It is a goal but too specific</t>
  </si>
  <si>
    <t>For this purpose, regular recurring campaigns are carried out to check the function and leak tightness of all essential plant components</t>
  </si>
  <si>
    <t>It is a policy but it is not clear what it is for</t>
  </si>
  <si>
    <t>IMEO will initially focus on methane emissions from the fossil fuel sector, and then expand to other major emitting sectors like agriculture and waste.'</t>
  </si>
  <si>
    <t>It is a fact</t>
  </si>
  <si>
    <t>We aimed resolutely to control the growth of energy consumption at its source.</t>
  </si>
  <si>
    <t>It is a goal but it is not relevant</t>
  </si>
  <si>
    <t>Classify the following setnences in these categories. Note that the topic discussed in these sentences is related to climate change:
+ actions: The company is stating an action regarding the topic. It could be a specific target or more general goal, an action or policy that they already have in place to tackle the topic. The company could also be stating their priorities in the fight of climate change or what they think their role should be in tackling climate change. Examples: "We aim to reach net-zero carbon emissions across our operations by 2040 by investing in renewable energy, scaling solutions, and collaborating with partners to broaden our impact." (the company is stating a target), "Our target is to build 1.5–2 GW of new renewable energy capacity by 2025, primarily in Europe in addition to the approximately 3.4 GW wind and solar portfolio power parks and development projects we have with our partners in Russia" (the company is stating a target), "This investment is one piece of a $10 million commitment Volkswagen has announced to support the electric vehicle charging infrastructure." (the company is declaring a policy to tackle climate change), "In 2022, we developed a Corporate Waste Management Strategy with a goal to minimize and divert waste from landfill and provide short- and long-term targets." (the company is declaring a policy to tackle climate change) , "Aramco conducts business in a manner that aims to prevent incidents with the potential to impact people, damage assets, or harm the environment." (the company is stating a goal), "As Saudi Aramco has grown, this responsibility has expanded to taking real steps to protect the environment, and engaging in a range of projects and initiatives." (the company is stating a goal), "We aim to avoid waste altogether through innovation, design, and operational efficiencies." (the company is stating a goal), "We strive to develop technologies that are important for decarbonizing the energy business and other industries." (the company is stating a goal), "Climate change is one of humanity’s biggest challenges and one of our top priorities." (the company is stating one of their priorities), "Sustainability is embedded within the Aramco strategy" (the company is stating one of their priorities), "We believe we have an obligation to stop climate change, and reducing carbon emission to zero will have a big impact." (the company is stating a beliefs about what their role should be in tackling climate change), "As a responsible energy and petrochemical company, Sinopec regards it as its due responsibility to fight against climate change." (the company is stating a beliefs about what their role should be in tackling climate change)
+ stance_on_policy: The company is stating the support for a piece of legilslation or governments' action. Examples: "Earlier this year, the Volkswagen Group committed itself to the goals of the Paris Agreement, the 200-nation agreement that aims to limit global warming to 3.6 degrees Fahrenheit by cutting emissions of carbon dioxide and other pollutants.'",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 stance_on_CC: The company is expressing a general statement about the topic. Examples: "The energy transition must balance sustainability, security of supply and affordability.", "Even with aggressive decarbonization efforts, many companies will need to neutralize some emissions that cannot be eliminated to achieve net-zero carbon.", "Saudi Aramco understands that no single solution is sufficient to solve the climate challenge."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"Sinopec continued to upgrade its water use structure, promoted the replacement of fresh water with unconventional water resources, and enhanced the water-saving assessment index system" (it is a policy but in the past), "The Nature Conservancy was an acquisition partner with The Conservation Fund in this initiative." (it is a fact), "The goal of the Chargepoint program is to install nearly 100 DC Fast Chargers across both coasts aiming to have charging sites no more than 50 miles apart." (it is a goal but too specific, it doesn't describe the general stance of the company), "For this purpose, regular recurring campaigns are carried out to check the function and leak tightness of all essential plant components" (It is a policy but it is not clear what it is for), "IMEO will initially focus on methane emissions from the fossil fuel sector, and then expand to other major emitting sectors like agriculture and waste.'" (it is a fact), "We aimed resolutely to control the growth of energy consumption at its source." (It is a goal but it is not relevant)
The "actions", "stance_on_policy", and "stance_on_CC" describes a stance that the company is taking around the topic of climate change. The "not_relevant" sentences do not contain stances, but more facts.
Each sentence starts with a "*".
Use this format for the output:
* sentece: [class label]
Keep the sentences in the same order as given.</t>
  </si>
  <si>
    <t>Prompt: 6</t>
  </si>
  <si>
    <t>Mistakes that I saw: "not relevant" sentences gets classified as "actions". But
	• There needs to be a verb: the company says that
	• Sentences should be goals
	• Sentences should be about the future or present
	• And it should be about clean technologies.
So, these should go in the actions description:</t>
  </si>
  <si>
    <t>Classify the following setnences in these categories. Note that the topic discussed in these sentences is related to climate change:
+ actions: The company is stating an action regarding the topic. It could be a goal or target or an action that they already have in place. These sentences must contain the company explicitly saying that that this is their action (so a subject and a verb should be present). The sentences should be future-oriented (so no sentences that describe past actions) and should contain a goal of the company included in the sentence. Finally, the sentences should describe mainly what they want to do in terms of clean technologies. Examples: "We aim to reach net-zero carbon emissions across our operations by 2040 by investing in renewable energy, scaling solutions, and collaborating with partners to broaden our impact.", "This investment is one piece of a $10 million commitment Volkswagen has announced to support the electric vehicle charging infrastructure.", "Aramco conducts business in a manner that aims to prevent incidents with the potential to impact people, damage assets, or harm the environment.", "We aim to avoid waste altogether through innovation, design, and operational efficiencies.", "Climate change is one of humanity’s biggest challenges and one of our top priorities.", "We believe we have an obligation to stop climate change, and reducing carbon emission to zero will have a big impact."
+ stance_on_policy: The company is stating the support for a piece of legilslation or governments' action. Example: "'Earlier this year, the Volkswagen Group committed itself to the goals of the Paris Agreement, the 200-nation agreement that aims to limit global warming to 3.6 degrees Fahrenheit by cutting emissions of carbon dioxide and other pollutants.'"
+ stance_on_CC: The company is expressing a general statement about the topic. Example: "The energy transition must balance sustainability, security of supply and affordability."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"actions", "stance_on_policy", and "stance_on_CC" describes a stance that the company is taking around the topic of climate change. The "not_relevant" sentences do not contain stances, but more facts.
Each sentence starts with a "*".
Use this format for the output:
* sentece: [class label]
Keep the sentences in the same order as given.</t>
  </si>
  <si>
    <t>Prompt: 7</t>
  </si>
  <si>
    <t>Here I classify the sentences between "not_relevant", "actions", "stance_on_policy", and "stance_on_CC"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</si>
</sst>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rgb="FF7030A0"/>
        <bgColor indexed="64"/>
      </patternFill>
    </fill>
    <fill>
      <patternFill patternType="solid">
        <fgColor theme="8" tint="-0.249977111117893"/>
        <bgColor indexed="64"/>
      </patternFill>
    </fill>
    <fill>
      <patternFill patternType="solid">
        <fgColor theme="1"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0" fillId="4" borderId="0" xfId="0" applyFill="1"/>
    <xf numFmtId="0" fontId="0" fillId="6" borderId="0" xfId="0" applyFill="1"/>
    <xf numFmtId="0" fontId="0" fillId="0" borderId="0" xfId="0" applyAlignment="1">
      <alignment horizontal="right"/>
    </xf>
    <xf numFmtId="0" fontId="0" fillId="0" borderId="0" xfId="0" quotePrefix="1"/>
    <xf numFmtId="0" fontId="0" fillId="8" borderId="0" xfId="0" applyFill="1"/>
    <xf numFmtId="0" fontId="0" fillId="3" borderId="0" xfId="0" applyFill="1"/>
    <xf numFmtId="0" fontId="0" fillId="10" borderId="0" xfId="0" applyFill="1"/>
    <xf numFmtId="0" fontId="3"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0" fillId="3"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5" borderId="0" xfId="0" applyFill="1" applyAlignment="1">
      <alignment horizontal="center"/>
    </xf>
    <xf numFmtId="0" fontId="0" fillId="11" borderId="0" xfId="0" applyFill="1" applyAlignment="1">
      <alignment horizontal="center"/>
    </xf>
    <xf numFmtId="0" fontId="0" fillId="7" borderId="0" xfId="0" applyFill="1" applyAlignment="1">
      <alignment horizontal="center"/>
    </xf>
    <xf numFmtId="0" fontId="0" fillId="9"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90CF-19EF-44F2-BC6B-25526F4EC863}">
  <dimension ref="B4"/>
  <sheetViews>
    <sheetView tabSelected="1" workbookViewId="0">
      <selection activeCell="B5" sqref="B5"/>
    </sheetView>
  </sheetViews>
  <sheetFormatPr defaultRowHeight="15" x14ac:dyDescent="0.25"/>
  <sheetData>
    <row r="4" spans="2:2" x14ac:dyDescent="0.25">
      <c r="B4" t="s">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zoomScale="85" zoomScaleNormal="85" workbookViewId="0">
      <selection activeCell="J12" sqref="J12"/>
    </sheetView>
  </sheetViews>
  <sheetFormatPr defaultRowHeight="15" x14ac:dyDescent="0.25"/>
  <cols>
    <col min="5" max="5" width="9.140625" style="2"/>
  </cols>
  <sheetData>
    <row r="1" spans="1:5" x14ac:dyDescent="0.25">
      <c r="B1" s="1" t="s">
        <v>21</v>
      </c>
      <c r="C1" s="1" t="s">
        <v>0</v>
      </c>
      <c r="D1" s="1" t="s">
        <v>1</v>
      </c>
      <c r="E1" s="21" t="s">
        <v>19</v>
      </c>
    </row>
    <row r="2" spans="1:5" x14ac:dyDescent="0.25">
      <c r="A2" s="1">
        <v>22</v>
      </c>
      <c r="B2">
        <v>321</v>
      </c>
      <c r="C2" t="s">
        <v>22</v>
      </c>
      <c r="D2" t="s">
        <v>23</v>
      </c>
      <c r="E2" s="2" t="s">
        <v>24</v>
      </c>
    </row>
    <row r="3" spans="1:5" x14ac:dyDescent="0.25">
      <c r="A3" s="1">
        <v>7</v>
      </c>
      <c r="B3">
        <v>823</v>
      </c>
      <c r="C3" t="s">
        <v>25</v>
      </c>
      <c r="D3" t="s">
        <v>23</v>
      </c>
      <c r="E3" s="2" t="s">
        <v>24</v>
      </c>
    </row>
    <row r="4" spans="1:5" x14ac:dyDescent="0.25">
      <c r="A4" s="1">
        <v>28</v>
      </c>
      <c r="B4">
        <v>305</v>
      </c>
      <c r="C4" t="s">
        <v>26</v>
      </c>
      <c r="D4" t="s">
        <v>23</v>
      </c>
      <c r="E4" s="2" t="s">
        <v>24</v>
      </c>
    </row>
    <row r="5" spans="1:5" x14ac:dyDescent="0.25">
      <c r="A5" s="1">
        <v>32</v>
      </c>
      <c r="B5">
        <v>6</v>
      </c>
      <c r="C5" t="s">
        <v>27</v>
      </c>
      <c r="D5" t="s">
        <v>28</v>
      </c>
      <c r="E5" s="2" t="s">
        <v>29</v>
      </c>
    </row>
    <row r="6" spans="1:5" x14ac:dyDescent="0.25">
      <c r="A6" s="1">
        <v>13</v>
      </c>
      <c r="B6">
        <v>359</v>
      </c>
      <c r="C6" t="s">
        <v>30</v>
      </c>
      <c r="D6" t="s">
        <v>23</v>
      </c>
      <c r="E6" s="2" t="s">
        <v>24</v>
      </c>
    </row>
    <row r="7" spans="1:5" x14ac:dyDescent="0.25">
      <c r="A7" s="1">
        <v>6</v>
      </c>
      <c r="B7">
        <v>587</v>
      </c>
      <c r="C7" t="s">
        <v>31</v>
      </c>
      <c r="D7" t="s">
        <v>23</v>
      </c>
      <c r="E7" s="2" t="s">
        <v>24</v>
      </c>
    </row>
    <row r="8" spans="1:5" x14ac:dyDescent="0.25">
      <c r="A8" s="1">
        <v>19</v>
      </c>
      <c r="B8">
        <v>430</v>
      </c>
      <c r="C8" t="s">
        <v>32</v>
      </c>
      <c r="D8" t="s">
        <v>23</v>
      </c>
      <c r="E8" s="2" t="s">
        <v>24</v>
      </c>
    </row>
    <row r="9" spans="1:5" x14ac:dyDescent="0.25">
      <c r="A9" s="1">
        <v>8</v>
      </c>
      <c r="B9">
        <v>733</v>
      </c>
      <c r="C9" t="s">
        <v>33</v>
      </c>
      <c r="D9" t="s">
        <v>23</v>
      </c>
      <c r="E9" s="2" t="s">
        <v>24</v>
      </c>
    </row>
    <row r="10" spans="1:5" x14ac:dyDescent="0.25">
      <c r="A10" s="1">
        <v>24</v>
      </c>
      <c r="B10">
        <v>197</v>
      </c>
      <c r="C10" t="s">
        <v>34</v>
      </c>
      <c r="D10" t="s">
        <v>23</v>
      </c>
      <c r="E10" s="2" t="s">
        <v>24</v>
      </c>
    </row>
    <row r="11" spans="1:5" x14ac:dyDescent="0.25">
      <c r="A11" s="1">
        <v>3</v>
      </c>
      <c r="B11">
        <v>47</v>
      </c>
      <c r="C11" t="s">
        <v>35</v>
      </c>
      <c r="D11" t="s">
        <v>36</v>
      </c>
      <c r="E11" s="2" t="s">
        <v>37</v>
      </c>
    </row>
    <row r="12" spans="1:5" x14ac:dyDescent="0.25">
      <c r="A12" s="1">
        <v>15</v>
      </c>
      <c r="B12">
        <v>505</v>
      </c>
      <c r="C12" t="s">
        <v>38</v>
      </c>
      <c r="D12" t="s">
        <v>23</v>
      </c>
      <c r="E12" s="2" t="s">
        <v>24</v>
      </c>
    </row>
    <row r="13" spans="1:5" x14ac:dyDescent="0.25">
      <c r="A13" s="1">
        <v>29</v>
      </c>
      <c r="B13">
        <v>167</v>
      </c>
      <c r="C13" t="s">
        <v>39</v>
      </c>
      <c r="D13" t="s">
        <v>40</v>
      </c>
      <c r="E13" s="2" t="s">
        <v>41</v>
      </c>
    </row>
    <row r="14" spans="1:5" x14ac:dyDescent="0.25">
      <c r="A14" s="1">
        <v>17</v>
      </c>
      <c r="B14">
        <v>845</v>
      </c>
      <c r="C14" t="s">
        <v>42</v>
      </c>
      <c r="D14" t="s">
        <v>23</v>
      </c>
      <c r="E14" s="2" t="s">
        <v>24</v>
      </c>
    </row>
    <row r="15" spans="1:5" x14ac:dyDescent="0.25">
      <c r="A15" s="1">
        <v>5</v>
      </c>
      <c r="B15">
        <v>494</v>
      </c>
      <c r="C15" t="s">
        <v>43</v>
      </c>
      <c r="D15" t="s">
        <v>23</v>
      </c>
      <c r="E15" s="2" t="s">
        <v>24</v>
      </c>
    </row>
    <row r="16" spans="1:5" x14ac:dyDescent="0.25">
      <c r="A16" s="1">
        <v>27</v>
      </c>
      <c r="B16">
        <v>569</v>
      </c>
      <c r="C16" t="s">
        <v>44</v>
      </c>
      <c r="D16" t="s">
        <v>23</v>
      </c>
      <c r="E16" s="2" t="s">
        <v>24</v>
      </c>
    </row>
    <row r="17" spans="1:5" x14ac:dyDescent="0.25">
      <c r="A17" s="1">
        <v>31</v>
      </c>
      <c r="B17">
        <v>1</v>
      </c>
      <c r="C17" t="s">
        <v>45</v>
      </c>
      <c r="D17" t="s">
        <v>46</v>
      </c>
      <c r="E17" s="2" t="s">
        <v>29</v>
      </c>
    </row>
    <row r="18" spans="1:5" x14ac:dyDescent="0.25">
      <c r="A18" s="1">
        <v>11</v>
      </c>
      <c r="B18">
        <v>703</v>
      </c>
      <c r="C18" t="s">
        <v>47</v>
      </c>
      <c r="D18" t="s">
        <v>23</v>
      </c>
      <c r="E18" s="2" t="s">
        <v>24</v>
      </c>
    </row>
    <row r="19" spans="1:5" x14ac:dyDescent="0.25">
      <c r="A19" s="1">
        <v>14</v>
      </c>
      <c r="B19">
        <v>634</v>
      </c>
      <c r="C19" t="s">
        <v>48</v>
      </c>
      <c r="D19" t="s">
        <v>23</v>
      </c>
      <c r="E19" s="2" t="s">
        <v>24</v>
      </c>
    </row>
    <row r="20" spans="1:5" x14ac:dyDescent="0.25">
      <c r="A20" s="1">
        <v>0</v>
      </c>
      <c r="B20">
        <v>147</v>
      </c>
      <c r="C20" t="s">
        <v>49</v>
      </c>
      <c r="D20" t="s">
        <v>50</v>
      </c>
      <c r="E20" s="2" t="s">
        <v>37</v>
      </c>
    </row>
    <row r="21" spans="1:5" x14ac:dyDescent="0.25">
      <c r="A21" s="1">
        <v>25</v>
      </c>
      <c r="B21">
        <v>443</v>
      </c>
      <c r="C21" t="s">
        <v>51</v>
      </c>
      <c r="D21" t="s">
        <v>23</v>
      </c>
      <c r="E21" s="2" t="s">
        <v>24</v>
      </c>
    </row>
    <row r="22" spans="1:5" x14ac:dyDescent="0.25">
      <c r="A22" s="1">
        <v>26</v>
      </c>
      <c r="B22">
        <v>579</v>
      </c>
      <c r="C22" t="s">
        <v>52</v>
      </c>
      <c r="D22" t="s">
        <v>23</v>
      </c>
      <c r="E22" s="2" t="s">
        <v>24</v>
      </c>
    </row>
    <row r="23" spans="1:5" x14ac:dyDescent="0.25">
      <c r="A23" s="1">
        <v>2</v>
      </c>
      <c r="B23">
        <v>69</v>
      </c>
      <c r="C23" t="s">
        <v>53</v>
      </c>
      <c r="D23" t="s">
        <v>36</v>
      </c>
      <c r="E23" s="2" t="s">
        <v>37</v>
      </c>
    </row>
    <row r="24" spans="1:5" x14ac:dyDescent="0.25">
      <c r="A24" s="1">
        <v>21</v>
      </c>
      <c r="B24">
        <v>246</v>
      </c>
      <c r="C24" t="s">
        <v>54</v>
      </c>
      <c r="D24" t="s">
        <v>23</v>
      </c>
      <c r="E24" s="2" t="s">
        <v>24</v>
      </c>
    </row>
    <row r="25" spans="1:5" x14ac:dyDescent="0.25">
      <c r="A25" s="1">
        <v>10</v>
      </c>
      <c r="B25">
        <v>833</v>
      </c>
      <c r="C25" t="s">
        <v>55</v>
      </c>
      <c r="D25" t="s">
        <v>23</v>
      </c>
      <c r="E25" s="2" t="s">
        <v>24</v>
      </c>
    </row>
    <row r="26" spans="1:5" x14ac:dyDescent="0.25">
      <c r="A26" s="1">
        <v>23</v>
      </c>
      <c r="B26">
        <v>519</v>
      </c>
      <c r="C26" t="s">
        <v>56</v>
      </c>
      <c r="D26" t="s">
        <v>23</v>
      </c>
      <c r="E26" s="2" t="s">
        <v>24</v>
      </c>
    </row>
    <row r="27" spans="1:5" x14ac:dyDescent="0.25">
      <c r="A27" s="1">
        <v>16</v>
      </c>
      <c r="B27">
        <v>562</v>
      </c>
      <c r="C27" t="s">
        <v>57</v>
      </c>
      <c r="D27" t="s">
        <v>23</v>
      </c>
      <c r="E27" s="2" t="s">
        <v>24</v>
      </c>
    </row>
    <row r="28" spans="1:5" x14ac:dyDescent="0.25">
      <c r="A28" s="1">
        <v>30</v>
      </c>
      <c r="B28">
        <v>157</v>
      </c>
      <c r="C28" t="s">
        <v>58</v>
      </c>
      <c r="D28" t="s">
        <v>40</v>
      </c>
      <c r="E28" s="2" t="s">
        <v>41</v>
      </c>
    </row>
    <row r="29" spans="1:5" x14ac:dyDescent="0.25">
      <c r="A29" s="1">
        <v>12</v>
      </c>
      <c r="B29">
        <v>247</v>
      </c>
      <c r="C29" t="s">
        <v>59</v>
      </c>
      <c r="D29" t="s">
        <v>23</v>
      </c>
      <c r="E29" s="2" t="s">
        <v>24</v>
      </c>
    </row>
    <row r="30" spans="1:5" x14ac:dyDescent="0.25">
      <c r="A30" s="1">
        <v>18</v>
      </c>
      <c r="B30">
        <v>479</v>
      </c>
      <c r="C30" t="s">
        <v>60</v>
      </c>
      <c r="D30" t="s">
        <v>23</v>
      </c>
      <c r="E30" s="2" t="s">
        <v>24</v>
      </c>
    </row>
    <row r="31" spans="1:5" x14ac:dyDescent="0.25">
      <c r="A31" s="1">
        <v>1</v>
      </c>
      <c r="B31">
        <v>9</v>
      </c>
      <c r="C31" t="s">
        <v>61</v>
      </c>
      <c r="D31" t="s">
        <v>62</v>
      </c>
      <c r="E31" s="2" t="s">
        <v>37</v>
      </c>
    </row>
    <row r="32" spans="1:5" x14ac:dyDescent="0.25">
      <c r="A32" s="1">
        <v>20</v>
      </c>
      <c r="B32">
        <v>420</v>
      </c>
      <c r="C32" t="s">
        <v>63</v>
      </c>
      <c r="D32" t="s">
        <v>23</v>
      </c>
      <c r="E32" s="2" t="s">
        <v>24</v>
      </c>
    </row>
    <row r="33" spans="1:5" x14ac:dyDescent="0.25">
      <c r="A33" s="1">
        <v>4</v>
      </c>
      <c r="B33">
        <v>38</v>
      </c>
      <c r="C33" t="s">
        <v>64</v>
      </c>
      <c r="D33" t="s">
        <v>62</v>
      </c>
      <c r="E33" s="2" t="s">
        <v>37</v>
      </c>
    </row>
    <row r="34" spans="1:5" x14ac:dyDescent="0.25">
      <c r="A34" s="1">
        <v>9</v>
      </c>
      <c r="B34">
        <v>337</v>
      </c>
      <c r="C34" t="s">
        <v>65</v>
      </c>
      <c r="D34" t="s">
        <v>23</v>
      </c>
      <c r="E34" s="2" t="s">
        <v>24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AM58"/>
  <sheetViews>
    <sheetView topLeftCell="A27" zoomScale="70" zoomScaleNormal="70" workbookViewId="0">
      <pane xSplit="1" topLeftCell="AA1" activePane="topRight" state="frozen"/>
      <selection pane="topRight" activeCell="AK43" sqref="AK43"/>
    </sheetView>
  </sheetViews>
  <sheetFormatPr defaultRowHeight="15" x14ac:dyDescent="0.25"/>
  <cols>
    <col min="6" max="6" width="9.140625" style="2"/>
  </cols>
  <sheetData>
    <row r="1" spans="1:39" x14ac:dyDescent="0.25">
      <c r="J1" s="22" t="s">
        <v>11</v>
      </c>
      <c r="K1" s="22"/>
      <c r="L1" s="22"/>
      <c r="M1" s="23" t="s">
        <v>12</v>
      </c>
      <c r="N1" s="23"/>
      <c r="O1" s="23"/>
      <c r="P1" s="22" t="s">
        <v>11</v>
      </c>
      <c r="Q1" s="22"/>
      <c r="R1" s="22"/>
      <c r="S1" s="23" t="s">
        <v>12</v>
      </c>
      <c r="T1" s="23"/>
      <c r="U1" s="23"/>
      <c r="V1" s="22" t="s">
        <v>11</v>
      </c>
      <c r="W1" s="22"/>
      <c r="X1" s="22"/>
      <c r="Y1" s="23" t="s">
        <v>12</v>
      </c>
      <c r="Z1" s="23"/>
      <c r="AA1" s="23"/>
      <c r="AB1" s="22" t="s">
        <v>11</v>
      </c>
      <c r="AC1" s="22"/>
      <c r="AD1" s="22"/>
      <c r="AE1" s="23" t="s">
        <v>12</v>
      </c>
      <c r="AF1" s="23"/>
      <c r="AG1" s="23"/>
      <c r="AH1" s="22" t="s">
        <v>11</v>
      </c>
      <c r="AI1" s="22"/>
      <c r="AJ1" s="22"/>
      <c r="AK1" s="23" t="s">
        <v>12</v>
      </c>
      <c r="AL1" s="23"/>
      <c r="AM1" s="23"/>
    </row>
    <row r="2" spans="1:39" x14ac:dyDescent="0.25">
      <c r="J2" s="25" t="s">
        <v>13</v>
      </c>
      <c r="K2" s="25"/>
      <c r="L2" s="25"/>
      <c r="M2" s="25" t="s">
        <v>13</v>
      </c>
      <c r="N2" s="25"/>
      <c r="O2" s="25"/>
      <c r="P2" s="27" t="s">
        <v>100</v>
      </c>
      <c r="Q2" s="27"/>
      <c r="R2" s="27"/>
      <c r="S2" s="27" t="s">
        <v>100</v>
      </c>
      <c r="T2" s="27"/>
      <c r="U2" s="27"/>
      <c r="V2" s="28" t="s">
        <v>116</v>
      </c>
      <c r="W2" s="28"/>
      <c r="X2" s="28"/>
      <c r="Y2" s="28" t="s">
        <v>116</v>
      </c>
      <c r="Z2" s="28"/>
      <c r="AA2" s="28"/>
      <c r="AB2" s="26" t="s">
        <v>131</v>
      </c>
      <c r="AC2" s="26"/>
      <c r="AD2" s="26"/>
      <c r="AE2" s="26" t="s">
        <v>131</v>
      </c>
      <c r="AF2" s="26"/>
      <c r="AG2" s="26"/>
      <c r="AH2" s="24" t="s">
        <v>134</v>
      </c>
      <c r="AI2" s="24"/>
      <c r="AJ2" s="24"/>
      <c r="AK2" s="24" t="s">
        <v>134</v>
      </c>
      <c r="AL2" s="24"/>
      <c r="AM2" s="24"/>
    </row>
    <row r="3" spans="1:39" s="7" customFormat="1" ht="30" x14ac:dyDescent="0.25">
      <c r="A3" s="11" t="s">
        <v>0</v>
      </c>
      <c r="C3" s="11" t="s">
        <v>0</v>
      </c>
      <c r="D3" s="12" t="s">
        <v>17</v>
      </c>
      <c r="E3" s="12" t="s">
        <v>1</v>
      </c>
      <c r="F3" s="20" t="s">
        <v>19</v>
      </c>
      <c r="G3"/>
      <c r="H3"/>
      <c r="J3" s="10" t="s">
        <v>14</v>
      </c>
      <c r="K3" s="10" t="s">
        <v>15</v>
      </c>
      <c r="L3" s="10" t="s">
        <v>16</v>
      </c>
      <c r="M3" s="10" t="s">
        <v>14</v>
      </c>
      <c r="N3" s="10" t="s">
        <v>15</v>
      </c>
      <c r="O3" s="10" t="s">
        <v>16</v>
      </c>
      <c r="P3" s="10" t="s">
        <v>14</v>
      </c>
      <c r="Q3" s="10" t="s">
        <v>15</v>
      </c>
      <c r="R3" s="10" t="s">
        <v>16</v>
      </c>
      <c r="S3" s="10" t="s">
        <v>14</v>
      </c>
      <c r="T3" s="10" t="s">
        <v>15</v>
      </c>
      <c r="U3" s="10" t="s">
        <v>16</v>
      </c>
      <c r="V3" s="10" t="s">
        <v>14</v>
      </c>
      <c r="W3" s="10" t="s">
        <v>15</v>
      </c>
      <c r="X3" s="10" t="s">
        <v>16</v>
      </c>
      <c r="Y3" s="10" t="s">
        <v>14</v>
      </c>
      <c r="Z3" s="10" t="s">
        <v>15</v>
      </c>
      <c r="AA3" s="10" t="s">
        <v>16</v>
      </c>
      <c r="AB3" s="10" t="s">
        <v>14</v>
      </c>
      <c r="AC3" s="10" t="s">
        <v>15</v>
      </c>
      <c r="AD3" s="10" t="s">
        <v>16</v>
      </c>
      <c r="AE3" s="10" t="s">
        <v>14</v>
      </c>
      <c r="AF3" s="10" t="s">
        <v>15</v>
      </c>
      <c r="AG3" s="10" t="s">
        <v>16</v>
      </c>
      <c r="AH3" s="10" t="s">
        <v>14</v>
      </c>
      <c r="AI3" s="10" t="s">
        <v>15</v>
      </c>
      <c r="AJ3" s="10" t="s">
        <v>16</v>
      </c>
      <c r="AK3" s="10" t="s">
        <v>14</v>
      </c>
      <c r="AL3" s="10" t="s">
        <v>15</v>
      </c>
      <c r="AM3" s="10" t="s">
        <v>16</v>
      </c>
    </row>
    <row r="4" spans="1:39" x14ac:dyDescent="0.25">
      <c r="A4" t="s">
        <v>22</v>
      </c>
      <c r="B4" s="1"/>
      <c r="C4" t="s">
        <v>22</v>
      </c>
      <c r="D4" t="str">
        <f>_xlfn.CONCAT("* """,C4)</f>
        <v>* "Credible Offsets: Neutralize any remaining emissions with additional, quantifiable, real, permanent, and socially beneficial offsets to achieve net-zero annual carbon emissions by 2040.</v>
      </c>
      <c r="E4" t="s">
        <v>23</v>
      </c>
      <c r="F4" s="2" t="s">
        <v>24</v>
      </c>
      <c r="K4" s="14" t="s">
        <v>37</v>
      </c>
      <c r="L4" s="2" t="b">
        <f>EXACT(K4, F4)</f>
        <v>0</v>
      </c>
      <c r="N4" s="14" t="s">
        <v>37</v>
      </c>
      <c r="O4" s="2" t="b">
        <f>EXACT(N4,F4)</f>
        <v>0</v>
      </c>
      <c r="Q4" s="14" t="s">
        <v>37</v>
      </c>
      <c r="R4" s="2" t="b">
        <f>EXACT(Q4, F4)</f>
        <v>0</v>
      </c>
      <c r="T4" s="14" t="s">
        <v>37</v>
      </c>
      <c r="U4" s="2" t="b">
        <f>EXACT(T4, F4)</f>
        <v>0</v>
      </c>
      <c r="W4" t="s">
        <v>37</v>
      </c>
      <c r="X4" t="b">
        <f>EXACT(W4, F4)</f>
        <v>0</v>
      </c>
      <c r="Z4" t="s">
        <v>37</v>
      </c>
      <c r="AA4" t="b">
        <f>EXACT(Z4, F4)</f>
        <v>0</v>
      </c>
      <c r="AC4" t="s">
        <v>37</v>
      </c>
      <c r="AD4" t="b">
        <f>EXACT(AC4, F4)</f>
        <v>0</v>
      </c>
      <c r="AF4" t="s">
        <v>37</v>
      </c>
      <c r="AG4" t="b">
        <f>EXACT(AF4, F4)</f>
        <v>0</v>
      </c>
      <c r="AI4" t="s">
        <v>37</v>
      </c>
      <c r="AJ4" t="b">
        <f>EXACT(AI4, F4)</f>
        <v>0</v>
      </c>
      <c r="AL4" t="s">
        <v>37</v>
      </c>
      <c r="AM4" t="b">
        <f>EXACT(AL4,F4)</f>
        <v>0</v>
      </c>
    </row>
    <row r="5" spans="1:39" x14ac:dyDescent="0.25">
      <c r="A5" t="s">
        <v>25</v>
      </c>
      <c r="B5" s="1"/>
      <c r="C5" t="s">
        <v>25</v>
      </c>
      <c r="D5" t="str">
        <f t="shared" ref="D5:D36" si="0">_xlfn.CONCAT("* """,C5)</f>
        <v>* "The company will also invest to support installation of charging stations in certain dealer locations</v>
      </c>
      <c r="E5" t="s">
        <v>23</v>
      </c>
      <c r="F5" s="2" t="s">
        <v>24</v>
      </c>
      <c r="K5" s="14" t="s">
        <v>37</v>
      </c>
      <c r="L5" s="2" t="b">
        <f t="shared" ref="L5:L36" si="1">EXACT(K5, F5)</f>
        <v>0</v>
      </c>
      <c r="N5" s="14" t="s">
        <v>37</v>
      </c>
      <c r="O5" s="2" t="b">
        <f t="shared" ref="O5:O36" si="2">EXACT(N5,F5)</f>
        <v>0</v>
      </c>
      <c r="Q5" s="14" t="s">
        <v>37</v>
      </c>
      <c r="R5" s="2" t="b">
        <f t="shared" ref="R5:R36" si="3">EXACT(Q5, F5)</f>
        <v>0</v>
      </c>
      <c r="T5" s="14" t="s">
        <v>37</v>
      </c>
      <c r="U5" s="2" t="b">
        <f t="shared" ref="U5:U36" si="4">EXACT(T5, F5)</f>
        <v>0</v>
      </c>
      <c r="W5" t="s">
        <v>37</v>
      </c>
      <c r="X5" t="b">
        <f t="shared" ref="X5:X36" si="5">EXACT(W5, F5)</f>
        <v>0</v>
      </c>
      <c r="Z5" t="s">
        <v>37</v>
      </c>
      <c r="AA5" t="b">
        <f t="shared" ref="AA5:AA36" si="6">EXACT(Z5, F5)</f>
        <v>0</v>
      </c>
      <c r="AC5" t="s">
        <v>37</v>
      </c>
      <c r="AD5" t="b">
        <f t="shared" ref="AD5:AD36" si="7">EXACT(AC5, F5)</f>
        <v>0</v>
      </c>
      <c r="AF5" t="s">
        <v>37</v>
      </c>
      <c r="AG5" t="b">
        <f t="shared" ref="AG5:AG36" si="8">EXACT(AF5, F5)</f>
        <v>0</v>
      </c>
      <c r="AI5" t="s">
        <v>37</v>
      </c>
      <c r="AJ5" t="b">
        <f t="shared" ref="AJ5:AJ36" si="9">EXACT(AI5, F5)</f>
        <v>0</v>
      </c>
      <c r="AL5" t="s">
        <v>37</v>
      </c>
      <c r="AM5" t="b">
        <f t="shared" ref="AM5:AM36" si="10">EXACT(AL5,F5)</f>
        <v>0</v>
      </c>
    </row>
    <row r="6" spans="1:39" x14ac:dyDescent="0.25">
      <c r="A6" t="s">
        <v>26</v>
      </c>
      <c r="B6" s="1"/>
      <c r="C6" t="s">
        <v>26</v>
      </c>
      <c r="D6" t="str">
        <f t="shared" si="0"/>
        <v>* "The Company captures lessons learned from any hydrocarbon spill and shares them across its business</v>
      </c>
      <c r="E6" t="s">
        <v>23</v>
      </c>
      <c r="F6" s="2" t="s">
        <v>24</v>
      </c>
      <c r="K6" t="s">
        <v>24</v>
      </c>
      <c r="L6" t="b">
        <f t="shared" si="1"/>
        <v>1</v>
      </c>
      <c r="N6" t="s">
        <v>24</v>
      </c>
      <c r="O6" t="b">
        <f t="shared" si="2"/>
        <v>1</v>
      </c>
      <c r="Q6" t="s">
        <v>24</v>
      </c>
      <c r="R6" t="b">
        <f t="shared" si="3"/>
        <v>1</v>
      </c>
      <c r="T6" t="s">
        <v>24</v>
      </c>
      <c r="U6" t="b">
        <f t="shared" si="4"/>
        <v>1</v>
      </c>
      <c r="W6" t="s">
        <v>24</v>
      </c>
      <c r="X6" t="b">
        <f t="shared" si="5"/>
        <v>1</v>
      </c>
      <c r="Z6" t="s">
        <v>24</v>
      </c>
      <c r="AA6" t="b">
        <f t="shared" si="6"/>
        <v>1</v>
      </c>
      <c r="AC6" t="s">
        <v>24</v>
      </c>
      <c r="AD6" t="b">
        <f t="shared" si="7"/>
        <v>1</v>
      </c>
      <c r="AF6" t="s">
        <v>24</v>
      </c>
      <c r="AG6" t="b">
        <f t="shared" si="8"/>
        <v>1</v>
      </c>
      <c r="AI6" t="s">
        <v>24</v>
      </c>
      <c r="AJ6" t="b">
        <f t="shared" si="9"/>
        <v>1</v>
      </c>
      <c r="AL6" t="s">
        <v>24</v>
      </c>
      <c r="AM6" t="b">
        <f t="shared" si="10"/>
        <v>1</v>
      </c>
    </row>
    <row r="7" spans="1:39" x14ac:dyDescent="0.25">
      <c r="A7" t="s">
        <v>27</v>
      </c>
      <c r="B7" s="1"/>
      <c r="C7" t="s">
        <v>27</v>
      </c>
      <c r="D7" t="str">
        <f t="shared" si="0"/>
        <v>* "The Volkswagen Group is committed to the goals of the Paris Agreement.</v>
      </c>
      <c r="E7" t="s">
        <v>28</v>
      </c>
      <c r="F7" s="2" t="s">
        <v>29</v>
      </c>
      <c r="K7" t="s">
        <v>29</v>
      </c>
      <c r="L7" t="b">
        <f t="shared" si="1"/>
        <v>1</v>
      </c>
      <c r="N7" t="s">
        <v>29</v>
      </c>
      <c r="O7" t="b">
        <f t="shared" si="2"/>
        <v>1</v>
      </c>
      <c r="Q7" t="s">
        <v>29</v>
      </c>
      <c r="R7" t="b">
        <f t="shared" si="3"/>
        <v>1</v>
      </c>
      <c r="T7" t="s">
        <v>29</v>
      </c>
      <c r="U7" t="b">
        <f t="shared" si="4"/>
        <v>1</v>
      </c>
      <c r="W7" t="s">
        <v>29</v>
      </c>
      <c r="X7" t="b">
        <f t="shared" si="5"/>
        <v>1</v>
      </c>
      <c r="Z7" t="s">
        <v>29</v>
      </c>
      <c r="AA7" t="b">
        <f t="shared" si="6"/>
        <v>1</v>
      </c>
      <c r="AC7" t="s">
        <v>29</v>
      </c>
      <c r="AD7" t="b">
        <f t="shared" si="7"/>
        <v>1</v>
      </c>
      <c r="AF7" t="s">
        <v>29</v>
      </c>
      <c r="AG7" t="b">
        <f t="shared" si="8"/>
        <v>1</v>
      </c>
      <c r="AI7" t="s">
        <v>29</v>
      </c>
      <c r="AJ7" t="b">
        <f t="shared" si="9"/>
        <v>1</v>
      </c>
      <c r="AL7" t="s">
        <v>29</v>
      </c>
      <c r="AM7" t="b">
        <f t="shared" si="10"/>
        <v>1</v>
      </c>
    </row>
    <row r="8" spans="1:39" x14ac:dyDescent="0.25">
      <c r="A8" t="s">
        <v>30</v>
      </c>
      <c r="B8" s="1"/>
      <c r="C8" t="s">
        <v>30</v>
      </c>
      <c r="D8" t="str">
        <f t="shared" si="0"/>
        <v>* "Sending waste to landfill is our last resort.</v>
      </c>
      <c r="E8" t="s">
        <v>23</v>
      </c>
      <c r="F8" s="2" t="s">
        <v>24</v>
      </c>
      <c r="K8" s="17" t="s">
        <v>41</v>
      </c>
      <c r="L8" s="2" t="b">
        <f t="shared" si="1"/>
        <v>0</v>
      </c>
      <c r="N8" s="17" t="s">
        <v>41</v>
      </c>
      <c r="O8" s="2" t="b">
        <f t="shared" si="2"/>
        <v>0</v>
      </c>
      <c r="Q8" s="14" t="s">
        <v>37</v>
      </c>
      <c r="R8" s="2" t="b">
        <f t="shared" si="3"/>
        <v>0</v>
      </c>
      <c r="T8" s="14" t="s">
        <v>37</v>
      </c>
      <c r="U8" s="2" t="b">
        <f t="shared" si="4"/>
        <v>0</v>
      </c>
      <c r="W8" t="s">
        <v>37</v>
      </c>
      <c r="X8" t="b">
        <f t="shared" si="5"/>
        <v>0</v>
      </c>
      <c r="Z8" t="s">
        <v>37</v>
      </c>
      <c r="AA8" t="b">
        <f t="shared" si="6"/>
        <v>0</v>
      </c>
      <c r="AC8" t="s">
        <v>37</v>
      </c>
      <c r="AD8" t="b">
        <f t="shared" si="7"/>
        <v>0</v>
      </c>
      <c r="AF8" t="s">
        <v>37</v>
      </c>
      <c r="AG8" t="b">
        <f t="shared" si="8"/>
        <v>0</v>
      </c>
      <c r="AI8" t="s">
        <v>37</v>
      </c>
      <c r="AJ8" t="b">
        <f t="shared" si="9"/>
        <v>0</v>
      </c>
      <c r="AL8" t="s">
        <v>37</v>
      </c>
      <c r="AM8" t="b">
        <f t="shared" si="10"/>
        <v>0</v>
      </c>
    </row>
    <row r="9" spans="1:39" x14ac:dyDescent="0.25">
      <c r="A9" t="s">
        <v>31</v>
      </c>
      <c r="B9" s="1"/>
      <c r="C9" t="s">
        <v>31</v>
      </c>
      <c r="D9" t="str">
        <f t="shared" si="0"/>
        <v>* "This is the purpose of a Uniper project called Making Net Zero Possible (MNZP).</v>
      </c>
      <c r="E9" t="s">
        <v>23</v>
      </c>
      <c r="F9" s="2" t="s">
        <v>24</v>
      </c>
      <c r="K9" s="14" t="s">
        <v>37</v>
      </c>
      <c r="L9" s="2" t="b">
        <f t="shared" si="1"/>
        <v>0</v>
      </c>
      <c r="N9" s="14" t="s">
        <v>37</v>
      </c>
      <c r="O9" s="2" t="b">
        <f t="shared" si="2"/>
        <v>0</v>
      </c>
      <c r="Q9" s="14" t="s">
        <v>37</v>
      </c>
      <c r="R9" s="2" t="b">
        <f t="shared" si="3"/>
        <v>0</v>
      </c>
      <c r="T9" s="14" t="s">
        <v>37</v>
      </c>
      <c r="U9" s="2" t="b">
        <f t="shared" si="4"/>
        <v>0</v>
      </c>
      <c r="W9" t="s">
        <v>37</v>
      </c>
      <c r="X9" t="b">
        <f t="shared" si="5"/>
        <v>0</v>
      </c>
      <c r="Z9" t="s">
        <v>37</v>
      </c>
      <c r="AA9" t="b">
        <f t="shared" si="6"/>
        <v>0</v>
      </c>
      <c r="AC9" t="s">
        <v>37</v>
      </c>
      <c r="AD9" t="b">
        <f t="shared" si="7"/>
        <v>0</v>
      </c>
      <c r="AF9" t="s">
        <v>37</v>
      </c>
      <c r="AG9" t="b">
        <f t="shared" si="8"/>
        <v>0</v>
      </c>
      <c r="AI9" t="s">
        <v>37</v>
      </c>
      <c r="AJ9" t="b">
        <f t="shared" si="9"/>
        <v>0</v>
      </c>
      <c r="AL9" t="s">
        <v>37</v>
      </c>
      <c r="AM9" t="b">
        <f t="shared" si="10"/>
        <v>0</v>
      </c>
    </row>
    <row r="10" spans="1:39" x14ac:dyDescent="0.25">
      <c r="A10" t="s">
        <v>32</v>
      </c>
      <c r="B10" s="1"/>
      <c r="C10" t="s">
        <v>32</v>
      </c>
      <c r="D10" t="str">
        <f t="shared" si="0"/>
        <v>* "Compared to electric vehicles, green hydrogen, or the next generation of photovoltaics, packaging may seem rather mundane</v>
      </c>
      <c r="E10" t="s">
        <v>23</v>
      </c>
      <c r="F10" s="2" t="s">
        <v>24</v>
      </c>
      <c r="K10" t="s">
        <v>24</v>
      </c>
      <c r="L10" t="b">
        <f t="shared" si="1"/>
        <v>1</v>
      </c>
      <c r="N10" t="s">
        <v>24</v>
      </c>
      <c r="O10" t="b">
        <f t="shared" si="2"/>
        <v>1</v>
      </c>
      <c r="Q10" t="s">
        <v>24</v>
      </c>
      <c r="R10" t="b">
        <f t="shared" si="3"/>
        <v>1</v>
      </c>
      <c r="T10" t="s">
        <v>24</v>
      </c>
      <c r="U10" t="b">
        <f t="shared" si="4"/>
        <v>1</v>
      </c>
      <c r="W10" t="s">
        <v>24</v>
      </c>
      <c r="X10" t="b">
        <f t="shared" si="5"/>
        <v>1</v>
      </c>
      <c r="Z10" t="s">
        <v>24</v>
      </c>
      <c r="AA10" t="b">
        <f t="shared" si="6"/>
        <v>1</v>
      </c>
      <c r="AC10" t="s">
        <v>24</v>
      </c>
      <c r="AD10" t="b">
        <f t="shared" si="7"/>
        <v>1</v>
      </c>
      <c r="AF10" t="s">
        <v>24</v>
      </c>
      <c r="AG10" t="b">
        <f t="shared" si="8"/>
        <v>1</v>
      </c>
      <c r="AI10" t="s">
        <v>24</v>
      </c>
      <c r="AJ10" t="b">
        <f t="shared" si="9"/>
        <v>1</v>
      </c>
      <c r="AL10" t="s">
        <v>24</v>
      </c>
      <c r="AM10" t="b">
        <f t="shared" si="10"/>
        <v>1</v>
      </c>
    </row>
    <row r="11" spans="1:39" x14ac:dyDescent="0.25">
      <c r="A11" t="s">
        <v>33</v>
      </c>
      <c r="B11" s="1"/>
      <c r="C11" t="s">
        <v>33</v>
      </c>
      <c r="D11" t="str">
        <f t="shared" si="0"/>
        <v>* "“By 2040, we hope that about 60 percent of the vehicles we sell in America would be EVs, and that another 10 to 25 percent would be hybrids of some kind.”</v>
      </c>
      <c r="E11" t="s">
        <v>23</v>
      </c>
      <c r="F11" s="2" t="s">
        <v>24</v>
      </c>
      <c r="K11" s="14" t="s">
        <v>37</v>
      </c>
      <c r="L11" s="2" t="b">
        <f t="shared" si="1"/>
        <v>0</v>
      </c>
      <c r="N11" s="14" t="s">
        <v>37</v>
      </c>
      <c r="O11" s="2" t="b">
        <f t="shared" si="2"/>
        <v>0</v>
      </c>
      <c r="Q11" s="14" t="s">
        <v>37</v>
      </c>
      <c r="R11" s="2" t="b">
        <f t="shared" si="3"/>
        <v>0</v>
      </c>
      <c r="T11" s="14" t="s">
        <v>37</v>
      </c>
      <c r="U11" s="2" t="b">
        <f t="shared" si="4"/>
        <v>0</v>
      </c>
      <c r="W11" t="s">
        <v>37</v>
      </c>
      <c r="X11" t="b">
        <f t="shared" si="5"/>
        <v>0</v>
      </c>
      <c r="Z11" t="s">
        <v>37</v>
      </c>
      <c r="AA11" t="b">
        <f t="shared" si="6"/>
        <v>0</v>
      </c>
      <c r="AC11" t="s">
        <v>37</v>
      </c>
      <c r="AD11" t="b">
        <f t="shared" si="7"/>
        <v>0</v>
      </c>
      <c r="AF11" t="s">
        <v>37</v>
      </c>
      <c r="AG11" t="b">
        <f t="shared" si="8"/>
        <v>0</v>
      </c>
      <c r="AI11" t="s">
        <v>37</v>
      </c>
      <c r="AJ11" t="b">
        <f t="shared" si="9"/>
        <v>0</v>
      </c>
      <c r="AL11" t="s">
        <v>37</v>
      </c>
      <c r="AM11" t="b">
        <f t="shared" si="10"/>
        <v>0</v>
      </c>
    </row>
    <row r="12" spans="1:39" x14ac:dyDescent="0.25">
      <c r="A12" t="s">
        <v>34</v>
      </c>
      <c r="B12" s="1"/>
      <c r="C12" t="s">
        <v>34</v>
      </c>
      <c r="D12" t="str">
        <f t="shared" si="0"/>
        <v>* "Saudi Aramco is a founding member of the Oil and Gas Climate Initiative (OGCI) and a member of the International Petroleum Industry Environmental Conservation Association (IPIECA), the Petroleum Environmental Research Forum, and the World Bank’s “Zero Routine Flaring by 2030” initiative.</v>
      </c>
      <c r="E12" t="s">
        <v>23</v>
      </c>
      <c r="F12" s="2" t="s">
        <v>24</v>
      </c>
      <c r="K12" t="s">
        <v>24</v>
      </c>
      <c r="L12" t="b">
        <f t="shared" si="1"/>
        <v>1</v>
      </c>
      <c r="N12" t="s">
        <v>24</v>
      </c>
      <c r="O12" t="b">
        <f t="shared" si="2"/>
        <v>1</v>
      </c>
      <c r="Q12" t="s">
        <v>24</v>
      </c>
      <c r="R12" t="b">
        <f t="shared" si="3"/>
        <v>1</v>
      </c>
      <c r="T12" t="s">
        <v>24</v>
      </c>
      <c r="U12" t="b">
        <f t="shared" si="4"/>
        <v>1</v>
      </c>
      <c r="W12" s="19" t="s">
        <v>41</v>
      </c>
      <c r="X12" t="b">
        <f t="shared" si="5"/>
        <v>0</v>
      </c>
      <c r="Z12" s="19" t="s">
        <v>41</v>
      </c>
      <c r="AA12" t="b">
        <f t="shared" si="6"/>
        <v>0</v>
      </c>
      <c r="AC12" t="s">
        <v>41</v>
      </c>
      <c r="AD12" t="b">
        <f t="shared" si="7"/>
        <v>0</v>
      </c>
      <c r="AF12" t="s">
        <v>41</v>
      </c>
      <c r="AG12" t="b">
        <f t="shared" si="8"/>
        <v>0</v>
      </c>
      <c r="AI12" t="s">
        <v>24</v>
      </c>
      <c r="AJ12" t="b">
        <f t="shared" si="9"/>
        <v>1</v>
      </c>
      <c r="AL12" t="s">
        <v>24</v>
      </c>
      <c r="AM12" t="b">
        <f t="shared" si="10"/>
        <v>1</v>
      </c>
    </row>
    <row r="13" spans="1:39" x14ac:dyDescent="0.25">
      <c r="A13" t="s">
        <v>35</v>
      </c>
      <c r="B13" s="1"/>
      <c r="C13" t="s">
        <v>35</v>
      </c>
      <c r="D13" t="str">
        <f t="shared" si="0"/>
        <v>* "We have a unique role to play in helping the world navigate
the energy transition.</v>
      </c>
      <c r="E13" t="s">
        <v>36</v>
      </c>
      <c r="F13" s="2" t="s">
        <v>37</v>
      </c>
      <c r="K13" s="13" t="s">
        <v>41</v>
      </c>
      <c r="L13" s="2" t="b">
        <f t="shared" si="1"/>
        <v>0</v>
      </c>
      <c r="N13" s="13" t="s">
        <v>41</v>
      </c>
      <c r="O13" s="2" t="b">
        <f t="shared" si="2"/>
        <v>0</v>
      </c>
      <c r="Q13" s="13" t="s">
        <v>41</v>
      </c>
      <c r="R13" s="2" t="b">
        <f t="shared" si="3"/>
        <v>0</v>
      </c>
      <c r="T13" s="13" t="s">
        <v>41</v>
      </c>
      <c r="U13" s="2" t="b">
        <f t="shared" si="4"/>
        <v>0</v>
      </c>
      <c r="W13" t="s">
        <v>24</v>
      </c>
      <c r="X13" s="2" t="b">
        <f t="shared" si="5"/>
        <v>0</v>
      </c>
      <c r="Z13" t="s">
        <v>24</v>
      </c>
      <c r="AA13" s="2" t="b">
        <f t="shared" si="6"/>
        <v>0</v>
      </c>
      <c r="AC13" t="s">
        <v>37</v>
      </c>
      <c r="AD13" t="b">
        <f t="shared" si="7"/>
        <v>1</v>
      </c>
      <c r="AF13" t="s">
        <v>37</v>
      </c>
      <c r="AG13" t="b">
        <f t="shared" si="8"/>
        <v>1</v>
      </c>
      <c r="AI13" t="s">
        <v>24</v>
      </c>
      <c r="AJ13" t="b">
        <f t="shared" si="9"/>
        <v>0</v>
      </c>
      <c r="AL13" t="s">
        <v>24</v>
      </c>
      <c r="AM13" t="b">
        <f t="shared" si="10"/>
        <v>0</v>
      </c>
    </row>
    <row r="14" spans="1:39" x14ac:dyDescent="0.25">
      <c r="A14" t="s">
        <v>38</v>
      </c>
      <c r="B14" s="1"/>
      <c r="C14" t="s">
        <v>38</v>
      </c>
      <c r="D14" t="str">
        <f t="shared" si="0"/>
        <v>* "Optimization and volume adjustment were made to more than 500 oil tank farms.</v>
      </c>
      <c r="E14" t="s">
        <v>23</v>
      </c>
      <c r="F14" s="2" t="s">
        <v>24</v>
      </c>
      <c r="K14" t="s">
        <v>24</v>
      </c>
      <c r="L14" t="b">
        <f t="shared" si="1"/>
        <v>1</v>
      </c>
      <c r="N14" t="s">
        <v>24</v>
      </c>
      <c r="O14" t="b">
        <f t="shared" si="2"/>
        <v>1</v>
      </c>
      <c r="Q14" t="s">
        <v>24</v>
      </c>
      <c r="R14" t="b">
        <f t="shared" si="3"/>
        <v>1</v>
      </c>
      <c r="T14" t="s">
        <v>24</v>
      </c>
      <c r="U14" t="b">
        <f t="shared" si="4"/>
        <v>1</v>
      </c>
      <c r="W14" t="s">
        <v>24</v>
      </c>
      <c r="X14" t="b">
        <f t="shared" si="5"/>
        <v>1</v>
      </c>
      <c r="Z14" t="s">
        <v>24</v>
      </c>
      <c r="AA14" t="b">
        <f t="shared" si="6"/>
        <v>1</v>
      </c>
      <c r="AC14" t="s">
        <v>24</v>
      </c>
      <c r="AD14" t="b">
        <f t="shared" si="7"/>
        <v>1</v>
      </c>
      <c r="AF14" t="s">
        <v>24</v>
      </c>
      <c r="AG14" t="b">
        <f t="shared" si="8"/>
        <v>1</v>
      </c>
      <c r="AI14" t="s">
        <v>24</v>
      </c>
      <c r="AJ14" t="b">
        <f t="shared" si="9"/>
        <v>1</v>
      </c>
      <c r="AL14" t="s">
        <v>24</v>
      </c>
      <c r="AM14" t="b">
        <f t="shared" si="10"/>
        <v>1</v>
      </c>
    </row>
    <row r="15" spans="1:39" x14ac:dyDescent="0.25">
      <c r="A15" t="s">
        <v>39</v>
      </c>
      <c r="B15" s="1"/>
      <c r="C15" t="s">
        <v>39</v>
      </c>
      <c r="D15" t="str">
        <f t="shared" si="0"/>
        <v>* "The challenge of decoupling economic growth from greenhouse gas emissions is clear</v>
      </c>
      <c r="E15" t="s">
        <v>40</v>
      </c>
      <c r="F15" s="2" t="s">
        <v>41</v>
      </c>
      <c r="K15" t="s">
        <v>41</v>
      </c>
      <c r="L15" t="b">
        <f t="shared" si="1"/>
        <v>1</v>
      </c>
      <c r="N15" t="s">
        <v>41</v>
      </c>
      <c r="O15" t="b">
        <f t="shared" si="2"/>
        <v>1</v>
      </c>
      <c r="Q15" t="s">
        <v>41</v>
      </c>
      <c r="R15" t="b">
        <f t="shared" si="3"/>
        <v>1</v>
      </c>
      <c r="T15" t="s">
        <v>41</v>
      </c>
      <c r="U15" t="b">
        <f t="shared" si="4"/>
        <v>1</v>
      </c>
      <c r="W15" t="s">
        <v>41</v>
      </c>
      <c r="X15" t="b">
        <f t="shared" si="5"/>
        <v>1</v>
      </c>
      <c r="Z15" t="s">
        <v>41</v>
      </c>
      <c r="AA15" t="b">
        <f t="shared" si="6"/>
        <v>1</v>
      </c>
      <c r="AC15" t="s">
        <v>41</v>
      </c>
      <c r="AD15" t="b">
        <f t="shared" si="7"/>
        <v>1</v>
      </c>
      <c r="AF15" t="s">
        <v>41</v>
      </c>
      <c r="AG15" t="b">
        <f t="shared" si="8"/>
        <v>1</v>
      </c>
      <c r="AI15" t="s">
        <v>41</v>
      </c>
      <c r="AJ15" t="b">
        <f t="shared" si="9"/>
        <v>1</v>
      </c>
      <c r="AL15" t="s">
        <v>41</v>
      </c>
      <c r="AM15" t="b">
        <f t="shared" si="10"/>
        <v>1</v>
      </c>
    </row>
    <row r="16" spans="1:39" x14ac:dyDescent="0.25">
      <c r="A16" t="s">
        <v>42</v>
      </c>
      <c r="B16" s="1"/>
      <c r="C16" t="s">
        <v>42</v>
      </c>
      <c r="D16" t="str">
        <f t="shared" si="0"/>
        <v>* "“Thank you to Volkswagen for investing in the Volunteer State</v>
      </c>
      <c r="E16" t="s">
        <v>23</v>
      </c>
      <c r="F16" s="2" t="s">
        <v>24</v>
      </c>
      <c r="K16" t="s">
        <v>24</v>
      </c>
      <c r="L16" t="b">
        <f t="shared" si="1"/>
        <v>1</v>
      </c>
      <c r="N16" t="s">
        <v>24</v>
      </c>
      <c r="O16" t="b">
        <f t="shared" si="2"/>
        <v>1</v>
      </c>
      <c r="Q16" t="s">
        <v>24</v>
      </c>
      <c r="R16" t="b">
        <f t="shared" si="3"/>
        <v>1</v>
      </c>
      <c r="T16" t="s">
        <v>24</v>
      </c>
      <c r="U16" t="b">
        <f t="shared" si="4"/>
        <v>1</v>
      </c>
      <c r="W16" t="s">
        <v>24</v>
      </c>
      <c r="X16" t="b">
        <f t="shared" si="5"/>
        <v>1</v>
      </c>
      <c r="Z16" t="s">
        <v>24</v>
      </c>
      <c r="AA16" t="b">
        <f t="shared" si="6"/>
        <v>1</v>
      </c>
      <c r="AC16" t="s">
        <v>24</v>
      </c>
      <c r="AD16" t="b">
        <f t="shared" si="7"/>
        <v>1</v>
      </c>
      <c r="AF16" t="s">
        <v>24</v>
      </c>
      <c r="AG16" t="b">
        <f t="shared" si="8"/>
        <v>1</v>
      </c>
      <c r="AI16" t="s">
        <v>24</v>
      </c>
      <c r="AJ16" t="b">
        <f t="shared" si="9"/>
        <v>1</v>
      </c>
      <c r="AL16" t="s">
        <v>24</v>
      </c>
      <c r="AM16" t="b">
        <f t="shared" si="10"/>
        <v>1</v>
      </c>
    </row>
    <row r="17" spans="1:39" x14ac:dyDescent="0.25">
      <c r="A17" t="s">
        <v>43</v>
      </c>
      <c r="B17" s="1"/>
      <c r="C17" t="s">
        <v>43</v>
      </c>
      <c r="D17" t="str">
        <f t="shared" si="0"/>
        <v>* "Sinopec conducted and completed a comprehensive soil and groundwater investigation for lands used by the enterprises, in which it organized an exchange of related remediation technologies and engineering examples to promote the study of "Research and Integrated Demonstration of Pollution Disposal Technologies for Petrochemical Sites in the Yangtze River Economic Belt." Sinopec continued to upgrade the soil and groundwater pollution control system, established a regular monitoring system, and conducted soil and groundwater pollution disposal and remediation per the requirements for relevant lands.</v>
      </c>
      <c r="E17" t="s">
        <v>23</v>
      </c>
      <c r="F17" s="2" t="s">
        <v>24</v>
      </c>
      <c r="K17" t="s">
        <v>24</v>
      </c>
      <c r="L17" t="b">
        <f t="shared" si="1"/>
        <v>1</v>
      </c>
      <c r="N17" s="14" t="s">
        <v>37</v>
      </c>
      <c r="O17" s="2" t="b">
        <f t="shared" si="2"/>
        <v>0</v>
      </c>
      <c r="Q17" t="s">
        <v>24</v>
      </c>
      <c r="R17" t="b">
        <f t="shared" si="3"/>
        <v>1</v>
      </c>
      <c r="T17" t="s">
        <v>24</v>
      </c>
      <c r="U17" t="b">
        <f t="shared" si="4"/>
        <v>1</v>
      </c>
      <c r="W17" t="s">
        <v>24</v>
      </c>
      <c r="X17" t="b">
        <f t="shared" si="5"/>
        <v>1</v>
      </c>
      <c r="Z17" t="s">
        <v>24</v>
      </c>
      <c r="AA17" t="b">
        <f t="shared" si="6"/>
        <v>1</v>
      </c>
      <c r="AC17" t="s">
        <v>24</v>
      </c>
      <c r="AD17" t="b">
        <f t="shared" si="7"/>
        <v>1</v>
      </c>
      <c r="AF17" t="s">
        <v>24</v>
      </c>
      <c r="AG17" t="b">
        <f t="shared" si="8"/>
        <v>1</v>
      </c>
      <c r="AI17" t="s">
        <v>24</v>
      </c>
      <c r="AJ17" t="b">
        <f t="shared" si="9"/>
        <v>1</v>
      </c>
      <c r="AL17" t="s">
        <v>24</v>
      </c>
      <c r="AM17" t="b">
        <f t="shared" si="10"/>
        <v>1</v>
      </c>
    </row>
    <row r="18" spans="1:39" x14ac:dyDescent="0.25">
      <c r="A18" t="s">
        <v>44</v>
      </c>
      <c r="B18" s="1"/>
      <c r="C18" t="s">
        <v>44</v>
      </c>
      <c r="D18" t="str">
        <f t="shared" si="0"/>
        <v>* "The main reason is that our coal-fired power plants (Ratcliffe, Datteln 4 and Shaturskaya) produced more energy than in 2020.</v>
      </c>
      <c r="E18" t="s">
        <v>23</v>
      </c>
      <c r="F18" s="2" t="s">
        <v>24</v>
      </c>
      <c r="K18" t="s">
        <v>24</v>
      </c>
      <c r="L18" t="b">
        <f t="shared" si="1"/>
        <v>1</v>
      </c>
      <c r="N18" t="s">
        <v>24</v>
      </c>
      <c r="O18" t="b">
        <f t="shared" si="2"/>
        <v>1</v>
      </c>
      <c r="Q18" t="s">
        <v>24</v>
      </c>
      <c r="R18" t="b">
        <f t="shared" si="3"/>
        <v>1</v>
      </c>
      <c r="T18" t="s">
        <v>24</v>
      </c>
      <c r="U18" t="b">
        <f t="shared" si="4"/>
        <v>1</v>
      </c>
      <c r="W18" t="s">
        <v>24</v>
      </c>
      <c r="X18" t="b">
        <f t="shared" si="5"/>
        <v>1</v>
      </c>
      <c r="Z18" t="s">
        <v>24</v>
      </c>
      <c r="AA18" t="b">
        <f t="shared" si="6"/>
        <v>1</v>
      </c>
      <c r="AC18" t="s">
        <v>24</v>
      </c>
      <c r="AD18" t="b">
        <f t="shared" si="7"/>
        <v>1</v>
      </c>
      <c r="AF18" t="s">
        <v>24</v>
      </c>
      <c r="AG18" t="b">
        <f t="shared" si="8"/>
        <v>1</v>
      </c>
      <c r="AI18" t="s">
        <v>24</v>
      </c>
      <c r="AJ18" t="b">
        <f t="shared" si="9"/>
        <v>1</v>
      </c>
      <c r="AL18" t="s">
        <v>24</v>
      </c>
      <c r="AM18" t="b">
        <f t="shared" si="10"/>
        <v>1</v>
      </c>
    </row>
    <row r="19" spans="1:39" x14ac:dyDescent="0.25">
      <c r="A19" t="s">
        <v>45</v>
      </c>
      <c r="B19" s="1"/>
      <c r="C19" t="s">
        <v>45</v>
      </c>
      <c r="D19" t="str">
        <f t="shared" si="0"/>
        <v>* "The Company also supports the Government’s efforts to achieve its contributions as a signatory of the Paris Agreement as well as other climate change mitigation and adaptation efforts by the Kingdom.</v>
      </c>
      <c r="E19" t="s">
        <v>46</v>
      </c>
      <c r="F19" s="2" t="s">
        <v>29</v>
      </c>
      <c r="K19" t="s">
        <v>29</v>
      </c>
      <c r="L19" t="b">
        <f t="shared" si="1"/>
        <v>1</v>
      </c>
      <c r="N19" t="s">
        <v>29</v>
      </c>
      <c r="O19" t="b">
        <f t="shared" si="2"/>
        <v>1</v>
      </c>
      <c r="Q19" t="s">
        <v>29</v>
      </c>
      <c r="R19" t="b">
        <f t="shared" si="3"/>
        <v>1</v>
      </c>
      <c r="T19" t="s">
        <v>29</v>
      </c>
      <c r="U19" t="b">
        <f t="shared" si="4"/>
        <v>1</v>
      </c>
      <c r="W19" t="s">
        <v>29</v>
      </c>
      <c r="X19" t="b">
        <f t="shared" si="5"/>
        <v>1</v>
      </c>
      <c r="Z19" t="s">
        <v>29</v>
      </c>
      <c r="AA19" t="b">
        <f t="shared" si="6"/>
        <v>1</v>
      </c>
      <c r="AC19" t="s">
        <v>29</v>
      </c>
      <c r="AD19" t="b">
        <f t="shared" si="7"/>
        <v>1</v>
      </c>
      <c r="AF19" t="s">
        <v>37</v>
      </c>
      <c r="AG19" t="b">
        <f t="shared" si="8"/>
        <v>0</v>
      </c>
      <c r="AI19" t="s">
        <v>29</v>
      </c>
      <c r="AJ19" t="b">
        <f t="shared" si="9"/>
        <v>1</v>
      </c>
      <c r="AL19" t="s">
        <v>29</v>
      </c>
      <c r="AM19" t="b">
        <f t="shared" si="10"/>
        <v>1</v>
      </c>
    </row>
    <row r="20" spans="1:39" x14ac:dyDescent="0.25">
      <c r="A20" t="s">
        <v>47</v>
      </c>
      <c r="B20" s="1"/>
      <c r="C20" t="s">
        <v>47</v>
      </c>
      <c r="D20" t="str">
        <f t="shared" si="0"/>
        <v>* "The energy solution with NRG was planned in collaboration with Sustainability Roundtable Inc.’s Renewable Energy Procurement Services (REPS) and CBRE’s Energy Platform.</v>
      </c>
      <c r="E20" t="s">
        <v>23</v>
      </c>
      <c r="F20" s="2" t="s">
        <v>24</v>
      </c>
      <c r="K20" t="s">
        <v>24</v>
      </c>
      <c r="L20" t="b">
        <f t="shared" si="1"/>
        <v>1</v>
      </c>
      <c r="N20" t="s">
        <v>24</v>
      </c>
      <c r="O20" t="b">
        <f t="shared" si="2"/>
        <v>1</v>
      </c>
      <c r="Q20" t="s">
        <v>24</v>
      </c>
      <c r="R20" t="b">
        <f t="shared" si="3"/>
        <v>1</v>
      </c>
      <c r="T20" t="s">
        <v>24</v>
      </c>
      <c r="U20" t="b">
        <f t="shared" si="4"/>
        <v>1</v>
      </c>
      <c r="W20" t="s">
        <v>24</v>
      </c>
      <c r="X20" t="b">
        <f t="shared" si="5"/>
        <v>1</v>
      </c>
      <c r="Z20" t="s">
        <v>24</v>
      </c>
      <c r="AA20" t="b">
        <f t="shared" si="6"/>
        <v>1</v>
      </c>
      <c r="AC20" t="s">
        <v>24</v>
      </c>
      <c r="AD20" t="b">
        <f t="shared" si="7"/>
        <v>1</v>
      </c>
      <c r="AF20" t="s">
        <v>24</v>
      </c>
      <c r="AG20" t="b">
        <f t="shared" si="8"/>
        <v>1</v>
      </c>
      <c r="AI20" t="s">
        <v>24</v>
      </c>
      <c r="AJ20" t="b">
        <f t="shared" si="9"/>
        <v>1</v>
      </c>
      <c r="AL20" t="s">
        <v>24</v>
      </c>
      <c r="AM20" t="b">
        <f t="shared" si="10"/>
        <v>1</v>
      </c>
    </row>
    <row r="21" spans="1:39" x14ac:dyDescent="0.25">
      <c r="A21" t="s">
        <v>48</v>
      </c>
      <c r="B21" s="1"/>
      <c r="C21" t="s">
        <v>48</v>
      </c>
      <c r="D21" t="str">
        <f t="shared" si="0"/>
        <v>* "Uniper Energy Storage has reported the majority of its methane emissions from self-operated storage facilities according to reporting level 4 for the years 2020 and 2021, thus achieving the Gold Standard according to OGMP 2.0.</v>
      </c>
      <c r="E21" t="s">
        <v>37</v>
      </c>
      <c r="F21" s="2" t="s">
        <v>24</v>
      </c>
      <c r="K21" s="14" t="s">
        <v>37</v>
      </c>
      <c r="L21" s="2" t="b">
        <f t="shared" si="1"/>
        <v>0</v>
      </c>
      <c r="N21" s="14" t="s">
        <v>37</v>
      </c>
      <c r="O21" s="2" t="b">
        <f t="shared" si="2"/>
        <v>0</v>
      </c>
      <c r="Q21" t="s">
        <v>24</v>
      </c>
      <c r="R21" t="b">
        <f t="shared" si="3"/>
        <v>1</v>
      </c>
      <c r="T21" t="s">
        <v>24</v>
      </c>
      <c r="U21" t="b">
        <f t="shared" si="4"/>
        <v>1</v>
      </c>
      <c r="W21" s="14" t="s">
        <v>37</v>
      </c>
      <c r="X21" t="b">
        <f t="shared" si="5"/>
        <v>0</v>
      </c>
      <c r="Z21" t="s">
        <v>24</v>
      </c>
      <c r="AA21" t="b">
        <f t="shared" si="6"/>
        <v>1</v>
      </c>
      <c r="AC21" t="s">
        <v>24</v>
      </c>
      <c r="AD21" t="b">
        <f t="shared" si="7"/>
        <v>1</v>
      </c>
      <c r="AF21" t="s">
        <v>24</v>
      </c>
      <c r="AG21" t="b">
        <f t="shared" si="8"/>
        <v>1</v>
      </c>
      <c r="AI21" t="s">
        <v>24</v>
      </c>
      <c r="AJ21" t="b">
        <f t="shared" si="9"/>
        <v>1</v>
      </c>
      <c r="AL21" t="s">
        <v>24</v>
      </c>
      <c r="AM21" t="b">
        <f t="shared" si="10"/>
        <v>1</v>
      </c>
    </row>
    <row r="22" spans="1:39" x14ac:dyDescent="0.25">
      <c r="A22" t="s">
        <v>49</v>
      </c>
      <c r="B22" s="1"/>
      <c r="C22" t="s">
        <v>49</v>
      </c>
      <c r="D22" t="str">
        <f t="shared" si="0"/>
        <v>* "Sommer explained the Volkswagen Group’s global commitment to become more environmentally conscious from sourcing, to manufacturing, to the cars on the road and beyond.</v>
      </c>
      <c r="E22" t="s">
        <v>37</v>
      </c>
      <c r="F22" s="2" t="s">
        <v>37</v>
      </c>
      <c r="K22" s="13" t="s">
        <v>41</v>
      </c>
      <c r="L22" s="2" t="b">
        <f t="shared" si="1"/>
        <v>0</v>
      </c>
      <c r="N22" s="13" t="s">
        <v>41</v>
      </c>
      <c r="O22" s="2" t="b">
        <f t="shared" si="2"/>
        <v>0</v>
      </c>
      <c r="Q22" s="13" t="s">
        <v>41</v>
      </c>
      <c r="R22" s="2" t="b">
        <f t="shared" si="3"/>
        <v>0</v>
      </c>
      <c r="T22" s="13" t="s">
        <v>41</v>
      </c>
      <c r="U22" s="2" t="b">
        <f t="shared" si="4"/>
        <v>0</v>
      </c>
      <c r="W22" t="s">
        <v>37</v>
      </c>
      <c r="X22" s="18" t="b">
        <f t="shared" si="5"/>
        <v>1</v>
      </c>
      <c r="Z22" t="s">
        <v>37</v>
      </c>
      <c r="AA22" s="18" t="b">
        <f t="shared" si="6"/>
        <v>1</v>
      </c>
      <c r="AC22" t="s">
        <v>37</v>
      </c>
      <c r="AD22" t="b">
        <f t="shared" si="7"/>
        <v>1</v>
      </c>
      <c r="AF22" t="s">
        <v>41</v>
      </c>
      <c r="AG22" t="b">
        <f t="shared" si="8"/>
        <v>0</v>
      </c>
      <c r="AI22" t="s">
        <v>37</v>
      </c>
      <c r="AJ22" t="b">
        <f t="shared" si="9"/>
        <v>1</v>
      </c>
      <c r="AL22" t="s">
        <v>41</v>
      </c>
      <c r="AM22" t="b">
        <f t="shared" si="10"/>
        <v>0</v>
      </c>
    </row>
    <row r="23" spans="1:39" x14ac:dyDescent="0.25">
      <c r="A23" t="s">
        <v>51</v>
      </c>
      <c r="B23" s="1"/>
      <c r="C23" t="s">
        <v>51</v>
      </c>
      <c r="D23" t="str">
        <f t="shared" si="0"/>
        <v xml:space="preserve">* "Externally, advanced enterprises were recommended to participate in the energy efficiency "frontrunner" event organized by national ministries and commissions and industry associations so that these enterprises could serve as first-class role models for others to follow. </v>
      </c>
      <c r="E23" t="s">
        <v>24</v>
      </c>
      <c r="F23" s="2" t="s">
        <v>24</v>
      </c>
      <c r="K23" t="s">
        <v>24</v>
      </c>
      <c r="L23" t="b">
        <f t="shared" si="1"/>
        <v>1</v>
      </c>
      <c r="N23" t="s">
        <v>24</v>
      </c>
      <c r="O23" t="b">
        <f t="shared" si="2"/>
        <v>1</v>
      </c>
      <c r="Q23" t="s">
        <v>24</v>
      </c>
      <c r="R23" t="b">
        <f t="shared" si="3"/>
        <v>1</v>
      </c>
      <c r="T23" t="s">
        <v>24</v>
      </c>
      <c r="U23" t="b">
        <f t="shared" si="4"/>
        <v>1</v>
      </c>
      <c r="W23" t="s">
        <v>24</v>
      </c>
      <c r="X23" t="b">
        <f t="shared" si="5"/>
        <v>1</v>
      </c>
      <c r="Z23" t="s">
        <v>24</v>
      </c>
      <c r="AA23" t="b">
        <f t="shared" si="6"/>
        <v>1</v>
      </c>
      <c r="AC23" t="s">
        <v>24</v>
      </c>
      <c r="AD23" t="b">
        <f t="shared" si="7"/>
        <v>1</v>
      </c>
      <c r="AF23" t="s">
        <v>37</v>
      </c>
      <c r="AG23" t="b">
        <f t="shared" si="8"/>
        <v>0</v>
      </c>
      <c r="AI23" t="s">
        <v>24</v>
      </c>
      <c r="AJ23" t="b">
        <f t="shared" si="9"/>
        <v>1</v>
      </c>
      <c r="AL23" t="s">
        <v>24</v>
      </c>
      <c r="AM23" t="b">
        <f t="shared" si="10"/>
        <v>1</v>
      </c>
    </row>
    <row r="24" spans="1:39" x14ac:dyDescent="0.25">
      <c r="A24" t="s">
        <v>52</v>
      </c>
      <c r="B24" s="1"/>
      <c r="C24" t="s">
        <v>52</v>
      </c>
      <c r="D24" t="str">
        <f t="shared" si="0"/>
        <v>* "We’ve therefore developed masterplans to ensure their viability — and safeguard as many jobs as possible—in a low-carbon world.</v>
      </c>
      <c r="E24" t="s">
        <v>37</v>
      </c>
      <c r="F24" s="2" t="s">
        <v>24</v>
      </c>
      <c r="K24" s="14" t="s">
        <v>37</v>
      </c>
      <c r="L24" s="2" t="b">
        <f t="shared" si="1"/>
        <v>0</v>
      </c>
      <c r="N24" s="14" t="s">
        <v>37</v>
      </c>
      <c r="O24" s="2" t="b">
        <f t="shared" si="2"/>
        <v>0</v>
      </c>
      <c r="Q24" s="14" t="s">
        <v>37</v>
      </c>
      <c r="R24" s="2" t="b">
        <f t="shared" si="3"/>
        <v>0</v>
      </c>
      <c r="T24" s="14" t="s">
        <v>37</v>
      </c>
      <c r="U24" s="2" t="b">
        <f t="shared" si="4"/>
        <v>0</v>
      </c>
      <c r="W24" t="s">
        <v>37</v>
      </c>
      <c r="X24" t="b">
        <f t="shared" si="5"/>
        <v>0</v>
      </c>
      <c r="Z24" t="s">
        <v>37</v>
      </c>
      <c r="AA24" t="b">
        <f t="shared" si="6"/>
        <v>0</v>
      </c>
      <c r="AC24" t="s">
        <v>37</v>
      </c>
      <c r="AD24" t="b">
        <f t="shared" si="7"/>
        <v>0</v>
      </c>
      <c r="AF24" t="s">
        <v>37</v>
      </c>
      <c r="AG24" t="b">
        <f t="shared" si="8"/>
        <v>0</v>
      </c>
      <c r="AI24" t="s">
        <v>37</v>
      </c>
      <c r="AJ24" t="b">
        <f t="shared" si="9"/>
        <v>0</v>
      </c>
      <c r="AL24" t="s">
        <v>37</v>
      </c>
      <c r="AM24" t="b">
        <f t="shared" si="10"/>
        <v>0</v>
      </c>
    </row>
    <row r="25" spans="1:39" x14ac:dyDescent="0.25">
      <c r="A25" t="s">
        <v>53</v>
      </c>
      <c r="B25" s="1"/>
      <c r="C25" t="s">
        <v>53</v>
      </c>
      <c r="D25" t="str">
        <f t="shared" si="0"/>
        <v>* "“We have an obligation to get electrification right,” says Scott Keogh, President and Chief Executive Officer of Volkswagen Group of America.</v>
      </c>
      <c r="E25" t="s">
        <v>37</v>
      </c>
      <c r="F25" s="2" t="s">
        <v>37</v>
      </c>
      <c r="K25" s="13" t="s">
        <v>41</v>
      </c>
      <c r="L25" s="2" t="b">
        <f t="shared" si="1"/>
        <v>0</v>
      </c>
      <c r="N25" s="13" t="s">
        <v>41</v>
      </c>
      <c r="O25" s="2" t="b">
        <f t="shared" si="2"/>
        <v>0</v>
      </c>
      <c r="Q25" t="s">
        <v>37</v>
      </c>
      <c r="R25" t="b">
        <f t="shared" si="3"/>
        <v>1</v>
      </c>
      <c r="T25" t="s">
        <v>37</v>
      </c>
      <c r="U25" t="b">
        <f t="shared" si="4"/>
        <v>1</v>
      </c>
      <c r="W25" t="s">
        <v>37</v>
      </c>
      <c r="X25" t="b">
        <f t="shared" si="5"/>
        <v>1</v>
      </c>
      <c r="Z25" t="s">
        <v>37</v>
      </c>
      <c r="AA25" t="b">
        <f t="shared" si="6"/>
        <v>1</v>
      </c>
      <c r="AC25" t="s">
        <v>37</v>
      </c>
      <c r="AD25" t="b">
        <f t="shared" si="7"/>
        <v>1</v>
      </c>
      <c r="AF25" t="s">
        <v>37</v>
      </c>
      <c r="AG25" t="b">
        <f t="shared" si="8"/>
        <v>1</v>
      </c>
      <c r="AI25" t="s">
        <v>37</v>
      </c>
      <c r="AJ25" t="b">
        <f t="shared" si="9"/>
        <v>1</v>
      </c>
      <c r="AL25" t="s">
        <v>37</v>
      </c>
      <c r="AM25" t="b">
        <f t="shared" si="10"/>
        <v>1</v>
      </c>
    </row>
    <row r="26" spans="1:39" x14ac:dyDescent="0.25">
      <c r="A26" t="s">
        <v>54</v>
      </c>
      <c r="B26" s="1"/>
      <c r="C26" t="s">
        <v>54</v>
      </c>
      <c r="D26" t="str">
        <f t="shared" si="0"/>
        <v>* "Oil demand is expected to grow for the rest of the decade and the world will likely continue to need oil and gas for the foreseeable future.</v>
      </c>
      <c r="E26" t="s">
        <v>24</v>
      </c>
      <c r="F26" s="2" t="s">
        <v>24</v>
      </c>
      <c r="K26" t="s">
        <v>24</v>
      </c>
      <c r="L26" t="b">
        <f t="shared" si="1"/>
        <v>1</v>
      </c>
      <c r="N26" t="s">
        <v>24</v>
      </c>
      <c r="O26" t="b">
        <f t="shared" si="2"/>
        <v>1</v>
      </c>
      <c r="Q26" t="s">
        <v>24</v>
      </c>
      <c r="R26" t="b">
        <f t="shared" si="3"/>
        <v>1</v>
      </c>
      <c r="T26" t="s">
        <v>24</v>
      </c>
      <c r="U26" t="b">
        <f t="shared" si="4"/>
        <v>1</v>
      </c>
      <c r="W26" t="s">
        <v>24</v>
      </c>
      <c r="X26" t="b">
        <f t="shared" si="5"/>
        <v>1</v>
      </c>
      <c r="Z26" t="s">
        <v>24</v>
      </c>
      <c r="AA26" t="b">
        <f t="shared" si="6"/>
        <v>1</v>
      </c>
      <c r="AC26" t="s">
        <v>24</v>
      </c>
      <c r="AD26" t="b">
        <f t="shared" si="7"/>
        <v>1</v>
      </c>
      <c r="AF26" t="s">
        <v>24</v>
      </c>
      <c r="AG26" t="b">
        <f t="shared" si="8"/>
        <v>1</v>
      </c>
      <c r="AI26" t="s">
        <v>24</v>
      </c>
      <c r="AJ26" t="b">
        <f t="shared" si="9"/>
        <v>1</v>
      </c>
      <c r="AL26" t="s">
        <v>24</v>
      </c>
      <c r="AM26" t="b">
        <f t="shared" si="10"/>
        <v>1</v>
      </c>
    </row>
    <row r="27" spans="1:39" x14ac:dyDescent="0.25">
      <c r="A27" t="s">
        <v>55</v>
      </c>
      <c r="B27" s="1"/>
      <c r="C27" t="s">
        <v>55</v>
      </c>
      <c r="D27" t="str">
        <f t="shared" si="0"/>
        <v>* "Chattanooga, TN — Today, Volkswagen of America and The Conservation Fund announced the completion of a multi-year effort to buy, conserve and transfer approximately 1,500 acres of land to the U.S</v>
      </c>
      <c r="E27" t="s">
        <v>37</v>
      </c>
      <c r="F27" s="2" t="s">
        <v>24</v>
      </c>
      <c r="K27" s="14" t="s">
        <v>37</v>
      </c>
      <c r="L27" s="2" t="b">
        <f t="shared" si="1"/>
        <v>0</v>
      </c>
      <c r="N27" s="14" t="s">
        <v>37</v>
      </c>
      <c r="O27" s="2" t="b">
        <f t="shared" si="2"/>
        <v>0</v>
      </c>
      <c r="Q27" s="14" t="s">
        <v>37</v>
      </c>
      <c r="R27" s="2" t="b">
        <f t="shared" si="3"/>
        <v>0</v>
      </c>
      <c r="T27" s="14" t="s">
        <v>37</v>
      </c>
      <c r="U27" s="2" t="b">
        <f t="shared" si="4"/>
        <v>0</v>
      </c>
      <c r="W27" t="s">
        <v>37</v>
      </c>
      <c r="X27" t="b">
        <f t="shared" si="5"/>
        <v>0</v>
      </c>
      <c r="Z27" t="s">
        <v>37</v>
      </c>
      <c r="AA27" t="b">
        <f t="shared" si="6"/>
        <v>0</v>
      </c>
      <c r="AC27" t="s">
        <v>24</v>
      </c>
      <c r="AD27" t="b">
        <f t="shared" si="7"/>
        <v>1</v>
      </c>
      <c r="AF27" t="s">
        <v>37</v>
      </c>
      <c r="AG27" t="b">
        <f t="shared" si="8"/>
        <v>0</v>
      </c>
      <c r="AI27" t="s">
        <v>37</v>
      </c>
      <c r="AJ27" t="b">
        <f t="shared" si="9"/>
        <v>0</v>
      </c>
      <c r="AL27" t="s">
        <v>37</v>
      </c>
      <c r="AM27" t="b">
        <f t="shared" si="10"/>
        <v>0</v>
      </c>
    </row>
    <row r="28" spans="1:39" x14ac:dyDescent="0.25">
      <c r="A28" t="s">
        <v>56</v>
      </c>
      <c r="B28" s="1"/>
      <c r="C28" t="s">
        <v>56</v>
      </c>
      <c r="D28" t="str">
        <f t="shared" si="0"/>
        <v>* "Sinopec augmented the lifecycle control of "the three wastes," that is, upgraded environmental protection facilities, adopted diversified measures to prevent groundwater pollution, executed production noise control, odor control, and pollution sources control</v>
      </c>
      <c r="E28" t="s">
        <v>24</v>
      </c>
      <c r="F28" s="2" t="s">
        <v>24</v>
      </c>
      <c r="K28" s="14" t="s">
        <v>37</v>
      </c>
      <c r="L28" s="2" t="b">
        <f t="shared" si="1"/>
        <v>0</v>
      </c>
      <c r="N28" s="14" t="s">
        <v>37</v>
      </c>
      <c r="O28" s="2" t="b">
        <f t="shared" si="2"/>
        <v>0</v>
      </c>
      <c r="Q28" t="s">
        <v>24</v>
      </c>
      <c r="R28" t="b">
        <f t="shared" si="3"/>
        <v>1</v>
      </c>
      <c r="T28" t="s">
        <v>24</v>
      </c>
      <c r="U28" t="b">
        <f t="shared" si="4"/>
        <v>1</v>
      </c>
      <c r="W28" t="s">
        <v>24</v>
      </c>
      <c r="X28" t="b">
        <f t="shared" si="5"/>
        <v>1</v>
      </c>
      <c r="Z28" t="s">
        <v>24</v>
      </c>
      <c r="AA28" t="b">
        <f t="shared" si="6"/>
        <v>1</v>
      </c>
      <c r="AC28" t="s">
        <v>37</v>
      </c>
      <c r="AD28" t="b">
        <f t="shared" si="7"/>
        <v>0</v>
      </c>
      <c r="AF28" t="s">
        <v>37</v>
      </c>
      <c r="AG28" t="b">
        <f t="shared" si="8"/>
        <v>0</v>
      </c>
      <c r="AI28" t="s">
        <v>24</v>
      </c>
      <c r="AJ28" t="b">
        <f t="shared" si="9"/>
        <v>1</v>
      </c>
      <c r="AL28" t="s">
        <v>24</v>
      </c>
      <c r="AM28" t="b">
        <f t="shared" si="10"/>
        <v>1</v>
      </c>
    </row>
    <row r="29" spans="1:39" x14ac:dyDescent="0.25">
      <c r="A29" t="s">
        <v>57</v>
      </c>
      <c r="B29" s="1"/>
      <c r="C29" t="s">
        <v>57</v>
      </c>
      <c r="D29" t="str">
        <f t="shared" si="0"/>
        <v>* "All employees were encouraged and inspired to confidently write a new chapter of Sinopec through a Chinese path to modernization and make greater contributions to building a socialist modern country and promoting the great rejuvenation of the Chinese nation.</v>
      </c>
      <c r="E29" t="s">
        <v>24</v>
      </c>
      <c r="F29" s="2" t="s">
        <v>24</v>
      </c>
      <c r="K29" t="s">
        <v>24</v>
      </c>
      <c r="L29" t="b">
        <f t="shared" si="1"/>
        <v>1</v>
      </c>
      <c r="N29" t="s">
        <v>24</v>
      </c>
      <c r="O29" t="b">
        <f t="shared" si="2"/>
        <v>1</v>
      </c>
      <c r="Q29" t="s">
        <v>24</v>
      </c>
      <c r="R29" t="b">
        <f t="shared" si="3"/>
        <v>1</v>
      </c>
      <c r="T29" t="s">
        <v>24</v>
      </c>
      <c r="U29" t="b">
        <f t="shared" si="4"/>
        <v>1</v>
      </c>
      <c r="W29" t="s">
        <v>24</v>
      </c>
      <c r="X29" t="b">
        <f t="shared" si="5"/>
        <v>1</v>
      </c>
      <c r="Z29" t="s">
        <v>24</v>
      </c>
      <c r="AA29" t="b">
        <f t="shared" si="6"/>
        <v>1</v>
      </c>
      <c r="AC29" t="s">
        <v>24</v>
      </c>
      <c r="AD29" t="b">
        <f t="shared" si="7"/>
        <v>1</v>
      </c>
      <c r="AF29" t="s">
        <v>37</v>
      </c>
      <c r="AG29" t="b">
        <f t="shared" si="8"/>
        <v>0</v>
      </c>
      <c r="AI29" t="s">
        <v>24</v>
      </c>
      <c r="AJ29" t="b">
        <f t="shared" si="9"/>
        <v>1</v>
      </c>
      <c r="AL29" t="s">
        <v>24</v>
      </c>
      <c r="AM29" t="b">
        <f t="shared" si="10"/>
        <v>1</v>
      </c>
    </row>
    <row r="30" spans="1:39" x14ac:dyDescent="0.25">
      <c r="A30" t="s">
        <v>58</v>
      </c>
      <c r="B30" s="1"/>
      <c r="C30" t="s">
        <v>58</v>
      </c>
      <c r="D30" t="str">
        <f t="shared" si="0"/>
        <v>* "Climate change is a major global issue for all humankind.</v>
      </c>
      <c r="E30" t="s">
        <v>41</v>
      </c>
      <c r="F30" s="2" t="s">
        <v>41</v>
      </c>
      <c r="K30" t="s">
        <v>41</v>
      </c>
      <c r="L30" t="b">
        <f t="shared" si="1"/>
        <v>1</v>
      </c>
      <c r="N30" t="s">
        <v>41</v>
      </c>
      <c r="O30" t="b">
        <f t="shared" si="2"/>
        <v>1</v>
      </c>
      <c r="Q30" t="s">
        <v>41</v>
      </c>
      <c r="R30" t="b">
        <f t="shared" si="3"/>
        <v>1</v>
      </c>
      <c r="T30" t="s">
        <v>41</v>
      </c>
      <c r="U30" t="b">
        <f t="shared" si="4"/>
        <v>1</v>
      </c>
      <c r="W30" t="s">
        <v>41</v>
      </c>
      <c r="X30" t="b">
        <f t="shared" si="5"/>
        <v>1</v>
      </c>
      <c r="Z30" t="s">
        <v>41</v>
      </c>
      <c r="AA30" t="b">
        <f t="shared" si="6"/>
        <v>1</v>
      </c>
      <c r="AC30" t="s">
        <v>41</v>
      </c>
      <c r="AD30" t="b">
        <f t="shared" si="7"/>
        <v>1</v>
      </c>
      <c r="AF30" t="s">
        <v>41</v>
      </c>
      <c r="AG30" t="b">
        <f t="shared" si="8"/>
        <v>1</v>
      </c>
      <c r="AI30" t="s">
        <v>41</v>
      </c>
      <c r="AJ30" t="b">
        <f t="shared" si="9"/>
        <v>1</v>
      </c>
      <c r="AL30" t="s">
        <v>41</v>
      </c>
      <c r="AM30" t="b">
        <f t="shared" si="10"/>
        <v>1</v>
      </c>
    </row>
    <row r="31" spans="1:39" x14ac:dyDescent="0.25">
      <c r="A31" t="s">
        <v>59</v>
      </c>
      <c r="B31" s="1"/>
      <c r="C31" t="s">
        <v>59</v>
      </c>
      <c r="D31" t="str">
        <f t="shared" si="0"/>
        <v>* "The production of hydrocarbons accompanied by carbon capture technology, in which Aramco is investing, could complement emerging alternatives and serve as an integral component of the future energy mix.</v>
      </c>
      <c r="E31" t="s">
        <v>37</v>
      </c>
      <c r="F31" s="2" t="s">
        <v>24</v>
      </c>
      <c r="K31" s="14" t="s">
        <v>37</v>
      </c>
      <c r="L31" s="2" t="b">
        <f t="shared" si="1"/>
        <v>0</v>
      </c>
      <c r="N31" s="14" t="s">
        <v>37</v>
      </c>
      <c r="O31" s="2" t="b">
        <f t="shared" si="2"/>
        <v>0</v>
      </c>
      <c r="Q31" s="14" t="s">
        <v>37</v>
      </c>
      <c r="R31" s="2" t="b">
        <f t="shared" si="3"/>
        <v>0</v>
      </c>
      <c r="T31" s="14" t="s">
        <v>37</v>
      </c>
      <c r="U31" s="2" t="b">
        <f t="shared" si="4"/>
        <v>0</v>
      </c>
      <c r="W31" t="s">
        <v>37</v>
      </c>
      <c r="X31" t="b">
        <f t="shared" si="5"/>
        <v>0</v>
      </c>
      <c r="Z31" t="s">
        <v>37</v>
      </c>
      <c r="AA31" t="b">
        <f t="shared" si="6"/>
        <v>0</v>
      </c>
      <c r="AC31" t="s">
        <v>37</v>
      </c>
      <c r="AD31" t="b">
        <f t="shared" si="7"/>
        <v>0</v>
      </c>
      <c r="AF31" t="s">
        <v>37</v>
      </c>
      <c r="AG31" t="b">
        <f t="shared" si="8"/>
        <v>0</v>
      </c>
      <c r="AI31" t="s">
        <v>24</v>
      </c>
      <c r="AJ31" t="b">
        <f t="shared" si="9"/>
        <v>1</v>
      </c>
      <c r="AL31" t="s">
        <v>37</v>
      </c>
      <c r="AM31" t="b">
        <f t="shared" si="10"/>
        <v>0</v>
      </c>
    </row>
    <row r="32" spans="1:39" x14ac:dyDescent="0.25">
      <c r="A32" t="s">
        <v>60</v>
      </c>
      <c r="B32" s="1"/>
      <c r="C32" t="s">
        <v>60</v>
      </c>
      <c r="D32" t="str">
        <f t="shared" si="0"/>
        <v>* "We have also started the first phase of the coal-electric power-chemicals integrated project in Zhijin, Guizhou.</v>
      </c>
      <c r="E32" t="s">
        <v>37</v>
      </c>
      <c r="F32" s="2" t="s">
        <v>24</v>
      </c>
      <c r="K32" s="14" t="s">
        <v>37</v>
      </c>
      <c r="L32" s="2" t="b">
        <f t="shared" si="1"/>
        <v>0</v>
      </c>
      <c r="N32" s="14" t="s">
        <v>37</v>
      </c>
      <c r="O32" s="2" t="b">
        <f t="shared" si="2"/>
        <v>0</v>
      </c>
      <c r="Q32" s="14" t="s">
        <v>37</v>
      </c>
      <c r="R32" s="2" t="b">
        <f t="shared" si="3"/>
        <v>0</v>
      </c>
      <c r="T32" s="14" t="s">
        <v>37</v>
      </c>
      <c r="U32" s="2" t="b">
        <f t="shared" si="4"/>
        <v>0</v>
      </c>
      <c r="W32" t="s">
        <v>37</v>
      </c>
      <c r="X32" t="b">
        <f t="shared" si="5"/>
        <v>0</v>
      </c>
      <c r="Z32" t="s">
        <v>37</v>
      </c>
      <c r="AA32" t="b">
        <f t="shared" si="6"/>
        <v>0</v>
      </c>
      <c r="AC32" t="s">
        <v>37</v>
      </c>
      <c r="AD32" t="b">
        <f t="shared" si="7"/>
        <v>0</v>
      </c>
      <c r="AF32" t="s">
        <v>37</v>
      </c>
      <c r="AG32" t="b">
        <f t="shared" si="8"/>
        <v>0</v>
      </c>
      <c r="AI32" t="s">
        <v>37</v>
      </c>
      <c r="AJ32" t="b">
        <f t="shared" si="9"/>
        <v>0</v>
      </c>
      <c r="AL32" t="s">
        <v>37</v>
      </c>
      <c r="AM32" t="b">
        <f t="shared" si="10"/>
        <v>0</v>
      </c>
    </row>
    <row r="33" spans="1:39" x14ac:dyDescent="0.25">
      <c r="A33" t="s">
        <v>61</v>
      </c>
      <c r="B33" s="1"/>
      <c r="C33" t="s">
        <v>61</v>
      </c>
      <c r="D33" t="str">
        <f t="shared" si="0"/>
        <v>* "In October 2021, Aramco
announced its ambition to achieve
net-zero Scope 1 and Scope 2
greenhouse gas emissions across
its wholly-owned operated assets
by 2050.</v>
      </c>
      <c r="E33" t="s">
        <v>37</v>
      </c>
      <c r="F33" s="2" t="s">
        <v>37</v>
      </c>
      <c r="K33" t="s">
        <v>37</v>
      </c>
      <c r="L33" t="b">
        <f t="shared" si="1"/>
        <v>1</v>
      </c>
      <c r="N33" t="s">
        <v>37</v>
      </c>
      <c r="O33" t="b">
        <f t="shared" si="2"/>
        <v>1</v>
      </c>
      <c r="Q33" t="s">
        <v>37</v>
      </c>
      <c r="R33" t="b">
        <f t="shared" si="3"/>
        <v>1</v>
      </c>
      <c r="T33" t="s">
        <v>37</v>
      </c>
      <c r="U33" t="b">
        <f t="shared" si="4"/>
        <v>1</v>
      </c>
      <c r="W33" t="s">
        <v>37</v>
      </c>
      <c r="X33" t="b">
        <f t="shared" si="5"/>
        <v>1</v>
      </c>
      <c r="Z33" t="s">
        <v>37</v>
      </c>
      <c r="AA33" t="b">
        <f t="shared" si="6"/>
        <v>1</v>
      </c>
      <c r="AC33" t="s">
        <v>37</v>
      </c>
      <c r="AD33" t="b">
        <f t="shared" si="7"/>
        <v>1</v>
      </c>
      <c r="AF33" t="s">
        <v>37</v>
      </c>
      <c r="AG33" t="b">
        <f t="shared" si="8"/>
        <v>1</v>
      </c>
      <c r="AI33" t="s">
        <v>37</v>
      </c>
      <c r="AJ33" t="b">
        <f t="shared" si="9"/>
        <v>1</v>
      </c>
      <c r="AL33" t="s">
        <v>37</v>
      </c>
      <c r="AM33" t="b">
        <f t="shared" si="10"/>
        <v>1</v>
      </c>
    </row>
    <row r="34" spans="1:39" x14ac:dyDescent="0.25">
      <c r="A34" t="s">
        <v>63</v>
      </c>
      <c r="C34" t="s">
        <v>63</v>
      </c>
      <c r="D34" t="str">
        <f t="shared" si="0"/>
        <v>* "More than 2 million products qualify for the program and more than 8% of our shipments shipped in 2021 without additional Amazon packaging</v>
      </c>
      <c r="E34" t="s">
        <v>24</v>
      </c>
      <c r="F34" s="2" t="s">
        <v>24</v>
      </c>
      <c r="K34" t="s">
        <v>24</v>
      </c>
      <c r="L34" t="b">
        <f t="shared" si="1"/>
        <v>1</v>
      </c>
      <c r="N34" t="s">
        <v>24</v>
      </c>
      <c r="O34" t="b">
        <f t="shared" si="2"/>
        <v>1</v>
      </c>
      <c r="Q34" t="s">
        <v>24</v>
      </c>
      <c r="R34" t="b">
        <f t="shared" si="3"/>
        <v>1</v>
      </c>
      <c r="T34" t="s">
        <v>24</v>
      </c>
      <c r="U34" t="b">
        <f t="shared" si="4"/>
        <v>1</v>
      </c>
      <c r="W34" t="s">
        <v>24</v>
      </c>
      <c r="X34" t="b">
        <f t="shared" si="5"/>
        <v>1</v>
      </c>
      <c r="Z34" t="s">
        <v>24</v>
      </c>
      <c r="AA34" t="b">
        <f t="shared" si="6"/>
        <v>1</v>
      </c>
      <c r="AC34" t="s">
        <v>24</v>
      </c>
      <c r="AD34" t="b">
        <f t="shared" si="7"/>
        <v>1</v>
      </c>
      <c r="AF34" t="s">
        <v>24</v>
      </c>
      <c r="AG34" t="b">
        <f t="shared" si="8"/>
        <v>1</v>
      </c>
      <c r="AI34" t="s">
        <v>24</v>
      </c>
      <c r="AJ34" t="b">
        <f t="shared" si="9"/>
        <v>1</v>
      </c>
      <c r="AL34" t="s">
        <v>24</v>
      </c>
      <c r="AM34" t="b">
        <f t="shared" si="10"/>
        <v>1</v>
      </c>
    </row>
    <row r="35" spans="1:39" x14ac:dyDescent="0.25">
      <c r="A35" t="s">
        <v>64</v>
      </c>
      <c r="C35" t="s">
        <v>64</v>
      </c>
      <c r="D35" t="str">
        <f t="shared" si="0"/>
        <v xml:space="preserve">* "As one of the world’s largest automakers, the Volkswagen Group has a global responsibility – one it plans to  embrace by committing to making its vehicles and production carbon-neutral by 2050. </v>
      </c>
      <c r="E35" t="s">
        <v>37</v>
      </c>
      <c r="F35" s="2" t="s">
        <v>37</v>
      </c>
      <c r="K35" t="s">
        <v>37</v>
      </c>
      <c r="L35" t="b">
        <f t="shared" si="1"/>
        <v>1</v>
      </c>
      <c r="N35" t="s">
        <v>37</v>
      </c>
      <c r="O35" t="b">
        <f t="shared" si="2"/>
        <v>1</v>
      </c>
      <c r="Q35" t="s">
        <v>37</v>
      </c>
      <c r="R35" t="b">
        <f t="shared" si="3"/>
        <v>1</v>
      </c>
      <c r="T35" t="s">
        <v>37</v>
      </c>
      <c r="U35" t="b">
        <f t="shared" si="4"/>
        <v>1</v>
      </c>
      <c r="W35" t="s">
        <v>37</v>
      </c>
      <c r="X35" t="b">
        <f t="shared" si="5"/>
        <v>1</v>
      </c>
      <c r="Z35" t="s">
        <v>37</v>
      </c>
      <c r="AA35" t="b">
        <f t="shared" si="6"/>
        <v>1</v>
      </c>
      <c r="AC35" t="s">
        <v>37</v>
      </c>
      <c r="AD35" t="b">
        <f t="shared" si="7"/>
        <v>1</v>
      </c>
      <c r="AF35" t="s">
        <v>37</v>
      </c>
      <c r="AG35" t="b">
        <f t="shared" si="8"/>
        <v>1</v>
      </c>
      <c r="AI35" t="s">
        <v>37</v>
      </c>
      <c r="AJ35" t="b">
        <f t="shared" si="9"/>
        <v>1</v>
      </c>
      <c r="AL35" t="s">
        <v>37</v>
      </c>
      <c r="AM35" t="b">
        <f t="shared" si="10"/>
        <v>1</v>
      </c>
    </row>
    <row r="36" spans="1:39" x14ac:dyDescent="0.25">
      <c r="A36" t="s">
        <v>65</v>
      </c>
      <c r="C36" t="s">
        <v>65</v>
      </c>
      <c r="D36" t="str">
        <f t="shared" si="0"/>
        <v>* "In 2021, Amazon helped create the Lowering Emissions by Accelerating Forest finance (LEAF) Coalition, a public-private project which has mobilized over $1 billion in corporate and government finance to protect tropical rainforests around the world.</v>
      </c>
      <c r="E36" t="s">
        <v>24</v>
      </c>
      <c r="F36" s="2" t="s">
        <v>24</v>
      </c>
      <c r="K36" t="s">
        <v>24</v>
      </c>
      <c r="L36" t="b">
        <f t="shared" si="1"/>
        <v>1</v>
      </c>
      <c r="N36" t="s">
        <v>24</v>
      </c>
      <c r="O36" t="b">
        <f t="shared" si="2"/>
        <v>1</v>
      </c>
      <c r="Q36" t="s">
        <v>24</v>
      </c>
      <c r="R36" t="b">
        <f t="shared" si="3"/>
        <v>1</v>
      </c>
      <c r="T36" t="s">
        <v>24</v>
      </c>
      <c r="U36" t="b">
        <f t="shared" si="4"/>
        <v>1</v>
      </c>
      <c r="W36" t="s">
        <v>24</v>
      </c>
      <c r="X36" t="b">
        <f t="shared" si="5"/>
        <v>1</v>
      </c>
      <c r="Z36" t="s">
        <v>24</v>
      </c>
      <c r="AA36" t="b">
        <f t="shared" si="6"/>
        <v>1</v>
      </c>
      <c r="AC36" t="s">
        <v>24</v>
      </c>
      <c r="AD36" t="b">
        <f t="shared" si="7"/>
        <v>1</v>
      </c>
      <c r="AF36" t="s">
        <v>37</v>
      </c>
      <c r="AG36" t="b">
        <f t="shared" si="8"/>
        <v>0</v>
      </c>
      <c r="AI36" t="s">
        <v>24</v>
      </c>
      <c r="AJ36" t="b">
        <f t="shared" si="9"/>
        <v>1</v>
      </c>
      <c r="AL36" t="s">
        <v>24</v>
      </c>
      <c r="AM36" t="b">
        <f t="shared" si="10"/>
        <v>1</v>
      </c>
    </row>
    <row r="38" spans="1:39" x14ac:dyDescent="0.25">
      <c r="D38">
        <f>COUNTA(C4:C36)</f>
        <v>33</v>
      </c>
      <c r="L38">
        <f>COUNTIF(L4:L36, TRUE) /$D38 * 100</f>
        <v>57.575757575757578</v>
      </c>
      <c r="O38">
        <f>COUNTIF(O4:O36, TRUE) /$D38 * 100</f>
        <v>54.54545454545454</v>
      </c>
      <c r="R38">
        <f>COUNTIF(R4:R36, TRUE) /$D38 * 100</f>
        <v>66.666666666666657</v>
      </c>
      <c r="U38">
        <f t="shared" ref="U38:AM38" si="11">COUNTIF(U4:U36, TRUE) /$D38 * 100</f>
        <v>66.666666666666657</v>
      </c>
      <c r="X38">
        <f t="shared" si="11"/>
        <v>63.636363636363633</v>
      </c>
      <c r="AA38">
        <f t="shared" si="11"/>
        <v>66.666666666666657</v>
      </c>
      <c r="AD38">
        <f t="shared" si="11"/>
        <v>69.696969696969703</v>
      </c>
      <c r="AG38">
        <f t="shared" si="11"/>
        <v>51.515151515151516</v>
      </c>
      <c r="AJ38">
        <f t="shared" si="11"/>
        <v>72.727272727272734</v>
      </c>
      <c r="AM38">
        <f t="shared" si="11"/>
        <v>66.666666666666657</v>
      </c>
    </row>
    <row r="40" spans="1:39" x14ac:dyDescent="0.25">
      <c r="K40" t="s">
        <v>73</v>
      </c>
      <c r="L40">
        <f>COUNTIF(L4:L36, FALSE)</f>
        <v>14</v>
      </c>
      <c r="O40">
        <f t="shared" ref="O40" si="12">COUNTIF(O4:O36, FALSE)</f>
        <v>15</v>
      </c>
      <c r="R40">
        <f t="shared" ref="R40" si="13">COUNTIF(R4:R36, FALSE)</f>
        <v>11</v>
      </c>
      <c r="U40">
        <f>COUNTIF(U4:U36, FALSE)</f>
        <v>11</v>
      </c>
    </row>
    <row r="42" spans="1:39" x14ac:dyDescent="0.25">
      <c r="K42" s="13"/>
      <c r="L42" t="s">
        <v>68</v>
      </c>
    </row>
    <row r="43" spans="1:39" x14ac:dyDescent="0.25">
      <c r="K43" t="s">
        <v>70</v>
      </c>
      <c r="L43">
        <v>3</v>
      </c>
      <c r="N43" t="s">
        <v>70</v>
      </c>
      <c r="O43">
        <v>3</v>
      </c>
      <c r="Q43" t="s">
        <v>70</v>
      </c>
      <c r="R43">
        <v>2</v>
      </c>
      <c r="T43" t="s">
        <v>70</v>
      </c>
      <c r="U43">
        <v>2</v>
      </c>
    </row>
    <row r="44" spans="1:39" x14ac:dyDescent="0.25">
      <c r="K44" t="s">
        <v>69</v>
      </c>
      <c r="L44">
        <f>L43/L40</f>
        <v>0.21428571428571427</v>
      </c>
      <c r="O44">
        <f t="shared" ref="O44" si="14">O43/O40</f>
        <v>0.2</v>
      </c>
      <c r="R44">
        <f t="shared" ref="R44" si="15">R43/R40</f>
        <v>0.18181818181818182</v>
      </c>
      <c r="U44">
        <f t="shared" ref="U44" si="16">U43/U40</f>
        <v>0.18181818181818182</v>
      </c>
    </row>
    <row r="46" spans="1:39" x14ac:dyDescent="0.25">
      <c r="L46" t="s">
        <v>71</v>
      </c>
    </row>
    <row r="47" spans="1:39" x14ac:dyDescent="0.25">
      <c r="K47" t="s">
        <v>70</v>
      </c>
      <c r="L47">
        <f>L40 - L43</f>
        <v>11</v>
      </c>
      <c r="O47">
        <f t="shared" ref="O47:U47" si="17">O40 - O43</f>
        <v>12</v>
      </c>
      <c r="R47">
        <f t="shared" si="17"/>
        <v>9</v>
      </c>
      <c r="U47">
        <f t="shared" si="17"/>
        <v>9</v>
      </c>
    </row>
    <row r="48" spans="1:39" x14ac:dyDescent="0.25">
      <c r="K48" t="s">
        <v>69</v>
      </c>
      <c r="L48">
        <f>L47/L40</f>
        <v>0.7857142857142857</v>
      </c>
      <c r="O48">
        <f t="shared" ref="O48" si="18">O47/O40</f>
        <v>0.8</v>
      </c>
      <c r="R48">
        <f t="shared" ref="R48" si="19">R47/R40</f>
        <v>0.81818181818181823</v>
      </c>
      <c r="U48">
        <f t="shared" ref="U48" si="20">U47/U40</f>
        <v>0.81818181818181823</v>
      </c>
    </row>
    <row r="50" spans="11:21" x14ac:dyDescent="0.25">
      <c r="K50" s="14"/>
      <c r="L50" t="s">
        <v>72</v>
      </c>
    </row>
    <row r="51" spans="11:21" x14ac:dyDescent="0.25">
      <c r="K51" t="s">
        <v>70</v>
      </c>
      <c r="L51">
        <v>10</v>
      </c>
      <c r="O51">
        <v>11</v>
      </c>
      <c r="R51">
        <v>9</v>
      </c>
      <c r="U51">
        <v>9</v>
      </c>
    </row>
    <row r="52" spans="11:21" x14ac:dyDescent="0.25">
      <c r="K52" t="s">
        <v>69</v>
      </c>
      <c r="L52">
        <f>L51/L40 *100</f>
        <v>71.428571428571431</v>
      </c>
      <c r="O52">
        <f t="shared" ref="O52" si="21">O51/O40 *100</f>
        <v>73.333333333333329</v>
      </c>
      <c r="R52">
        <f t="shared" ref="R52" si="22">R51/R40 *100</f>
        <v>81.818181818181827</v>
      </c>
      <c r="U52">
        <f t="shared" ref="U52" si="23">U51/U40 *100</f>
        <v>81.818181818181827</v>
      </c>
    </row>
    <row r="53" spans="11:21" x14ac:dyDescent="0.25">
      <c r="K53" s="15" t="s">
        <v>74</v>
      </c>
      <c r="L53">
        <f>L51/L47 * 100</f>
        <v>90.909090909090907</v>
      </c>
      <c r="O53">
        <f t="shared" ref="O53:U53" si="24">O51/O47 * 100</f>
        <v>91.666666666666657</v>
      </c>
      <c r="R53">
        <f t="shared" si="24"/>
        <v>100</v>
      </c>
      <c r="U53">
        <f t="shared" si="24"/>
        <v>100</v>
      </c>
    </row>
    <row r="55" spans="11:21" x14ac:dyDescent="0.25">
      <c r="K55" s="17"/>
      <c r="L55" t="s">
        <v>101</v>
      </c>
    </row>
    <row r="56" spans="11:21" x14ac:dyDescent="0.25">
      <c r="K56" t="s">
        <v>70</v>
      </c>
      <c r="L56">
        <v>1</v>
      </c>
      <c r="O56">
        <v>1</v>
      </c>
      <c r="R56">
        <v>0</v>
      </c>
      <c r="U56">
        <v>0</v>
      </c>
    </row>
    <row r="57" spans="11:21" x14ac:dyDescent="0.25">
      <c r="K57" t="s">
        <v>69</v>
      </c>
      <c r="L57">
        <f>L56/L40 *100</f>
        <v>7.1428571428571423</v>
      </c>
      <c r="O57">
        <f t="shared" ref="O57:U57" si="25">O56/O40 *100</f>
        <v>6.666666666666667</v>
      </c>
      <c r="R57">
        <f t="shared" si="25"/>
        <v>0</v>
      </c>
      <c r="U57">
        <f t="shared" si="25"/>
        <v>0</v>
      </c>
    </row>
    <row r="58" spans="11:21" x14ac:dyDescent="0.25">
      <c r="K58" s="15" t="s">
        <v>74</v>
      </c>
      <c r="L58">
        <f>L56/L47 *100</f>
        <v>9.0909090909090917</v>
      </c>
      <c r="O58">
        <f t="shared" ref="O58:U58" si="26">O56/O47 *100</f>
        <v>8.3333333333333321</v>
      </c>
      <c r="R58">
        <f t="shared" si="26"/>
        <v>0</v>
      </c>
      <c r="U58">
        <f t="shared" si="26"/>
        <v>0</v>
      </c>
    </row>
  </sheetData>
  <mergeCells count="20">
    <mergeCell ref="Y1:AA1"/>
    <mergeCell ref="V2:X2"/>
    <mergeCell ref="Y2:AA2"/>
    <mergeCell ref="S1:U1"/>
    <mergeCell ref="AH1:AJ1"/>
    <mergeCell ref="AK1:AM1"/>
    <mergeCell ref="AH2:AJ2"/>
    <mergeCell ref="AK2:AM2"/>
    <mergeCell ref="J1:L1"/>
    <mergeCell ref="M1:O1"/>
    <mergeCell ref="J2:L2"/>
    <mergeCell ref="M2:O2"/>
    <mergeCell ref="P1:R1"/>
    <mergeCell ref="AB1:AD1"/>
    <mergeCell ref="AE1:AG1"/>
    <mergeCell ref="AB2:AD2"/>
    <mergeCell ref="AE2:AG2"/>
    <mergeCell ref="P2:R2"/>
    <mergeCell ref="S2:U2"/>
    <mergeCell ref="V1:X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42"/>
  <sheetViews>
    <sheetView topLeftCell="A11" zoomScale="70" zoomScaleNormal="70" workbookViewId="0">
      <selection activeCell="C12" sqref="C12"/>
    </sheetView>
  </sheetViews>
  <sheetFormatPr defaultRowHeight="15" x14ac:dyDescent="0.25"/>
  <cols>
    <col min="4" max="4" width="12.28515625" customWidth="1"/>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105" x14ac:dyDescent="0.25">
      <c r="B7">
        <v>3</v>
      </c>
      <c r="C7" s="7" t="s">
        <v>10</v>
      </c>
      <c r="D7" s="8" t="s">
        <v>66</v>
      </c>
      <c r="F7">
        <f>AVERAGE(results!L38,results!O38)</f>
        <v>56.060606060606062</v>
      </c>
      <c r="I7" t="s">
        <v>20</v>
      </c>
      <c r="J7" s="8" t="s">
        <v>18</v>
      </c>
    </row>
    <row r="8" spans="2:10" ht="240" x14ac:dyDescent="0.25">
      <c r="B8">
        <v>4</v>
      </c>
      <c r="C8" s="7" t="s">
        <v>85</v>
      </c>
      <c r="D8" s="8" t="s">
        <v>99</v>
      </c>
      <c r="F8" s="18">
        <f>AVERAGE(results!R38, results!U38)</f>
        <v>66.666666666666657</v>
      </c>
    </row>
    <row r="9" spans="2:10" ht="285" x14ac:dyDescent="0.25">
      <c r="B9">
        <v>5</v>
      </c>
      <c r="C9" s="7" t="s">
        <v>102</v>
      </c>
      <c r="D9" s="8" t="s">
        <v>115</v>
      </c>
      <c r="E9" t="s">
        <v>117</v>
      </c>
      <c r="F9">
        <f>AVERAGE(results!X38, results!AA389)</f>
        <v>63.636363636363633</v>
      </c>
    </row>
    <row r="10" spans="2:10" ht="90" x14ac:dyDescent="0.25">
      <c r="B10">
        <v>6</v>
      </c>
      <c r="C10" s="7" t="s">
        <v>118</v>
      </c>
      <c r="D10" s="8" t="s">
        <v>130</v>
      </c>
      <c r="F10">
        <f>AVERAGE(results!AD38, results!AG38)</f>
        <v>60.606060606060609</v>
      </c>
    </row>
    <row r="11" spans="2:10" ht="409.5" x14ac:dyDescent="0.25">
      <c r="B11">
        <v>7</v>
      </c>
      <c r="C11" s="7" t="s">
        <v>132</v>
      </c>
      <c r="D11" s="7" t="s">
        <v>133</v>
      </c>
      <c r="E11" s="7"/>
      <c r="F11" s="18">
        <f>AVERAGE(results!AJ38, results!AM38)</f>
        <v>69.696969696969688</v>
      </c>
    </row>
    <row r="12" spans="2:10" ht="360" x14ac:dyDescent="0.25">
      <c r="B12">
        <v>8</v>
      </c>
      <c r="C12" s="7" t="s">
        <v>67</v>
      </c>
      <c r="D12" s="8" t="s">
        <v>103</v>
      </c>
    </row>
    <row r="16" spans="2:10" x14ac:dyDescent="0.25">
      <c r="D16" t="s">
        <v>84</v>
      </c>
    </row>
    <row r="17" spans="4:10" x14ac:dyDescent="0.25">
      <c r="D17" s="16" t="s">
        <v>76</v>
      </c>
      <c r="E17" t="s">
        <v>62</v>
      </c>
    </row>
    <row r="18" spans="4:10" x14ac:dyDescent="0.25">
      <c r="D18" t="s">
        <v>77</v>
      </c>
      <c r="E18" t="s">
        <v>78</v>
      </c>
    </row>
    <row r="19" spans="4:10" x14ac:dyDescent="0.25">
      <c r="D19" t="s">
        <v>79</v>
      </c>
      <c r="E19" t="s">
        <v>50</v>
      </c>
    </row>
    <row r="20" spans="4:10" x14ac:dyDescent="0.25">
      <c r="D20" t="s">
        <v>80</v>
      </c>
      <c r="E20" t="s">
        <v>81</v>
      </c>
    </row>
    <row r="21" spans="4:10" x14ac:dyDescent="0.25">
      <c r="D21" t="s">
        <v>82</v>
      </c>
      <c r="E21" t="s">
        <v>83</v>
      </c>
    </row>
    <row r="22" spans="4:10" x14ac:dyDescent="0.25">
      <c r="D22" t="s">
        <v>75</v>
      </c>
      <c r="E22" t="s">
        <v>36</v>
      </c>
    </row>
    <row r="26" spans="4:10" x14ac:dyDescent="0.25">
      <c r="E26" t="s">
        <v>86</v>
      </c>
    </row>
    <row r="27" spans="4:10" x14ac:dyDescent="0.25">
      <c r="D27" t="s">
        <v>89</v>
      </c>
      <c r="E27" t="s">
        <v>87</v>
      </c>
      <c r="I27" t="s">
        <v>119</v>
      </c>
      <c r="J27" t="s">
        <v>120</v>
      </c>
    </row>
    <row r="28" spans="4:10" x14ac:dyDescent="0.25">
      <c r="D28" t="s">
        <v>90</v>
      </c>
      <c r="E28" t="s">
        <v>88</v>
      </c>
      <c r="I28" t="s">
        <v>121</v>
      </c>
      <c r="J28" t="s">
        <v>98</v>
      </c>
    </row>
    <row r="29" spans="4:10" x14ac:dyDescent="0.25">
      <c r="D29" t="s">
        <v>92</v>
      </c>
      <c r="E29" t="s">
        <v>91</v>
      </c>
      <c r="I29" t="s">
        <v>122</v>
      </c>
      <c r="J29" t="s">
        <v>123</v>
      </c>
    </row>
    <row r="30" spans="4:10" x14ac:dyDescent="0.25">
      <c r="D30" t="s">
        <v>94</v>
      </c>
      <c r="E30" t="s">
        <v>93</v>
      </c>
      <c r="I30" t="s">
        <v>124</v>
      </c>
      <c r="J30" t="s">
        <v>125</v>
      </c>
    </row>
    <row r="31" spans="4:10" x14ac:dyDescent="0.25">
      <c r="D31" t="s">
        <v>96</v>
      </c>
      <c r="E31" t="s">
        <v>95</v>
      </c>
      <c r="I31" t="s">
        <v>126</v>
      </c>
      <c r="J31" t="s">
        <v>127</v>
      </c>
    </row>
    <row r="32" spans="4:10" x14ac:dyDescent="0.25">
      <c r="D32" t="s">
        <v>98</v>
      </c>
      <c r="E32" t="s">
        <v>97</v>
      </c>
      <c r="I32" t="s">
        <v>128</v>
      </c>
      <c r="J32" t="s">
        <v>129</v>
      </c>
    </row>
    <row r="35" spans="4:8" x14ac:dyDescent="0.25">
      <c r="E35" t="s">
        <v>104</v>
      </c>
    </row>
    <row r="36" spans="4:8" x14ac:dyDescent="0.25">
      <c r="D36" t="s">
        <v>105</v>
      </c>
      <c r="E36" t="s">
        <v>28</v>
      </c>
    </row>
    <row r="37" spans="4:8" x14ac:dyDescent="0.25">
      <c r="D37" t="s">
        <v>106</v>
      </c>
      <c r="E37" t="s">
        <v>46</v>
      </c>
      <c r="H37" t="s">
        <v>107</v>
      </c>
    </row>
    <row r="39" spans="4:8" x14ac:dyDescent="0.25">
      <c r="E39" t="s">
        <v>108</v>
      </c>
    </row>
    <row r="40" spans="4:8" x14ac:dyDescent="0.25">
      <c r="D40" t="s">
        <v>109</v>
      </c>
      <c r="E40" t="s">
        <v>40</v>
      </c>
    </row>
    <row r="41" spans="4:8" x14ac:dyDescent="0.25">
      <c r="D41" t="s">
        <v>110</v>
      </c>
      <c r="E41" t="s">
        <v>111</v>
      </c>
    </row>
    <row r="42" spans="4:8" x14ac:dyDescent="0.25">
      <c r="D42" t="s">
        <v>112</v>
      </c>
      <c r="E42" t="s">
        <v>113</v>
      </c>
      <c r="H42"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2024-01-04T15:18:47Z</dcterms:modified>
</cp:coreProperties>
</file>