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udov\Desktop\Thesis\Research itself\Step 3 - Design Development\Communication\Relation Extraction\NEW tree\training\"/>
    </mc:Choice>
  </mc:AlternateContent>
  <xr:revisionPtr revIDLastSave="0" documentId="13_ncr:1_{03CB1C47-F711-42DB-AC67-0B4280F7CFAA}" xr6:coauthVersionLast="47" xr6:coauthVersionMax="47" xr10:uidLastSave="{00000000-0000-0000-0000-000000000000}"/>
  <bookViews>
    <workbookView xWindow="-120" yWindow="-120" windowWidth="24240" windowHeight="13140" activeTab="1" xr2:uid="{00000000-000D-0000-FFFF-FFFF00000000}"/>
  </bookViews>
  <sheets>
    <sheet name="training sentences" sheetId="1" r:id="rId1"/>
    <sheet name="results" sheetId="2" r:id="rId2"/>
    <sheet name="promp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5" i="2" l="1"/>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4" i="2"/>
  <c r="AD35"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4" i="2"/>
  <c r="F9" i="3"/>
  <c r="AA35"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4" i="2"/>
  <c r="X19" i="2"/>
  <c r="X20" i="2"/>
  <c r="X21" i="2"/>
  <c r="X22" i="2"/>
  <c r="X23" i="2"/>
  <c r="X24" i="2"/>
  <c r="X25" i="2"/>
  <c r="X26" i="2"/>
  <c r="X27" i="2"/>
  <c r="X28" i="2"/>
  <c r="X29" i="2"/>
  <c r="X30" i="2"/>
  <c r="X31" i="2"/>
  <c r="X32" i="2"/>
  <c r="X33" i="2"/>
  <c r="X35" i="2"/>
  <c r="X5" i="2"/>
  <c r="X6" i="2"/>
  <c r="X7" i="2"/>
  <c r="X8" i="2"/>
  <c r="X9" i="2"/>
  <c r="X10" i="2"/>
  <c r="X11" i="2"/>
  <c r="X12" i="2"/>
  <c r="X13" i="2"/>
  <c r="X14" i="2"/>
  <c r="X15" i="2"/>
  <c r="X16" i="2"/>
  <c r="X17" i="2"/>
  <c r="X18" i="2"/>
  <c r="X4" i="2"/>
  <c r="F8" i="3"/>
  <c r="U19" i="2"/>
  <c r="U20" i="2"/>
  <c r="U21" i="2"/>
  <c r="U22" i="2"/>
  <c r="U23" i="2"/>
  <c r="U24" i="2"/>
  <c r="U25" i="2"/>
  <c r="U26" i="2"/>
  <c r="U27" i="2"/>
  <c r="U28" i="2"/>
  <c r="U29" i="2"/>
  <c r="U30" i="2"/>
  <c r="U31" i="2"/>
  <c r="U32" i="2"/>
  <c r="U33" i="2"/>
  <c r="U35" i="2"/>
  <c r="U5" i="2"/>
  <c r="U6" i="2"/>
  <c r="U7" i="2"/>
  <c r="U8" i="2"/>
  <c r="U9" i="2"/>
  <c r="U10" i="2"/>
  <c r="U11" i="2"/>
  <c r="U12" i="2"/>
  <c r="U13" i="2"/>
  <c r="U14" i="2"/>
  <c r="U15" i="2"/>
  <c r="U16" i="2"/>
  <c r="U17" i="2"/>
  <c r="U18" i="2"/>
  <c r="U4" i="2"/>
  <c r="R5" i="2"/>
  <c r="R6" i="2"/>
  <c r="R7" i="2"/>
  <c r="R8" i="2"/>
  <c r="R9" i="2"/>
  <c r="R10" i="2"/>
  <c r="R11" i="2"/>
  <c r="R12" i="2"/>
  <c r="R13" i="2"/>
  <c r="R14" i="2"/>
  <c r="R15" i="2"/>
  <c r="R16" i="2"/>
  <c r="R17" i="2"/>
  <c r="R18" i="2"/>
  <c r="R19" i="2"/>
  <c r="R35" i="2" s="1"/>
  <c r="R20" i="2"/>
  <c r="R21" i="2"/>
  <c r="R22" i="2"/>
  <c r="R23" i="2"/>
  <c r="R24" i="2"/>
  <c r="R25" i="2"/>
  <c r="R26" i="2"/>
  <c r="R27" i="2"/>
  <c r="R28" i="2"/>
  <c r="R29" i="2"/>
  <c r="R30" i="2"/>
  <c r="R31" i="2"/>
  <c r="R32" i="2"/>
  <c r="R33" i="2"/>
  <c r="R4" i="2"/>
  <c r="L26" i="2"/>
  <c r="O39" i="2"/>
  <c r="L4" i="2" l="1"/>
  <c r="L5" i="2"/>
  <c r="L6" i="2"/>
  <c r="L7" i="2"/>
  <c r="L8" i="2"/>
  <c r="L9" i="2"/>
  <c r="L10" i="2"/>
  <c r="L11" i="2"/>
  <c r="L12" i="2"/>
  <c r="L13" i="2"/>
  <c r="L14" i="2"/>
  <c r="L15" i="2"/>
  <c r="L16" i="2"/>
  <c r="L17" i="2"/>
  <c r="L18" i="2"/>
  <c r="O5" i="2" l="1"/>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19" i="2"/>
  <c r="L20" i="2"/>
  <c r="L21" i="2"/>
  <c r="L22" i="2"/>
  <c r="L39" i="2" s="1"/>
  <c r="L23" i="2"/>
  <c r="L24" i="2"/>
  <c r="L25" i="2"/>
  <c r="L27" i="2"/>
  <c r="L28" i="2"/>
  <c r="L29" i="2"/>
  <c r="L30" i="2"/>
  <c r="L31" i="2"/>
  <c r="L32" i="2"/>
  <c r="L3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5" i="2" l="1"/>
  <c r="L35" i="2"/>
  <c r="F7" i="3" l="1"/>
</calcChain>
</file>

<file path=xl/sharedStrings.xml><?xml version="1.0" encoding="utf-8"?>
<sst xmlns="http://schemas.openxmlformats.org/spreadsheetml/2006/main" count="523" uniqueCount="72">
  <si>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</si>
  <si>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</si>
  <si>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</si>
  <si>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</si>
  <si>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</si>
  <si>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</si>
  <si>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</si>
  <si>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</si>
  <si>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</si>
  <si>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</si>
  <si>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</si>
  <si>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</si>
  <si>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</si>
  <si>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</si>
  <si>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</si>
  <si>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</si>
  <si>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</si>
  <si>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</si>
  <si>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</si>
  <si>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</si>
  <si>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</si>
  <si>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</si>
  <si>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We intend to be part of the solution to the
global energy challenge, supporting a smooth energy transition
and continuing to deliver the economic benefits of oil and gas
while reducing emissions on the path to net-zero emissions
by 2050.</t>
  </si>
  <si>
    <t>declaration_of_target</t>
  </si>
  <si>
    <t>actions</t>
  </si>
  <si>
    <t>Aramco strives to achieve zero spills.</t>
  </si>
  <si>
    <t>stating_general_goal</t>
  </si>
  <si>
    <t>As Saudi Aramco has grown, this responsibility has expanded to taking real steps to protect the environment, and engaging in a range of projects and initiatives.</t>
  </si>
  <si>
    <t>As part of OGMP 2.0, we have voluntarily committed to further and continuously reduce our methane emissions for climate protection.</t>
  </si>
  <si>
    <t>declaration_of_policy</t>
  </si>
  <si>
    <t>In 2022, we developed a Corporate Waste Management Strategy with a goal to minimize and divert waste from landfill and provide short- and long-term targets.</t>
  </si>
  <si>
    <t xml:space="preserve"> We aim to avoid waste altogether through innovation, design, and operational efficiencies.</t>
  </si>
  <si>
    <t>stating_more_detailed_goal</t>
  </si>
  <si>
    <t>We have work to do to continue to reduce packaging, particularly plastic packaging that’s harder to recycle, and we are undertaking a range of initiatives to do so.</t>
  </si>
  <si>
    <t>Our target is to build 1.5–2 GW of new renewable energy capacity by 2025, primarily in Europe in addition to the approximately 3.4 GW wind and solar portfolio power parks and development projects we have with our partners in Russia.</t>
  </si>
  <si>
    <t>Commitment: 
Contribute to climate change mitigation and adaptation while providing a secure supply of steadily cleaner energy; partner with key stakeholders to evolve our businesses and value chains toward net zero</t>
  </si>
  <si>
    <t>That’s why we aim to play an active role in making every community safer, smarter, and more fun to live in each year.</t>
  </si>
  <si>
    <t xml:space="preserve">Our ambition is to achieve net-zero Scope 1 and Scope 2 greenhouse gas emissions across our wholly owned and operated assets by 2050. </t>
  </si>
  <si>
    <t>Target: Coal exit already by 2029 – 8 years earlier than planned (Disposal of Datteln 4 acc. to conditions from EU COM remedies assumed)</t>
  </si>
  <si>
    <t xml:space="preserve">Our long-term goal is climate-neutral mobility for everyone. </t>
  </si>
  <si>
    <t>The company is committed to monitor closely its methane emissions, to record them in accordance with aligned, reliable and comparable methodologies and is actively promoting the OGMP 2.0 reporting framework with its Joint Venture partners for non-operated assets</t>
  </si>
  <si>
    <t>McKesson joins more than 2,000 companies committed to setting and achieving targets to reduce GHG emissions that are aligned to the goal of limiting global temperature rise to 1.5°C.</t>
  </si>
  <si>
    <t>Target: During 2023-2024, implementation of Leak detection and Repair (LDAR) campaign across Uniper operations to reduce methane emissions</t>
  </si>
  <si>
    <t>We devote major efforts in producing natural gas from coal.</t>
  </si>
  <si>
    <t xml:space="preserve">Under the governance framework, Aramco strives to achieve a net positive impact on biodiversity and ecosystem services. </t>
  </si>
  <si>
    <t>For our power business in Europe to be climate-neutral by 2035, decarbonizing our gas turbines will be essential.</t>
  </si>
  <si>
    <t>We remain committed to reaching net-zero carbon emissions across our operations by 2040.</t>
  </si>
  <si>
    <t>From reducing packaging to increasing the use of materials that can be easily recycled, Amazon is committed to reinventing how orders are shipped for the good of customers and the planet.</t>
  </si>
  <si>
    <t>Aramco’s biodiversity policy highlights the Company’s aspiration to have a net positive impact on biodiversity across its operations</t>
  </si>
  <si>
    <t>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t>
  </si>
  <si>
    <t>While the Company endeavors to have strong controls in place to mitigate the risk of operational incidents, five fatalities (one employee and four contractors) sadly occurred during the year</t>
  </si>
  <si>
    <t>Aramco conducts business in a manner that aims to prevent incidents with the potential to impact people, damage assets, or harm the environment.</t>
  </si>
  <si>
    <t xml:space="preserve">The Company promotes and supports diversity and inclusion (D&amp;I), occupational health, and mental well-being. </t>
  </si>
  <si>
    <t xml:space="preserve">“McKesson’s commitment to renewable energy is an integral part of our sustainability strategy as well as our focus on improving operational efficiency and driving shareholder value,” said Michael Huaco, SVP and Global Head of Real Estate, McKesson. </t>
  </si>
  <si>
    <t>Through innovative collaborations, Volkswagen of America is one of the first high-volume manufacturers to deliver a truly holistic approach to ultra-low-carbon mobility, supporting the company’s broader global carbon reduction efforts.</t>
  </si>
  <si>
    <t>With access to some of the world’s largest
hydrocarbon resources, Aramco has a role to
play in helping the world navigate towards a
lower-carbon future.</t>
  </si>
  <si>
    <t>We’re committed to increasing our use of renewable energy and reducing our carbon footprint.</t>
  </si>
  <si>
    <t>%</t>
  </si>
  <si>
    <t>stating_goal</t>
  </si>
  <si>
    <t>Classify the following setnences in these categories. Note that the topic discussed in these sentences is related to climate change:
+ declaration_of_policy: The company is stating that they have a certain program in place that satifsies a goal regarding the topic. Example: "Amazon is focused specifically on advancing restoration efforts by the world’s smallholder farmers through programs like the Agroforestry and Restoration Accelerator in Brazil"
+ declaration_of_target: The company is stating to have a target for the topic. They usually have a deadline they want to achieve the topic by. "Supporting this is the ambition to achieve net-zero Scope 1 and Scope 2 greenhouse gas emissions by 2050 across wholly-owned operated assets, and achieve zero routine flaring by 2030"
+ stating_goal: The company just states a general goal without details: for example, they usually do not contain a deadline.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Each sentence starts with a "*".
Use this format for the output:
* sentece: [class label]
Keep the sentences in the same order as given.</t>
  </si>
  <si>
    <t>N.B.: fixes:
+ improved_descriptions
+ the two stating_goals together
+ change example for the declaration_of_policy</t>
  </si>
  <si>
    <t>declaration_of_policy and declaration_of targets are mixed up</t>
  </si>
  <si>
    <t>Better explanations</t>
  </si>
  <si>
    <t>Prompt: 4</t>
  </si>
  <si>
    <t>Examples</t>
  </si>
  <si>
    <t>"Classify the following setnences in these categories. Note that the topic discussed in these sentences is related to climate change:
+ declaration_of_policy: The company is stating that they have a certain program in place that satifsies a goal regarding the topic. Usually these programs have specific names (in capital letters). Example: ""Amazon is focused specifically on advancing restoration efforts by the world’s smallholder farmers through programs like the Agroforestry and Restoration Accelerator in Brazil""
+ declaration_of_target: The company is stating to have a target for the topic. They usually have a deadline they want to achieve the topic by. ""Supporting this is the ambition to achieve net-zero Scope 1 and Scope 2 greenhouse gas emissions by 2050 across wholly-owned operated assets, and achieve zero routine flaring by 2030""
+ stating_goal: All the rest. The company just states a general goal without details: for example, they usually do not contain a deadline. They just state their commitments.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Each sentence starts with a ""*"".
Use this format for the output:
* sentece: [class label]
Keep the sentences in the same order as given."</t>
  </si>
  <si>
    <t>Better explanations (some linguistic patterns) and more examples for all categories</t>
  </si>
  <si>
    <t>Prompt: 5</t>
  </si>
  <si>
    <t>"Classify the following setnences in these categories. Note that the topic discussed in these sentences is related to climate change:
+ declaration_of_policy: The company is stating that they have a certain program in place that satifsies a goal regarding the topic. Usually these programs have specific names in capital letters. Example: ""Amazon is focused specifically on advancing restoration efforts by the world’s smallholder farmers through programs like the Agroforestry and Restoration Accelerator in Brazil"", ""In 2019, Amazon created the Right Now Climate Fund, a $100 million fund for nature-based solutions to restore and conserve forests, wetlands, and grasslands around the world."", ""This investment is one piece of a $10 million commitment Volkswagen has announced to support the electric vehicle charging infrastructure.""
+ declaration_of_target: The company is stating to have a target for the topic. They usually have a deadline they want to achieve the topic by. These sentences usually contain numbers. ""Supporting this is the ambition to achieve net-zero Scope 1 and Scope 2 greenhouse gas emissions by 2050 across wholly-owned operated assets, and achieve zero routine flaring by 2030"", ""Target: By 2035 group wide carbon neutrality (Scope 1 &amp; 2)"", ""As one of the world’s largest automakers, the Volkswagen Group has a global responsibility – one it plans to  embrace by committing to making its vehicles and production carbon-neutral by 2050.""
+ stating_goal: All the rest. The company just states a general goal without details: for example, they usually do not contain a deadline. They just state their commitments. These sentences usually do not contain numbers and they usually have a final preposition introduced by a ""to"" that expresses their goal.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""McKesson’s commitment to SBTi is its latest example of driving social and environmental action to protect our planet for generations to come, and to deliver both business and societal value.'"", ""We strive to develop technologies that are important for decarbonizing the energy business and other industries.""
Each sentence starts with a ""*"".
Use this format for the output:
* sentece: [class label]
Keep the sentences in the same order as given."</t>
  </si>
  <si>
    <t xml:space="preserve">				□ Let's make the definitions more neat and also make sure that the examples respect these definitions (because the examples are like input variables: garbage in, garbage out)</t>
  </si>
  <si>
    <t>"Classify the following setnences in these categories. Note that the topic discussed in these sentences is related to climate change:
+ declaration_of_policy: The company is stating that they have a certain program in place that satifsies a goal regarding the topic. Usually these programs have specific names in capital letters. Example: ""Amazon is focused specifically on advancing restoration efforts by the world’s smallholder farmers through programs like the Agroforestry and Restoration Accelerator in Brazil"", ""In 2019, Amazon created the Right Now Climate Fund, a $100 million fund for nature-based solutions to restore and conserve forests, wetlands, and grasslands around the world."", ""This investment is one piece of a $10 million commitment Volkswagen has announced to support the electric vehicle charging infrastructure.""
+ declaration_of_target: The company is stating to have a target for the topic. They usually have a deadline they want to achieve the topic by. These sentences usually contain numbers. ""Supporting this is the ambition to achieve net-zero Scope 1 and Scope 2 greenhouse gas emissions by 2050 across wholly-owned operated assets, and achieve zero routine flaring by 2030"", ""Target: By 2035 group wide carbon neutrality (Scope 1 &amp; 2)"", "Our target is to build 1.5–2 GW of new renewable energy capacity by 2025, primarily in Europe in addition to the approximately 3.4 GW wind and solar portfolio power parks and development projects we have with our partners in Russia."
+ stating_goal: All the rest. The company just states a general goal without details: for example, they usually do not contain a deadline. These sentences usually do not contain numbers and they usually have a final preposition introduced by a ""to"" that expresses their goal.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""McKesson’s commitment to SBTi is its latest example of driving social and environmental action to protect our planet for generations to come, and to deliver both business and societal value.'"".
Each sentence starts with a ""*"".
Use this format for the output:
* sentece: [class label]
Keep the sentences in the same order as given."</t>
  </si>
  <si>
    <t>Prompt: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</si>
</sst>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1"/>
      <name val="Calibri"/>
      <family val="2"/>
      <scheme val="minor"/>
    </font>
    <font>
      <b/>
      <sz val="11"/>
      <name val="Calibri"/>
      <family val="2"/>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rgb="FF00B050"/>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0" fillId="6" borderId="0" xfId="0" applyFill="1"/>
    <xf numFmtId="0" fontId="4" fillId="2" borderId="0" xfId="0" applyFont="1" applyFill="1"/>
    <xf numFmtId="0" fontId="0" fillId="7" borderId="0" xfId="0" applyFill="1"/>
    <xf numFmtId="0" fontId="0" fillId="4" borderId="0" xfId="0" applyFill="1"/>
    <xf numFmtId="0" fontId="0" fillId="4" borderId="0" xfId="0" applyFill="1" applyAlignment="1">
      <alignment horizontal="center"/>
    </xf>
    <xf numFmtId="0" fontId="0" fillId="8" borderId="0" xfId="0" applyFill="1" applyAlignment="1">
      <alignment horizontal="center"/>
    </xf>
    <xf numFmtId="0" fontId="0" fillId="3" borderId="0" xfId="0" applyFill="1" applyAlignment="1">
      <alignment horizontal="center"/>
    </xf>
    <xf numFmtId="0" fontId="0" fillId="5" borderId="0" xfId="0" applyFill="1" applyAlignment="1">
      <alignment horizontal="center"/>
    </xf>
    <xf numFmtId="0" fontId="0" fillId="9" borderId="0" xfId="0" applyFill="1" applyAlignment="1">
      <alignment horizontal="center"/>
    </xf>
    <xf numFmtId="0" fontId="0" fillId="10"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D1" sqref="D1:D1048576"/>
    </sheetView>
  </sheetViews>
  <sheetFormatPr defaultRowHeight="15" x14ac:dyDescent="0.25"/>
  <cols>
    <col min="4" max="4" width="9.140625" style="2"/>
  </cols>
  <sheetData>
    <row r="1" spans="1:5" x14ac:dyDescent="0.25">
      <c r="B1" s="1" t="s">
        <v>21</v>
      </c>
      <c r="C1" s="1" t="s">
        <v>0</v>
      </c>
      <c r="D1" s="13" t="s">
        <v>1</v>
      </c>
      <c r="E1" s="1" t="s">
        <v>19</v>
      </c>
    </row>
    <row r="2" spans="1:5" x14ac:dyDescent="0.25">
      <c r="A2" s="1">
        <v>4</v>
      </c>
      <c r="B2">
        <v>8</v>
      </c>
      <c r="C2" t="s">
        <v>22</v>
      </c>
      <c r="D2" s="2" t="s">
        <v>23</v>
      </c>
      <c r="E2" t="s">
        <v>24</v>
      </c>
    </row>
    <row r="3" spans="1:5" x14ac:dyDescent="0.25">
      <c r="A3" s="1">
        <v>11</v>
      </c>
      <c r="B3">
        <v>94</v>
      </c>
      <c r="C3" t="s">
        <v>25</v>
      </c>
      <c r="D3" s="2" t="s">
        <v>26</v>
      </c>
      <c r="E3" t="s">
        <v>24</v>
      </c>
    </row>
    <row r="4" spans="1:5" x14ac:dyDescent="0.25">
      <c r="A4" s="1">
        <v>19</v>
      </c>
      <c r="B4">
        <v>78</v>
      </c>
      <c r="C4" t="s">
        <v>27</v>
      </c>
      <c r="D4" s="2" t="s">
        <v>26</v>
      </c>
      <c r="E4" t="s">
        <v>24</v>
      </c>
    </row>
    <row r="5" spans="1:5" x14ac:dyDescent="0.25">
      <c r="A5" s="1">
        <v>1</v>
      </c>
      <c r="B5">
        <v>34</v>
      </c>
      <c r="C5" t="s">
        <v>28</v>
      </c>
      <c r="D5" s="2" t="s">
        <v>29</v>
      </c>
      <c r="E5" t="s">
        <v>24</v>
      </c>
    </row>
    <row r="6" spans="1:5" x14ac:dyDescent="0.25">
      <c r="A6" s="1">
        <v>0</v>
      </c>
      <c r="B6">
        <v>10</v>
      </c>
      <c r="C6" t="s">
        <v>30</v>
      </c>
      <c r="D6" s="2" t="s">
        <v>29</v>
      </c>
      <c r="E6" t="s">
        <v>24</v>
      </c>
    </row>
    <row r="7" spans="1:5" x14ac:dyDescent="0.25">
      <c r="A7" s="1">
        <v>29</v>
      </c>
      <c r="B7">
        <v>100</v>
      </c>
      <c r="C7" t="s">
        <v>31</v>
      </c>
      <c r="D7" s="2" t="s">
        <v>32</v>
      </c>
      <c r="E7" t="s">
        <v>24</v>
      </c>
    </row>
    <row r="8" spans="1:5" x14ac:dyDescent="0.25">
      <c r="A8" s="1">
        <v>14</v>
      </c>
      <c r="B8">
        <v>107</v>
      </c>
      <c r="C8" t="s">
        <v>33</v>
      </c>
      <c r="D8" s="2" t="s">
        <v>26</v>
      </c>
      <c r="E8" t="s">
        <v>24</v>
      </c>
    </row>
    <row r="9" spans="1:5" x14ac:dyDescent="0.25">
      <c r="A9" s="1">
        <v>7</v>
      </c>
      <c r="B9">
        <v>33</v>
      </c>
      <c r="C9" t="s">
        <v>34</v>
      </c>
      <c r="D9" s="2" t="s">
        <v>23</v>
      </c>
      <c r="E9" t="s">
        <v>24</v>
      </c>
    </row>
    <row r="10" spans="1:5" x14ac:dyDescent="0.25">
      <c r="A10" s="1">
        <v>28</v>
      </c>
      <c r="B10">
        <v>119</v>
      </c>
      <c r="C10" t="s">
        <v>35</v>
      </c>
      <c r="D10" s="2" t="s">
        <v>32</v>
      </c>
      <c r="E10" t="s">
        <v>24</v>
      </c>
    </row>
    <row r="11" spans="1:5" x14ac:dyDescent="0.25">
      <c r="A11" s="1">
        <v>16</v>
      </c>
      <c r="B11">
        <v>143</v>
      </c>
      <c r="C11" t="s">
        <v>36</v>
      </c>
      <c r="D11" s="2" t="s">
        <v>26</v>
      </c>
      <c r="E11" t="s">
        <v>24</v>
      </c>
    </row>
    <row r="12" spans="1:5" x14ac:dyDescent="0.25">
      <c r="A12" s="1">
        <v>9</v>
      </c>
      <c r="B12">
        <v>7</v>
      </c>
      <c r="C12" t="s">
        <v>37</v>
      </c>
      <c r="D12" s="2" t="s">
        <v>23</v>
      </c>
      <c r="E12" t="s">
        <v>24</v>
      </c>
    </row>
    <row r="13" spans="1:5" x14ac:dyDescent="0.25">
      <c r="A13" s="1">
        <v>3</v>
      </c>
      <c r="B13">
        <v>23</v>
      </c>
      <c r="C13" t="s">
        <v>38</v>
      </c>
      <c r="D13" s="2" t="s">
        <v>23</v>
      </c>
      <c r="E13" t="s">
        <v>24</v>
      </c>
    </row>
    <row r="14" spans="1:5" x14ac:dyDescent="0.25">
      <c r="A14" s="1">
        <v>17</v>
      </c>
      <c r="B14">
        <v>140</v>
      </c>
      <c r="C14" t="s">
        <v>39</v>
      </c>
      <c r="D14" s="2" t="s">
        <v>26</v>
      </c>
      <c r="E14" t="s">
        <v>24</v>
      </c>
    </row>
    <row r="15" spans="1:5" x14ac:dyDescent="0.25">
      <c r="A15" s="1">
        <v>26</v>
      </c>
      <c r="B15">
        <v>128</v>
      </c>
      <c r="C15" t="s">
        <v>40</v>
      </c>
      <c r="D15" s="2" t="s">
        <v>32</v>
      </c>
      <c r="E15" t="s">
        <v>24</v>
      </c>
    </row>
    <row r="16" spans="1:5" x14ac:dyDescent="0.25">
      <c r="A16" s="1">
        <v>5</v>
      </c>
      <c r="B16">
        <v>36</v>
      </c>
      <c r="C16" t="s">
        <v>41</v>
      </c>
      <c r="D16" s="2" t="s">
        <v>23</v>
      </c>
      <c r="E16" t="s">
        <v>24</v>
      </c>
    </row>
    <row r="17" spans="1:5" x14ac:dyDescent="0.25">
      <c r="A17" s="1">
        <v>2</v>
      </c>
      <c r="B17">
        <v>28</v>
      </c>
      <c r="C17" t="s">
        <v>42</v>
      </c>
      <c r="D17" s="2" t="s">
        <v>29</v>
      </c>
      <c r="E17" t="s">
        <v>24</v>
      </c>
    </row>
    <row r="18" spans="1:5" x14ac:dyDescent="0.25">
      <c r="A18" s="1">
        <v>21</v>
      </c>
      <c r="B18">
        <v>114</v>
      </c>
      <c r="C18" t="s">
        <v>43</v>
      </c>
      <c r="D18" s="2" t="s">
        <v>26</v>
      </c>
      <c r="E18" t="s">
        <v>24</v>
      </c>
    </row>
    <row r="19" spans="1:5" x14ac:dyDescent="0.25">
      <c r="A19" s="1">
        <v>22</v>
      </c>
      <c r="B19">
        <v>86</v>
      </c>
      <c r="C19" t="s">
        <v>44</v>
      </c>
      <c r="D19" s="2" t="s">
        <v>32</v>
      </c>
      <c r="E19" t="s">
        <v>24</v>
      </c>
    </row>
    <row r="20" spans="1:5" x14ac:dyDescent="0.25">
      <c r="A20" s="1">
        <v>6</v>
      </c>
      <c r="B20">
        <v>29</v>
      </c>
      <c r="C20" t="s">
        <v>45</v>
      </c>
      <c r="D20" s="2" t="s">
        <v>23</v>
      </c>
      <c r="E20" t="s">
        <v>24</v>
      </c>
    </row>
    <row r="21" spans="1:5" x14ac:dyDescent="0.25">
      <c r="A21" s="1">
        <v>8</v>
      </c>
      <c r="B21">
        <v>16</v>
      </c>
      <c r="C21" t="s">
        <v>46</v>
      </c>
      <c r="D21" s="2" t="s">
        <v>23</v>
      </c>
      <c r="E21" t="s">
        <v>24</v>
      </c>
    </row>
    <row r="22" spans="1:5" x14ac:dyDescent="0.25">
      <c r="A22" s="1">
        <v>27</v>
      </c>
      <c r="B22">
        <v>104</v>
      </c>
      <c r="C22" t="s">
        <v>47</v>
      </c>
      <c r="D22" s="2" t="s">
        <v>32</v>
      </c>
      <c r="E22" t="s">
        <v>24</v>
      </c>
    </row>
    <row r="23" spans="1:5" x14ac:dyDescent="0.25">
      <c r="A23" s="1">
        <v>12</v>
      </c>
      <c r="B23">
        <v>95</v>
      </c>
      <c r="C23" t="s">
        <v>48</v>
      </c>
      <c r="D23" s="2" t="s">
        <v>26</v>
      </c>
      <c r="E23" t="s">
        <v>24</v>
      </c>
    </row>
    <row r="24" spans="1:5" x14ac:dyDescent="0.25">
      <c r="A24" s="1">
        <v>24</v>
      </c>
      <c r="B24">
        <v>116</v>
      </c>
      <c r="C24" t="s">
        <v>49</v>
      </c>
      <c r="D24" s="2" t="s">
        <v>32</v>
      </c>
      <c r="E24" t="s">
        <v>24</v>
      </c>
    </row>
    <row r="25" spans="1:5" x14ac:dyDescent="0.25">
      <c r="A25" s="1">
        <v>23</v>
      </c>
      <c r="B25">
        <v>91</v>
      </c>
      <c r="C25" t="s">
        <v>50</v>
      </c>
      <c r="D25" s="2" t="s">
        <v>32</v>
      </c>
      <c r="E25" t="s">
        <v>24</v>
      </c>
    </row>
    <row r="26" spans="1:5" x14ac:dyDescent="0.25">
      <c r="A26" s="1">
        <v>20</v>
      </c>
      <c r="B26">
        <v>90</v>
      </c>
      <c r="C26" t="s">
        <v>51</v>
      </c>
      <c r="D26" s="2" t="s">
        <v>26</v>
      </c>
      <c r="E26" t="s">
        <v>24</v>
      </c>
    </row>
    <row r="27" spans="1:5" x14ac:dyDescent="0.25">
      <c r="A27" s="1">
        <v>18</v>
      </c>
      <c r="B27">
        <v>92</v>
      </c>
      <c r="C27" t="s">
        <v>52</v>
      </c>
      <c r="D27" s="2" t="s">
        <v>26</v>
      </c>
      <c r="E27" t="s">
        <v>24</v>
      </c>
    </row>
    <row r="28" spans="1:5" x14ac:dyDescent="0.25">
      <c r="A28" s="1">
        <v>25</v>
      </c>
      <c r="B28">
        <v>135</v>
      </c>
      <c r="C28" t="s">
        <v>53</v>
      </c>
      <c r="D28" s="2" t="s">
        <v>32</v>
      </c>
      <c r="E28" t="s">
        <v>24</v>
      </c>
    </row>
    <row r="29" spans="1:5" x14ac:dyDescent="0.25">
      <c r="A29" s="1">
        <v>10</v>
      </c>
      <c r="B29">
        <v>146</v>
      </c>
      <c r="C29" t="s">
        <v>54</v>
      </c>
      <c r="D29" s="2" t="s">
        <v>26</v>
      </c>
      <c r="E29" t="s">
        <v>24</v>
      </c>
    </row>
    <row r="30" spans="1:5" x14ac:dyDescent="0.25">
      <c r="A30" s="1">
        <v>15</v>
      </c>
      <c r="B30">
        <v>87</v>
      </c>
      <c r="C30" t="s">
        <v>55</v>
      </c>
      <c r="D30" s="2" t="s">
        <v>26</v>
      </c>
      <c r="E30" t="s">
        <v>24</v>
      </c>
    </row>
    <row r="31" spans="1:5" x14ac:dyDescent="0.25">
      <c r="A31" s="1">
        <v>13</v>
      </c>
      <c r="B31">
        <v>142</v>
      </c>
      <c r="C31" t="s">
        <v>56</v>
      </c>
      <c r="D31" s="2" t="s">
        <v>26</v>
      </c>
      <c r="E31" t="s">
        <v>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AG39"/>
  <sheetViews>
    <sheetView tabSelected="1" topLeftCell="A23" workbookViewId="0">
      <pane xSplit="1" topLeftCell="K1" activePane="topRight" state="frozen"/>
      <selection pane="topRight" activeCell="S39" sqref="S39"/>
    </sheetView>
  </sheetViews>
  <sheetFormatPr defaultRowHeight="15" x14ac:dyDescent="0.25"/>
  <cols>
    <col min="5" max="5" width="26.42578125" style="2" bestFit="1" customWidth="1"/>
  </cols>
  <sheetData>
    <row r="1" spans="1:33" x14ac:dyDescent="0.25">
      <c r="A1" s="15" t="s">
        <v>60</v>
      </c>
      <c r="J1" s="21" t="s">
        <v>11</v>
      </c>
      <c r="K1" s="21"/>
      <c r="L1" s="21"/>
      <c r="M1" s="19" t="s">
        <v>12</v>
      </c>
      <c r="N1" s="19"/>
      <c r="O1" s="19"/>
      <c r="P1" s="21" t="s">
        <v>11</v>
      </c>
      <c r="Q1" s="21"/>
      <c r="R1" s="21"/>
      <c r="S1" s="19" t="s">
        <v>12</v>
      </c>
      <c r="T1" s="19"/>
      <c r="U1" s="19"/>
      <c r="V1" s="21" t="s">
        <v>11</v>
      </c>
      <c r="W1" s="21"/>
      <c r="X1" s="21"/>
      <c r="Y1" s="19" t="s">
        <v>12</v>
      </c>
      <c r="Z1" s="19"/>
      <c r="AA1" s="19"/>
      <c r="AB1" s="21" t="s">
        <v>11</v>
      </c>
      <c r="AC1" s="21"/>
      <c r="AD1" s="21"/>
      <c r="AE1" s="19" t="s">
        <v>12</v>
      </c>
      <c r="AF1" s="19"/>
      <c r="AG1" s="19"/>
    </row>
    <row r="2" spans="1:33" x14ac:dyDescent="0.25">
      <c r="J2" s="22" t="s">
        <v>13</v>
      </c>
      <c r="K2" s="22"/>
      <c r="L2" s="22"/>
      <c r="M2" s="22" t="s">
        <v>13</v>
      </c>
      <c r="N2" s="22"/>
      <c r="O2" s="22"/>
      <c r="P2" s="20" t="s">
        <v>63</v>
      </c>
      <c r="Q2" s="20"/>
      <c r="R2" s="20"/>
      <c r="S2" s="20" t="s">
        <v>63</v>
      </c>
      <c r="T2" s="20"/>
      <c r="U2" s="20"/>
      <c r="V2" s="23" t="s">
        <v>67</v>
      </c>
      <c r="W2" s="23"/>
      <c r="X2" s="23"/>
      <c r="Y2" s="23" t="s">
        <v>67</v>
      </c>
      <c r="Z2" s="23"/>
      <c r="AA2" s="23"/>
      <c r="AB2" s="24" t="s">
        <v>71</v>
      </c>
      <c r="AC2" s="24"/>
      <c r="AD2" s="24"/>
      <c r="AE2" s="24" t="s">
        <v>71</v>
      </c>
      <c r="AF2" s="24"/>
      <c r="AG2" s="24"/>
    </row>
    <row r="3" spans="1:33" s="7" customFormat="1" ht="30" x14ac:dyDescent="0.25">
      <c r="A3" s="11" t="s">
        <v>0</v>
      </c>
      <c r="C3" s="11" t="s">
        <v>0</v>
      </c>
      <c r="D3" s="12" t="s">
        <v>17</v>
      </c>
      <c r="E3" s="14" t="s">
        <v>1</v>
      </c>
      <c r="F3" s="12" t="s">
        <v>19</v>
      </c>
      <c r="G3"/>
      <c r="H3"/>
      <c r="J3" s="10" t="s">
        <v>14</v>
      </c>
      <c r="K3" s="10" t="s">
        <v>15</v>
      </c>
      <c r="L3" s="10" t="s">
        <v>16</v>
      </c>
      <c r="M3" s="10" t="s">
        <v>14</v>
      </c>
      <c r="N3" s="10" t="s">
        <v>15</v>
      </c>
      <c r="O3" s="10" t="s">
        <v>16</v>
      </c>
      <c r="P3" s="10" t="s">
        <v>14</v>
      </c>
      <c r="Q3" s="10" t="s">
        <v>15</v>
      </c>
      <c r="R3" s="10" t="s">
        <v>16</v>
      </c>
      <c r="S3" s="10" t="s">
        <v>14</v>
      </c>
      <c r="T3" s="10" t="s">
        <v>15</v>
      </c>
      <c r="U3" s="10" t="s">
        <v>16</v>
      </c>
      <c r="V3" s="10" t="s">
        <v>14</v>
      </c>
      <c r="W3" s="10" t="s">
        <v>15</v>
      </c>
      <c r="X3" s="10" t="s">
        <v>16</v>
      </c>
      <c r="Y3" s="10" t="s">
        <v>14</v>
      </c>
      <c r="Z3" s="10" t="s">
        <v>15</v>
      </c>
      <c r="AA3" s="10" t="s">
        <v>16</v>
      </c>
      <c r="AB3" s="10" t="s">
        <v>14</v>
      </c>
      <c r="AC3" s="10" t="s">
        <v>15</v>
      </c>
      <c r="AD3" s="10" t="s">
        <v>16</v>
      </c>
      <c r="AE3" s="10" t="s">
        <v>14</v>
      </c>
      <c r="AF3" s="10" t="s">
        <v>15</v>
      </c>
      <c r="AG3" s="10" t="s">
        <v>16</v>
      </c>
    </row>
    <row r="4" spans="1:33" x14ac:dyDescent="0.25">
      <c r="A4" t="s">
        <v>22</v>
      </c>
      <c r="B4" s="1"/>
      <c r="C4" t="s">
        <v>22</v>
      </c>
      <c r="D4" t="str">
        <f>_xlfn.CONCAT("* """,C4)</f>
        <v>* "We intend to be part of the solution to the
global energy challenge, supporting a smooth energy transition
and continuing to deliver the economic benefits of oil and gas
while reducing emissions on the path to net-zero emissions
by 2050.</v>
      </c>
      <c r="E4" s="2" t="s">
        <v>23</v>
      </c>
      <c r="F4" t="s">
        <v>24</v>
      </c>
      <c r="K4" t="s">
        <v>23</v>
      </c>
      <c r="L4" t="b">
        <f t="shared" ref="L4:L33" si="0">EXACT(K4, E4)</f>
        <v>1</v>
      </c>
      <c r="N4" t="s">
        <v>23</v>
      </c>
      <c r="O4" t="b">
        <f>EXACT(N4,E4)</f>
        <v>1</v>
      </c>
      <c r="Q4" t="s">
        <v>23</v>
      </c>
      <c r="R4" t="b">
        <f>EXACT(Q4, E4)</f>
        <v>1</v>
      </c>
      <c r="T4" t="s">
        <v>23</v>
      </c>
      <c r="U4" t="b">
        <f>EXACT(T4, E4)</f>
        <v>1</v>
      </c>
      <c r="W4" t="s">
        <v>58</v>
      </c>
      <c r="X4" t="b">
        <f>EXACT(W4, E4)</f>
        <v>0</v>
      </c>
      <c r="Z4" t="s">
        <v>58</v>
      </c>
      <c r="AA4" t="b">
        <f>EXACT(Z4, E4)</f>
        <v>0</v>
      </c>
      <c r="AC4" t="s">
        <v>23</v>
      </c>
      <c r="AD4" t="b">
        <f>EXACT(AC4, E4)</f>
        <v>1</v>
      </c>
      <c r="AF4" t="s">
        <v>23</v>
      </c>
      <c r="AG4" t="b">
        <f>EXACT(AF4, E4)</f>
        <v>1</v>
      </c>
    </row>
    <row r="5" spans="1:33" x14ac:dyDescent="0.25">
      <c r="A5" t="s">
        <v>25</v>
      </c>
      <c r="B5" s="1"/>
      <c r="C5" t="s">
        <v>25</v>
      </c>
      <c r="D5" t="str">
        <f t="shared" ref="D5:D33" si="1">_xlfn.CONCAT("* """,C5)</f>
        <v>* "Aramco strives to achieve zero spills.</v>
      </c>
      <c r="E5" s="2" t="s">
        <v>58</v>
      </c>
      <c r="F5" t="s">
        <v>24</v>
      </c>
      <c r="K5" t="s">
        <v>58</v>
      </c>
      <c r="L5" t="b">
        <f t="shared" si="0"/>
        <v>1</v>
      </c>
      <c r="N5" t="s">
        <v>58</v>
      </c>
      <c r="O5" t="b">
        <f t="shared" ref="O5:O33" si="2">EXACT(N5,E5)</f>
        <v>1</v>
      </c>
      <c r="Q5" t="s">
        <v>58</v>
      </c>
      <c r="R5" t="b">
        <f t="shared" ref="R5:R33" si="3">EXACT(Q5, E5)</f>
        <v>1</v>
      </c>
      <c r="T5" t="s">
        <v>58</v>
      </c>
      <c r="U5" t="b">
        <f t="shared" ref="U5:U33" si="4">EXACT(T5, E5)</f>
        <v>1</v>
      </c>
      <c r="W5" t="s">
        <v>58</v>
      </c>
      <c r="X5" t="b">
        <f t="shared" ref="X5:X33" si="5">EXACT(W5, E5)</f>
        <v>1</v>
      </c>
      <c r="Z5" t="s">
        <v>58</v>
      </c>
      <c r="AA5" t="b">
        <f t="shared" ref="AA5:AA33" si="6">EXACT(Z5, E5)</f>
        <v>1</v>
      </c>
      <c r="AC5" t="s">
        <v>58</v>
      </c>
      <c r="AD5" t="b">
        <f t="shared" ref="AD5:AD33" si="7">EXACT(AC5, E5)</f>
        <v>1</v>
      </c>
      <c r="AF5" t="s">
        <v>58</v>
      </c>
      <c r="AG5" t="b">
        <f t="shared" ref="AG5:AG33" si="8">EXACT(AF5, E5)</f>
        <v>1</v>
      </c>
    </row>
    <row r="6" spans="1:33" x14ac:dyDescent="0.25">
      <c r="A6" t="s">
        <v>27</v>
      </c>
      <c r="B6" s="1"/>
      <c r="C6" t="s">
        <v>27</v>
      </c>
      <c r="D6" t="str">
        <f t="shared" si="1"/>
        <v>* "As Saudi Aramco has grown, this responsibility has expanded to taking real steps to protect the environment, and engaging in a range of projects and initiatives.</v>
      </c>
      <c r="E6" s="2" t="s">
        <v>58</v>
      </c>
      <c r="F6" t="s">
        <v>24</v>
      </c>
      <c r="K6" t="s">
        <v>58</v>
      </c>
      <c r="L6" t="b">
        <f t="shared" si="0"/>
        <v>1</v>
      </c>
      <c r="N6" t="s">
        <v>58</v>
      </c>
      <c r="O6" t="b">
        <f t="shared" si="2"/>
        <v>1</v>
      </c>
      <c r="Q6" t="s">
        <v>58</v>
      </c>
      <c r="R6" t="b">
        <f t="shared" si="3"/>
        <v>1</v>
      </c>
      <c r="T6" t="s">
        <v>58</v>
      </c>
      <c r="U6" t="b">
        <f t="shared" si="4"/>
        <v>1</v>
      </c>
      <c r="W6" t="s">
        <v>58</v>
      </c>
      <c r="X6" t="b">
        <f t="shared" si="5"/>
        <v>1</v>
      </c>
      <c r="Z6" t="s">
        <v>58</v>
      </c>
      <c r="AA6" t="b">
        <f t="shared" si="6"/>
        <v>1</v>
      </c>
      <c r="AC6" t="s">
        <v>58</v>
      </c>
      <c r="AD6" t="b">
        <f t="shared" si="7"/>
        <v>1</v>
      </c>
      <c r="AF6" t="s">
        <v>58</v>
      </c>
      <c r="AG6" t="b">
        <f t="shared" si="8"/>
        <v>1</v>
      </c>
    </row>
    <row r="7" spans="1:33" x14ac:dyDescent="0.25">
      <c r="A7" t="s">
        <v>28</v>
      </c>
      <c r="B7" s="1"/>
      <c r="C7" t="s">
        <v>28</v>
      </c>
      <c r="D7" t="str">
        <f t="shared" si="1"/>
        <v>* "As part of OGMP 2.0, we have voluntarily committed to further and continuously reduce our methane emissions for climate protection.</v>
      </c>
      <c r="E7" s="2" t="s">
        <v>29</v>
      </c>
      <c r="F7" t="s">
        <v>24</v>
      </c>
      <c r="K7" s="17" t="s">
        <v>23</v>
      </c>
      <c r="L7" s="16" t="b">
        <f t="shared" si="0"/>
        <v>0</v>
      </c>
      <c r="N7" s="17" t="s">
        <v>23</v>
      </c>
      <c r="O7" s="2" t="b">
        <f t="shared" si="2"/>
        <v>0</v>
      </c>
      <c r="Q7" t="s">
        <v>23</v>
      </c>
      <c r="R7" t="b">
        <f t="shared" si="3"/>
        <v>0</v>
      </c>
      <c r="T7" t="s">
        <v>23</v>
      </c>
      <c r="U7" t="b">
        <f t="shared" si="4"/>
        <v>0</v>
      </c>
      <c r="W7" t="s">
        <v>58</v>
      </c>
      <c r="X7" t="b">
        <f t="shared" si="5"/>
        <v>0</v>
      </c>
      <c r="Z7" t="s">
        <v>58</v>
      </c>
      <c r="AA7" t="b">
        <f t="shared" si="6"/>
        <v>0</v>
      </c>
      <c r="AC7" t="s">
        <v>29</v>
      </c>
      <c r="AD7" t="b">
        <f t="shared" si="7"/>
        <v>1</v>
      </c>
      <c r="AF7" t="s">
        <v>29</v>
      </c>
      <c r="AG7" t="b">
        <f t="shared" si="8"/>
        <v>1</v>
      </c>
    </row>
    <row r="8" spans="1:33" x14ac:dyDescent="0.25">
      <c r="A8" t="s">
        <v>30</v>
      </c>
      <c r="B8" s="1"/>
      <c r="C8" t="s">
        <v>30</v>
      </c>
      <c r="D8" t="str">
        <f t="shared" si="1"/>
        <v>* "In 2022, we developed a Corporate Waste Management Strategy with a goal to minimize and divert waste from landfill and provide short- and long-term targets.</v>
      </c>
      <c r="E8" s="2" t="s">
        <v>29</v>
      </c>
      <c r="F8" t="s">
        <v>24</v>
      </c>
      <c r="K8" t="s">
        <v>29</v>
      </c>
      <c r="L8" t="b">
        <f t="shared" si="0"/>
        <v>1</v>
      </c>
      <c r="N8" t="s">
        <v>29</v>
      </c>
      <c r="O8" t="b">
        <f t="shared" si="2"/>
        <v>1</v>
      </c>
      <c r="Q8" t="s">
        <v>58</v>
      </c>
      <c r="R8" t="b">
        <f t="shared" si="3"/>
        <v>0</v>
      </c>
      <c r="T8" t="s">
        <v>58</v>
      </c>
      <c r="U8" t="b">
        <f t="shared" si="4"/>
        <v>0</v>
      </c>
      <c r="W8" t="s">
        <v>58</v>
      </c>
      <c r="X8" t="b">
        <f t="shared" si="5"/>
        <v>0</v>
      </c>
      <c r="Z8" t="s">
        <v>58</v>
      </c>
      <c r="AA8" t="b">
        <f t="shared" si="6"/>
        <v>0</v>
      </c>
      <c r="AC8" t="s">
        <v>29</v>
      </c>
      <c r="AD8" t="b">
        <f t="shared" si="7"/>
        <v>1</v>
      </c>
      <c r="AF8" t="s">
        <v>29</v>
      </c>
      <c r="AG8" t="b">
        <f t="shared" si="8"/>
        <v>1</v>
      </c>
    </row>
    <row r="9" spans="1:33" x14ac:dyDescent="0.25">
      <c r="A9" t="s">
        <v>31</v>
      </c>
      <c r="B9" s="1"/>
      <c r="C9" t="s">
        <v>31</v>
      </c>
      <c r="D9" t="str">
        <f t="shared" si="1"/>
        <v>* " We aim to avoid waste altogether through innovation, design, and operational efficiencies.</v>
      </c>
      <c r="E9" s="2" t="s">
        <v>58</v>
      </c>
      <c r="F9" t="s">
        <v>24</v>
      </c>
      <c r="K9" t="s">
        <v>58</v>
      </c>
      <c r="L9" t="b">
        <f t="shared" si="0"/>
        <v>1</v>
      </c>
      <c r="N9" t="s">
        <v>58</v>
      </c>
      <c r="O9" t="b">
        <f t="shared" si="2"/>
        <v>1</v>
      </c>
      <c r="Q9" t="s">
        <v>58</v>
      </c>
      <c r="R9" t="b">
        <f t="shared" si="3"/>
        <v>1</v>
      </c>
      <c r="T9" t="s">
        <v>58</v>
      </c>
      <c r="U9" t="b">
        <f t="shared" si="4"/>
        <v>1</v>
      </c>
      <c r="W9" t="s">
        <v>58</v>
      </c>
      <c r="X9" t="b">
        <f t="shared" si="5"/>
        <v>1</v>
      </c>
      <c r="Z9" t="s">
        <v>58</v>
      </c>
      <c r="AA9" t="b">
        <f t="shared" si="6"/>
        <v>1</v>
      </c>
      <c r="AC9" t="s">
        <v>58</v>
      </c>
      <c r="AD9" t="b">
        <f t="shared" si="7"/>
        <v>1</v>
      </c>
      <c r="AF9" t="s">
        <v>58</v>
      </c>
      <c r="AG9" t="b">
        <f t="shared" si="8"/>
        <v>1</v>
      </c>
    </row>
    <row r="10" spans="1:33" x14ac:dyDescent="0.25">
      <c r="A10" t="s">
        <v>33</v>
      </c>
      <c r="B10" s="1"/>
      <c r="C10" t="s">
        <v>33</v>
      </c>
      <c r="D10" t="str">
        <f t="shared" si="1"/>
        <v>* "We have work to do to continue to reduce packaging, particularly plastic packaging that’s harder to recycle, and we are undertaking a range of initiatives to do so.</v>
      </c>
      <c r="E10" s="2" t="s">
        <v>58</v>
      </c>
      <c r="F10" t="s">
        <v>24</v>
      </c>
      <c r="K10" s="18" t="s">
        <v>29</v>
      </c>
      <c r="L10" s="16" t="b">
        <f t="shared" si="0"/>
        <v>0</v>
      </c>
      <c r="N10" s="18" t="s">
        <v>29</v>
      </c>
      <c r="O10" s="2" t="b">
        <f t="shared" si="2"/>
        <v>0</v>
      </c>
      <c r="Q10" t="s">
        <v>58</v>
      </c>
      <c r="R10" t="b">
        <f t="shared" si="3"/>
        <v>1</v>
      </c>
      <c r="T10" t="s">
        <v>58</v>
      </c>
      <c r="U10" t="b">
        <f t="shared" si="4"/>
        <v>1</v>
      </c>
      <c r="W10" t="s">
        <v>58</v>
      </c>
      <c r="X10" t="b">
        <f t="shared" si="5"/>
        <v>1</v>
      </c>
      <c r="Z10" t="s">
        <v>58</v>
      </c>
      <c r="AA10" t="b">
        <f t="shared" si="6"/>
        <v>1</v>
      </c>
      <c r="AC10" t="s">
        <v>58</v>
      </c>
      <c r="AD10" t="b">
        <f t="shared" si="7"/>
        <v>1</v>
      </c>
      <c r="AF10" t="s">
        <v>58</v>
      </c>
      <c r="AG10" t="b">
        <f t="shared" si="8"/>
        <v>1</v>
      </c>
    </row>
    <row r="11" spans="1:33" x14ac:dyDescent="0.25">
      <c r="A11" t="s">
        <v>34</v>
      </c>
      <c r="B11" s="1"/>
      <c r="C11" t="s">
        <v>34</v>
      </c>
      <c r="D11" t="str">
        <f t="shared" si="1"/>
        <v>* "Our target is to build 1.5–2 GW of new renewable energy capacity by 2025, primarily in Europe in addition to the approximately 3.4 GW wind and solar portfolio power parks and development projects we have with our partners in Russia.</v>
      </c>
      <c r="E11" s="2" t="s">
        <v>23</v>
      </c>
      <c r="F11" t="s">
        <v>24</v>
      </c>
      <c r="K11" t="s">
        <v>23</v>
      </c>
      <c r="L11" t="b">
        <f t="shared" si="0"/>
        <v>1</v>
      </c>
      <c r="N11" t="s">
        <v>23</v>
      </c>
      <c r="O11" t="b">
        <f t="shared" si="2"/>
        <v>1</v>
      </c>
      <c r="Q11" t="s">
        <v>23</v>
      </c>
      <c r="R11" t="b">
        <f t="shared" si="3"/>
        <v>1</v>
      </c>
      <c r="T11" t="s">
        <v>23</v>
      </c>
      <c r="U11" t="b">
        <f t="shared" si="4"/>
        <v>1</v>
      </c>
      <c r="W11" t="s">
        <v>58</v>
      </c>
      <c r="X11" t="b">
        <f t="shared" si="5"/>
        <v>0</v>
      </c>
      <c r="Z11" t="s">
        <v>58</v>
      </c>
      <c r="AA11" t="b">
        <f t="shared" si="6"/>
        <v>0</v>
      </c>
      <c r="AC11" t="s">
        <v>23</v>
      </c>
      <c r="AD11" t="b">
        <f t="shared" si="7"/>
        <v>1</v>
      </c>
      <c r="AF11" t="s">
        <v>23</v>
      </c>
      <c r="AG11" t="b">
        <f t="shared" si="8"/>
        <v>1</v>
      </c>
    </row>
    <row r="12" spans="1:33" x14ac:dyDescent="0.25">
      <c r="A12" t="s">
        <v>35</v>
      </c>
      <c r="B12" s="1"/>
      <c r="C12" t="s">
        <v>35</v>
      </c>
      <c r="D12" t="str">
        <f t="shared" si="1"/>
        <v>* "Commitment: 
Contribute to climate change mitigation and adaptation while providing a secure supply of steadily cleaner energy; partner with key stakeholders to evolve our businesses and value chains toward net zero</v>
      </c>
      <c r="E12" s="2" t="s">
        <v>58</v>
      </c>
      <c r="F12" t="s">
        <v>24</v>
      </c>
      <c r="K12" s="18" t="s">
        <v>29</v>
      </c>
      <c r="L12" s="16" t="b">
        <f t="shared" si="0"/>
        <v>0</v>
      </c>
      <c r="N12" s="18" t="s">
        <v>29</v>
      </c>
      <c r="O12" s="2" t="b">
        <f t="shared" si="2"/>
        <v>0</v>
      </c>
      <c r="Q12" t="s">
        <v>29</v>
      </c>
      <c r="R12" t="b">
        <f t="shared" si="3"/>
        <v>0</v>
      </c>
      <c r="T12" t="s">
        <v>29</v>
      </c>
      <c r="U12" t="b">
        <f t="shared" si="4"/>
        <v>0</v>
      </c>
      <c r="W12" t="s">
        <v>58</v>
      </c>
      <c r="X12" t="b">
        <f t="shared" si="5"/>
        <v>1</v>
      </c>
      <c r="Z12" t="s">
        <v>29</v>
      </c>
      <c r="AA12" t="b">
        <f t="shared" si="6"/>
        <v>0</v>
      </c>
      <c r="AC12" t="s">
        <v>29</v>
      </c>
      <c r="AD12" t="b">
        <f t="shared" si="7"/>
        <v>0</v>
      </c>
      <c r="AF12" t="s">
        <v>29</v>
      </c>
      <c r="AG12" t="b">
        <f t="shared" si="8"/>
        <v>0</v>
      </c>
    </row>
    <row r="13" spans="1:33" x14ac:dyDescent="0.25">
      <c r="A13" t="s">
        <v>36</v>
      </c>
      <c r="B13" s="1"/>
      <c r="C13" t="s">
        <v>36</v>
      </c>
      <c r="D13" t="str">
        <f t="shared" si="1"/>
        <v>* "That’s why we aim to play an active role in making every community safer, smarter, and more fun to live in each year.</v>
      </c>
      <c r="E13" s="2" t="s">
        <v>58</v>
      </c>
      <c r="F13" t="s">
        <v>24</v>
      </c>
      <c r="K13" t="s">
        <v>58</v>
      </c>
      <c r="L13" t="b">
        <f t="shared" si="0"/>
        <v>1</v>
      </c>
      <c r="N13" t="s">
        <v>58</v>
      </c>
      <c r="O13" t="b">
        <f t="shared" si="2"/>
        <v>1</v>
      </c>
      <c r="Q13" t="s">
        <v>58</v>
      </c>
      <c r="R13" t="b">
        <f t="shared" si="3"/>
        <v>1</v>
      </c>
      <c r="T13" t="s">
        <v>58</v>
      </c>
      <c r="U13" t="b">
        <f t="shared" si="4"/>
        <v>1</v>
      </c>
      <c r="W13" t="s">
        <v>58</v>
      </c>
      <c r="X13" t="b">
        <f t="shared" si="5"/>
        <v>1</v>
      </c>
      <c r="Z13" t="s">
        <v>58</v>
      </c>
      <c r="AA13" t="b">
        <f t="shared" si="6"/>
        <v>1</v>
      </c>
      <c r="AC13" t="s">
        <v>58</v>
      </c>
      <c r="AD13" t="b">
        <f t="shared" si="7"/>
        <v>1</v>
      </c>
      <c r="AF13" t="s">
        <v>58</v>
      </c>
      <c r="AG13" t="b">
        <f t="shared" si="8"/>
        <v>1</v>
      </c>
    </row>
    <row r="14" spans="1:33" x14ac:dyDescent="0.25">
      <c r="A14" t="s">
        <v>37</v>
      </c>
      <c r="B14" s="1"/>
      <c r="C14" t="s">
        <v>37</v>
      </c>
      <c r="D14" t="str">
        <f t="shared" si="1"/>
        <v xml:space="preserve">* "Our ambition is to achieve net-zero Scope 1 and Scope 2 greenhouse gas emissions across our wholly owned and operated assets by 2050. </v>
      </c>
      <c r="E14" s="2" t="s">
        <v>23</v>
      </c>
      <c r="F14" t="s">
        <v>24</v>
      </c>
      <c r="K14" t="s">
        <v>23</v>
      </c>
      <c r="L14" t="b">
        <f t="shared" si="0"/>
        <v>1</v>
      </c>
      <c r="N14" t="s">
        <v>23</v>
      </c>
      <c r="O14" t="b">
        <f t="shared" si="2"/>
        <v>1</v>
      </c>
      <c r="Q14" t="s">
        <v>23</v>
      </c>
      <c r="R14" t="b">
        <f t="shared" si="3"/>
        <v>1</v>
      </c>
      <c r="T14" t="s">
        <v>23</v>
      </c>
      <c r="U14" t="b">
        <f t="shared" si="4"/>
        <v>1</v>
      </c>
      <c r="W14" t="s">
        <v>23</v>
      </c>
      <c r="X14" t="b">
        <f t="shared" si="5"/>
        <v>1</v>
      </c>
      <c r="Z14" t="s">
        <v>23</v>
      </c>
      <c r="AA14" t="b">
        <f t="shared" si="6"/>
        <v>1</v>
      </c>
      <c r="AC14" t="s">
        <v>23</v>
      </c>
      <c r="AD14" t="b">
        <f t="shared" si="7"/>
        <v>1</v>
      </c>
      <c r="AF14" t="s">
        <v>23</v>
      </c>
      <c r="AG14" t="b">
        <f t="shared" si="8"/>
        <v>1</v>
      </c>
    </row>
    <row r="15" spans="1:33" x14ac:dyDescent="0.25">
      <c r="A15" t="s">
        <v>38</v>
      </c>
      <c r="B15" s="1"/>
      <c r="C15" t="s">
        <v>38</v>
      </c>
      <c r="D15" t="str">
        <f t="shared" si="1"/>
        <v>* "Target: Coal exit already by 2029 – 8 years earlier than planned (Disposal of Datteln 4 acc. to conditions from EU COM remedies assumed)</v>
      </c>
      <c r="E15" s="2" t="s">
        <v>23</v>
      </c>
      <c r="F15" t="s">
        <v>24</v>
      </c>
      <c r="K15" t="s">
        <v>23</v>
      </c>
      <c r="L15" t="b">
        <f t="shared" si="0"/>
        <v>1</v>
      </c>
      <c r="N15" t="s">
        <v>23</v>
      </c>
      <c r="O15" t="b">
        <f t="shared" si="2"/>
        <v>1</v>
      </c>
      <c r="Q15" t="s">
        <v>23</v>
      </c>
      <c r="R15" t="b">
        <f t="shared" si="3"/>
        <v>1</v>
      </c>
      <c r="T15" t="s">
        <v>23</v>
      </c>
      <c r="U15" t="b">
        <f t="shared" si="4"/>
        <v>1</v>
      </c>
      <c r="W15" t="s">
        <v>23</v>
      </c>
      <c r="X15" t="b">
        <f t="shared" si="5"/>
        <v>1</v>
      </c>
      <c r="Z15" t="s">
        <v>23</v>
      </c>
      <c r="AA15" t="b">
        <f t="shared" si="6"/>
        <v>1</v>
      </c>
      <c r="AC15" t="s">
        <v>23</v>
      </c>
      <c r="AD15" t="b">
        <f t="shared" si="7"/>
        <v>1</v>
      </c>
      <c r="AF15" t="s">
        <v>23</v>
      </c>
      <c r="AG15" t="b">
        <f t="shared" si="8"/>
        <v>1</v>
      </c>
    </row>
    <row r="16" spans="1:33" x14ac:dyDescent="0.25">
      <c r="A16" t="s">
        <v>39</v>
      </c>
      <c r="B16" s="1"/>
      <c r="C16" t="s">
        <v>39</v>
      </c>
      <c r="D16" t="str">
        <f t="shared" si="1"/>
        <v xml:space="preserve">* "Our long-term goal is climate-neutral mobility for everyone. </v>
      </c>
      <c r="E16" s="2" t="s">
        <v>58</v>
      </c>
      <c r="F16" t="s">
        <v>24</v>
      </c>
      <c r="K16" t="s">
        <v>58</v>
      </c>
      <c r="L16" t="b">
        <f t="shared" si="0"/>
        <v>1</v>
      </c>
      <c r="N16" t="s">
        <v>58</v>
      </c>
      <c r="O16" t="b">
        <f t="shared" si="2"/>
        <v>1</v>
      </c>
      <c r="Q16" t="s">
        <v>58</v>
      </c>
      <c r="R16" t="b">
        <f t="shared" si="3"/>
        <v>1</v>
      </c>
      <c r="T16" t="s">
        <v>58</v>
      </c>
      <c r="U16" t="b">
        <f t="shared" si="4"/>
        <v>1</v>
      </c>
      <c r="W16" t="s">
        <v>58</v>
      </c>
      <c r="X16" t="b">
        <f t="shared" si="5"/>
        <v>1</v>
      </c>
      <c r="Z16" t="s">
        <v>58</v>
      </c>
      <c r="AA16" t="b">
        <f t="shared" si="6"/>
        <v>1</v>
      </c>
      <c r="AC16" t="s">
        <v>58</v>
      </c>
      <c r="AD16" t="b">
        <f t="shared" si="7"/>
        <v>1</v>
      </c>
      <c r="AF16" t="s">
        <v>58</v>
      </c>
      <c r="AG16" t="b">
        <f t="shared" si="8"/>
        <v>1</v>
      </c>
    </row>
    <row r="17" spans="1:33" x14ac:dyDescent="0.25">
      <c r="A17" t="s">
        <v>40</v>
      </c>
      <c r="B17" s="1"/>
      <c r="C17" t="s">
        <v>40</v>
      </c>
      <c r="D17" t="str">
        <f t="shared" si="1"/>
        <v>* "The company is committed to monitor closely its methane emissions, to record them in accordance with aligned, reliable and comparable methodologies and is actively promoting the OGMP 2.0 reporting framework with its Joint Venture partners for non-operated assets</v>
      </c>
      <c r="E17" s="2" t="s">
        <v>58</v>
      </c>
      <c r="F17" t="s">
        <v>24</v>
      </c>
      <c r="K17" s="18" t="s">
        <v>29</v>
      </c>
      <c r="L17" s="16" t="b">
        <f t="shared" si="0"/>
        <v>0</v>
      </c>
      <c r="N17" s="18" t="s">
        <v>29</v>
      </c>
      <c r="O17" s="2" t="b">
        <f t="shared" si="2"/>
        <v>0</v>
      </c>
      <c r="Q17" t="s">
        <v>29</v>
      </c>
      <c r="R17" t="b">
        <f t="shared" si="3"/>
        <v>0</v>
      </c>
      <c r="T17" t="s">
        <v>29</v>
      </c>
      <c r="U17" t="b">
        <f t="shared" si="4"/>
        <v>0</v>
      </c>
      <c r="W17" t="s">
        <v>58</v>
      </c>
      <c r="X17" t="b">
        <f t="shared" si="5"/>
        <v>1</v>
      </c>
      <c r="Z17" t="s">
        <v>58</v>
      </c>
      <c r="AA17" t="b">
        <f t="shared" si="6"/>
        <v>1</v>
      </c>
      <c r="AC17" t="s">
        <v>29</v>
      </c>
      <c r="AD17" t="b">
        <f t="shared" si="7"/>
        <v>0</v>
      </c>
      <c r="AF17" t="s">
        <v>29</v>
      </c>
      <c r="AG17" t="b">
        <f t="shared" si="8"/>
        <v>0</v>
      </c>
    </row>
    <row r="18" spans="1:33" x14ac:dyDescent="0.25">
      <c r="A18" t="s">
        <v>41</v>
      </c>
      <c r="B18" s="1"/>
      <c r="C18" t="s">
        <v>41</v>
      </c>
      <c r="D18" t="str">
        <f t="shared" si="1"/>
        <v>* "McKesson joins more than 2,000 companies committed to setting and achieving targets to reduce GHG emissions that are aligned to the goal of limiting global temperature rise to 1.5°C.</v>
      </c>
      <c r="E18" s="2" t="s">
        <v>23</v>
      </c>
      <c r="F18" t="s">
        <v>24</v>
      </c>
      <c r="K18" t="s">
        <v>23</v>
      </c>
      <c r="L18" t="b">
        <f t="shared" si="0"/>
        <v>1</v>
      </c>
      <c r="N18" t="s">
        <v>23</v>
      </c>
      <c r="O18" t="b">
        <f t="shared" si="2"/>
        <v>1</v>
      </c>
      <c r="Q18" t="s">
        <v>23</v>
      </c>
      <c r="R18" t="b">
        <f t="shared" si="3"/>
        <v>1</v>
      </c>
      <c r="T18" t="s">
        <v>23</v>
      </c>
      <c r="U18" t="b">
        <f t="shared" si="4"/>
        <v>1</v>
      </c>
      <c r="W18" t="s">
        <v>58</v>
      </c>
      <c r="X18" t="b">
        <f t="shared" si="5"/>
        <v>0</v>
      </c>
      <c r="Z18" t="s">
        <v>58</v>
      </c>
      <c r="AA18" t="b">
        <f t="shared" si="6"/>
        <v>0</v>
      </c>
      <c r="AC18" t="s">
        <v>29</v>
      </c>
      <c r="AD18" t="b">
        <f t="shared" si="7"/>
        <v>0</v>
      </c>
      <c r="AF18" t="s">
        <v>29</v>
      </c>
      <c r="AG18" t="b">
        <f t="shared" si="8"/>
        <v>0</v>
      </c>
    </row>
    <row r="19" spans="1:33" x14ac:dyDescent="0.25">
      <c r="A19" t="s">
        <v>42</v>
      </c>
      <c r="B19" s="1"/>
      <c r="C19" t="s">
        <v>42</v>
      </c>
      <c r="D19" t="str">
        <f t="shared" si="1"/>
        <v>* "Target: During 2023-2024, implementation of Leak detection and Repair (LDAR) campaign across Uniper operations to reduce methane emissions</v>
      </c>
      <c r="E19" s="2" t="s">
        <v>29</v>
      </c>
      <c r="F19" t="s">
        <v>24</v>
      </c>
      <c r="K19" s="17" t="s">
        <v>23</v>
      </c>
      <c r="L19" s="16" t="b">
        <f t="shared" si="0"/>
        <v>0</v>
      </c>
      <c r="N19" s="17" t="s">
        <v>23</v>
      </c>
      <c r="O19" s="2" t="b">
        <f t="shared" si="2"/>
        <v>0</v>
      </c>
      <c r="Q19" t="s">
        <v>23</v>
      </c>
      <c r="R19" t="b">
        <f t="shared" si="3"/>
        <v>0</v>
      </c>
      <c r="T19" t="s">
        <v>23</v>
      </c>
      <c r="U19" t="b">
        <f t="shared" si="4"/>
        <v>0</v>
      </c>
      <c r="W19" t="s">
        <v>23</v>
      </c>
      <c r="X19" t="b">
        <f t="shared" si="5"/>
        <v>0</v>
      </c>
      <c r="Z19" t="s">
        <v>23</v>
      </c>
      <c r="AA19" t="b">
        <f t="shared" si="6"/>
        <v>0</v>
      </c>
      <c r="AC19" t="s">
        <v>23</v>
      </c>
      <c r="AD19" t="b">
        <f t="shared" si="7"/>
        <v>0</v>
      </c>
      <c r="AF19" t="s">
        <v>23</v>
      </c>
      <c r="AG19" t="b">
        <f t="shared" si="8"/>
        <v>0</v>
      </c>
    </row>
    <row r="20" spans="1:33" x14ac:dyDescent="0.25">
      <c r="A20" t="s">
        <v>43</v>
      </c>
      <c r="B20" s="1"/>
      <c r="C20" t="s">
        <v>43</v>
      </c>
      <c r="D20" t="str">
        <f t="shared" si="1"/>
        <v>* "We devote major efforts in producing natural gas from coal.</v>
      </c>
      <c r="E20" s="2" t="s">
        <v>58</v>
      </c>
      <c r="F20" t="s">
        <v>24</v>
      </c>
      <c r="K20" t="s">
        <v>58</v>
      </c>
      <c r="L20" t="b">
        <f t="shared" si="0"/>
        <v>1</v>
      </c>
      <c r="N20" t="s">
        <v>58</v>
      </c>
      <c r="O20" t="b">
        <f t="shared" si="2"/>
        <v>1</v>
      </c>
      <c r="Q20" t="s">
        <v>58</v>
      </c>
      <c r="R20" t="b">
        <f t="shared" si="3"/>
        <v>1</v>
      </c>
      <c r="T20" t="s">
        <v>58</v>
      </c>
      <c r="U20" t="b">
        <f t="shared" si="4"/>
        <v>1</v>
      </c>
      <c r="W20" t="s">
        <v>58</v>
      </c>
      <c r="X20" t="b">
        <f t="shared" si="5"/>
        <v>1</v>
      </c>
      <c r="Z20" t="s">
        <v>58</v>
      </c>
      <c r="AA20" t="b">
        <f t="shared" si="6"/>
        <v>1</v>
      </c>
      <c r="AC20" t="s">
        <v>58</v>
      </c>
      <c r="AD20" t="b">
        <f t="shared" si="7"/>
        <v>1</v>
      </c>
      <c r="AF20" t="s">
        <v>58</v>
      </c>
      <c r="AG20" t="b">
        <f t="shared" si="8"/>
        <v>1</v>
      </c>
    </row>
    <row r="21" spans="1:33" x14ac:dyDescent="0.25">
      <c r="A21" t="s">
        <v>44</v>
      </c>
      <c r="B21" s="1"/>
      <c r="C21" t="s">
        <v>44</v>
      </c>
      <c r="D21" t="str">
        <f t="shared" si="1"/>
        <v xml:space="preserve">* "Under the governance framework, Aramco strives to achieve a net positive impact on biodiversity and ecosystem services. </v>
      </c>
      <c r="E21" s="2" t="s">
        <v>58</v>
      </c>
      <c r="F21" t="s">
        <v>24</v>
      </c>
      <c r="K21" s="18" t="s">
        <v>29</v>
      </c>
      <c r="L21" s="16" t="b">
        <f t="shared" si="0"/>
        <v>0</v>
      </c>
      <c r="N21" s="18" t="s">
        <v>29</v>
      </c>
      <c r="O21" s="2" t="b">
        <f t="shared" si="2"/>
        <v>0</v>
      </c>
      <c r="Q21" t="s">
        <v>29</v>
      </c>
      <c r="R21" t="b">
        <f t="shared" si="3"/>
        <v>0</v>
      </c>
      <c r="T21" t="s">
        <v>29</v>
      </c>
      <c r="U21" t="b">
        <f t="shared" si="4"/>
        <v>0</v>
      </c>
      <c r="W21" t="s">
        <v>58</v>
      </c>
      <c r="X21" t="b">
        <f t="shared" si="5"/>
        <v>1</v>
      </c>
      <c r="Z21" t="s">
        <v>58</v>
      </c>
      <c r="AA21" t="b">
        <f t="shared" si="6"/>
        <v>1</v>
      </c>
      <c r="AC21" t="s">
        <v>58</v>
      </c>
      <c r="AD21" t="b">
        <f t="shared" si="7"/>
        <v>1</v>
      </c>
      <c r="AF21" t="s">
        <v>58</v>
      </c>
      <c r="AG21" t="b">
        <f t="shared" si="8"/>
        <v>1</v>
      </c>
    </row>
    <row r="22" spans="1:33" x14ac:dyDescent="0.25">
      <c r="A22" t="s">
        <v>45</v>
      </c>
      <c r="B22" s="1"/>
      <c r="C22" t="s">
        <v>45</v>
      </c>
      <c r="D22" t="str">
        <f t="shared" si="1"/>
        <v>* "For our power business in Europe to be climate-neutral by 2035, decarbonizing our gas turbines will be essential.</v>
      </c>
      <c r="E22" s="2" t="s">
        <v>23</v>
      </c>
      <c r="F22" t="s">
        <v>24</v>
      </c>
      <c r="K22" t="s">
        <v>58</v>
      </c>
      <c r="L22" s="16" t="b">
        <f t="shared" si="0"/>
        <v>0</v>
      </c>
      <c r="N22" t="s">
        <v>23</v>
      </c>
      <c r="O22" t="b">
        <f t="shared" si="2"/>
        <v>1</v>
      </c>
      <c r="Q22" t="s">
        <v>58</v>
      </c>
      <c r="R22" t="b">
        <f t="shared" si="3"/>
        <v>0</v>
      </c>
      <c r="T22" t="s">
        <v>58</v>
      </c>
      <c r="U22" t="b">
        <f t="shared" si="4"/>
        <v>0</v>
      </c>
      <c r="W22" t="s">
        <v>58</v>
      </c>
      <c r="X22" t="b">
        <f t="shared" si="5"/>
        <v>0</v>
      </c>
      <c r="Z22" t="s">
        <v>58</v>
      </c>
      <c r="AA22" t="b">
        <f t="shared" si="6"/>
        <v>0</v>
      </c>
      <c r="AC22" t="s">
        <v>23</v>
      </c>
      <c r="AD22" t="b">
        <f t="shared" si="7"/>
        <v>1</v>
      </c>
      <c r="AF22" t="s">
        <v>23</v>
      </c>
      <c r="AG22" t="b">
        <f t="shared" si="8"/>
        <v>1</v>
      </c>
    </row>
    <row r="23" spans="1:33" x14ac:dyDescent="0.25">
      <c r="A23" t="s">
        <v>46</v>
      </c>
      <c r="B23" s="1"/>
      <c r="C23" t="s">
        <v>46</v>
      </c>
      <c r="D23" t="str">
        <f t="shared" si="1"/>
        <v>* "We remain committed to reaching net-zero carbon emissions across our operations by 2040.</v>
      </c>
      <c r="E23" s="2" t="s">
        <v>23</v>
      </c>
      <c r="F23" t="s">
        <v>24</v>
      </c>
      <c r="K23" t="s">
        <v>23</v>
      </c>
      <c r="L23" t="b">
        <f t="shared" si="0"/>
        <v>1</v>
      </c>
      <c r="N23" t="s">
        <v>23</v>
      </c>
      <c r="O23" t="b">
        <f t="shared" si="2"/>
        <v>1</v>
      </c>
      <c r="Q23" t="s">
        <v>23</v>
      </c>
      <c r="R23" t="b">
        <f t="shared" si="3"/>
        <v>1</v>
      </c>
      <c r="T23" t="s">
        <v>23</v>
      </c>
      <c r="U23" t="b">
        <f t="shared" si="4"/>
        <v>1</v>
      </c>
      <c r="W23" t="s">
        <v>23</v>
      </c>
      <c r="X23" t="b">
        <f t="shared" si="5"/>
        <v>1</v>
      </c>
      <c r="Z23" t="s">
        <v>23</v>
      </c>
      <c r="AA23" t="b">
        <f t="shared" si="6"/>
        <v>1</v>
      </c>
      <c r="AC23" t="s">
        <v>23</v>
      </c>
      <c r="AD23" t="b">
        <f t="shared" si="7"/>
        <v>1</v>
      </c>
      <c r="AF23" t="s">
        <v>23</v>
      </c>
      <c r="AG23" t="b">
        <f t="shared" si="8"/>
        <v>1</v>
      </c>
    </row>
    <row r="24" spans="1:33" x14ac:dyDescent="0.25">
      <c r="A24" t="s">
        <v>47</v>
      </c>
      <c r="B24" s="1"/>
      <c r="C24" t="s">
        <v>47</v>
      </c>
      <c r="D24" t="str">
        <f t="shared" si="1"/>
        <v>* "From reducing packaging to increasing the use of materials that can be easily recycled, Amazon is committed to reinventing how orders are shipped for the good of customers and the planet.</v>
      </c>
      <c r="E24" s="2" t="s">
        <v>58</v>
      </c>
      <c r="F24" t="s">
        <v>24</v>
      </c>
      <c r="K24" s="18" t="s">
        <v>29</v>
      </c>
      <c r="L24" s="16" t="b">
        <f t="shared" si="0"/>
        <v>0</v>
      </c>
      <c r="N24" s="18" t="s">
        <v>29</v>
      </c>
      <c r="O24" s="2" t="b">
        <f t="shared" si="2"/>
        <v>0</v>
      </c>
      <c r="Q24" t="s">
        <v>58</v>
      </c>
      <c r="R24" t="b">
        <f t="shared" si="3"/>
        <v>1</v>
      </c>
      <c r="T24" t="s">
        <v>58</v>
      </c>
      <c r="U24" t="b">
        <f t="shared" si="4"/>
        <v>1</v>
      </c>
      <c r="W24" t="s">
        <v>58</v>
      </c>
      <c r="X24" t="b">
        <f t="shared" si="5"/>
        <v>1</v>
      </c>
      <c r="Z24" t="s">
        <v>58</v>
      </c>
      <c r="AA24" t="b">
        <f t="shared" si="6"/>
        <v>1</v>
      </c>
      <c r="AC24" t="s">
        <v>29</v>
      </c>
      <c r="AD24" t="b">
        <f t="shared" si="7"/>
        <v>0</v>
      </c>
      <c r="AF24" t="s">
        <v>29</v>
      </c>
      <c r="AG24" t="b">
        <f t="shared" si="8"/>
        <v>0</v>
      </c>
    </row>
    <row r="25" spans="1:33" x14ac:dyDescent="0.25">
      <c r="A25" t="s">
        <v>48</v>
      </c>
      <c r="B25" s="1"/>
      <c r="C25" t="s">
        <v>48</v>
      </c>
      <c r="D25" t="str">
        <f t="shared" si="1"/>
        <v>* "Aramco’s biodiversity policy highlights the Company’s aspiration to have a net positive impact on biodiversity across its operations</v>
      </c>
      <c r="E25" s="2" t="s">
        <v>58</v>
      </c>
      <c r="F25" t="s">
        <v>24</v>
      </c>
      <c r="K25" s="18" t="s">
        <v>29</v>
      </c>
      <c r="L25" s="16" t="b">
        <f t="shared" si="0"/>
        <v>0</v>
      </c>
      <c r="N25" s="18" t="s">
        <v>29</v>
      </c>
      <c r="O25" s="2" t="b">
        <f t="shared" si="2"/>
        <v>0</v>
      </c>
      <c r="Q25" t="s">
        <v>29</v>
      </c>
      <c r="R25" t="b">
        <f t="shared" si="3"/>
        <v>0</v>
      </c>
      <c r="T25" t="s">
        <v>29</v>
      </c>
      <c r="U25" t="b">
        <f t="shared" si="4"/>
        <v>0</v>
      </c>
      <c r="W25" t="s">
        <v>58</v>
      </c>
      <c r="X25" t="b">
        <f t="shared" si="5"/>
        <v>1</v>
      </c>
      <c r="Z25" t="s">
        <v>58</v>
      </c>
      <c r="AA25" t="b">
        <f t="shared" si="6"/>
        <v>1</v>
      </c>
      <c r="AC25" t="s">
        <v>29</v>
      </c>
      <c r="AD25" t="b">
        <f t="shared" si="7"/>
        <v>0</v>
      </c>
      <c r="AF25" t="s">
        <v>29</v>
      </c>
      <c r="AG25" t="b">
        <f t="shared" si="8"/>
        <v>0</v>
      </c>
    </row>
    <row r="26" spans="1:33" x14ac:dyDescent="0.25">
      <c r="A26" t="s">
        <v>49</v>
      </c>
      <c r="B26" s="1"/>
      <c r="C26" t="s">
        <v>49</v>
      </c>
      <c r="D26" t="str">
        <f t="shared" si="1"/>
        <v>* "We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v>
      </c>
      <c r="E26" s="2" t="s">
        <v>58</v>
      </c>
      <c r="F26" t="s">
        <v>24</v>
      </c>
      <c r="K26" t="s">
        <v>58</v>
      </c>
      <c r="L26" t="b">
        <f t="shared" si="0"/>
        <v>1</v>
      </c>
      <c r="N26" s="18" t="s">
        <v>29</v>
      </c>
      <c r="O26" s="2" t="b">
        <f t="shared" si="2"/>
        <v>0</v>
      </c>
      <c r="Q26" t="s">
        <v>58</v>
      </c>
      <c r="R26" t="b">
        <f t="shared" si="3"/>
        <v>1</v>
      </c>
      <c r="T26" t="s">
        <v>58</v>
      </c>
      <c r="U26" t="b">
        <f t="shared" si="4"/>
        <v>1</v>
      </c>
      <c r="W26" t="s">
        <v>58</v>
      </c>
      <c r="X26" t="b">
        <f t="shared" si="5"/>
        <v>1</v>
      </c>
      <c r="Z26" t="s">
        <v>58</v>
      </c>
      <c r="AA26" t="b">
        <f t="shared" si="6"/>
        <v>1</v>
      </c>
      <c r="AC26" t="s">
        <v>58</v>
      </c>
      <c r="AD26" t="b">
        <f t="shared" si="7"/>
        <v>1</v>
      </c>
      <c r="AF26" t="s">
        <v>58</v>
      </c>
      <c r="AG26" t="b">
        <f t="shared" si="8"/>
        <v>1</v>
      </c>
    </row>
    <row r="27" spans="1:33" x14ac:dyDescent="0.25">
      <c r="A27" t="s">
        <v>50</v>
      </c>
      <c r="B27" s="1"/>
      <c r="C27" t="s">
        <v>50</v>
      </c>
      <c r="D27" t="str">
        <f t="shared" si="1"/>
        <v>* "While the Company endeavors to have strong controls in place to mitigate the risk of operational incidents, five fatalities (one employee and four contractors) sadly occurred during the year</v>
      </c>
      <c r="E27" s="2" t="s">
        <v>58</v>
      </c>
      <c r="F27" t="s">
        <v>24</v>
      </c>
      <c r="K27" t="s">
        <v>58</v>
      </c>
      <c r="L27" t="b">
        <f t="shared" si="0"/>
        <v>1</v>
      </c>
      <c r="N27" t="s">
        <v>58</v>
      </c>
      <c r="O27" t="b">
        <f t="shared" si="2"/>
        <v>1</v>
      </c>
      <c r="Q27" t="s">
        <v>58</v>
      </c>
      <c r="R27" t="b">
        <f t="shared" si="3"/>
        <v>1</v>
      </c>
      <c r="T27" t="s">
        <v>58</v>
      </c>
      <c r="U27" t="b">
        <f t="shared" si="4"/>
        <v>1</v>
      </c>
      <c r="W27" t="s">
        <v>58</v>
      </c>
      <c r="X27" t="b">
        <f t="shared" si="5"/>
        <v>1</v>
      </c>
      <c r="Z27" t="s">
        <v>58</v>
      </c>
      <c r="AA27" t="b">
        <f t="shared" si="6"/>
        <v>1</v>
      </c>
      <c r="AC27" t="s">
        <v>58</v>
      </c>
      <c r="AD27" t="b">
        <f t="shared" si="7"/>
        <v>1</v>
      </c>
      <c r="AF27" t="s">
        <v>58</v>
      </c>
      <c r="AG27" t="b">
        <f t="shared" si="8"/>
        <v>1</v>
      </c>
    </row>
    <row r="28" spans="1:33" x14ac:dyDescent="0.25">
      <c r="A28" t="s">
        <v>51</v>
      </c>
      <c r="B28" s="1"/>
      <c r="C28" t="s">
        <v>51</v>
      </c>
      <c r="D28" t="str">
        <f t="shared" si="1"/>
        <v>* "Aramco conducts business in a manner that aims to prevent incidents with the potential to impact people, damage assets, or harm the environment.</v>
      </c>
      <c r="E28" s="2" t="s">
        <v>58</v>
      </c>
      <c r="F28" t="s">
        <v>24</v>
      </c>
      <c r="K28" s="18" t="s">
        <v>29</v>
      </c>
      <c r="L28" s="16" t="b">
        <f t="shared" si="0"/>
        <v>0</v>
      </c>
      <c r="N28" s="18" t="s">
        <v>29</v>
      </c>
      <c r="O28" s="2" t="b">
        <f t="shared" si="2"/>
        <v>0</v>
      </c>
      <c r="Q28" t="s">
        <v>58</v>
      </c>
      <c r="R28" t="b">
        <f t="shared" si="3"/>
        <v>1</v>
      </c>
      <c r="T28" t="s">
        <v>58</v>
      </c>
      <c r="U28" t="b">
        <f t="shared" si="4"/>
        <v>1</v>
      </c>
      <c r="W28" t="s">
        <v>58</v>
      </c>
      <c r="X28" t="b">
        <f t="shared" si="5"/>
        <v>1</v>
      </c>
      <c r="Z28" t="s">
        <v>58</v>
      </c>
      <c r="AA28" t="b">
        <f t="shared" si="6"/>
        <v>1</v>
      </c>
      <c r="AC28" t="s">
        <v>58</v>
      </c>
      <c r="AD28" t="b">
        <f t="shared" si="7"/>
        <v>1</v>
      </c>
      <c r="AF28" t="s">
        <v>58</v>
      </c>
      <c r="AG28" t="b">
        <f t="shared" si="8"/>
        <v>1</v>
      </c>
    </row>
    <row r="29" spans="1:33" x14ac:dyDescent="0.25">
      <c r="A29" t="s">
        <v>52</v>
      </c>
      <c r="B29" s="1"/>
      <c r="C29" t="s">
        <v>52</v>
      </c>
      <c r="D29" t="str">
        <f t="shared" si="1"/>
        <v xml:space="preserve">* "The Company promotes and supports diversity and inclusion (D&amp;I), occupational health, and mental well-being. </v>
      </c>
      <c r="E29" s="2" t="s">
        <v>58</v>
      </c>
      <c r="F29" t="s">
        <v>24</v>
      </c>
      <c r="K29" s="18" t="s">
        <v>29</v>
      </c>
      <c r="L29" s="16" t="b">
        <f t="shared" si="0"/>
        <v>0</v>
      </c>
      <c r="N29" s="18" t="s">
        <v>29</v>
      </c>
      <c r="O29" s="2" t="b">
        <f t="shared" si="2"/>
        <v>0</v>
      </c>
      <c r="Q29" t="s">
        <v>58</v>
      </c>
      <c r="R29" t="b">
        <f t="shared" si="3"/>
        <v>1</v>
      </c>
      <c r="T29" t="s">
        <v>58</v>
      </c>
      <c r="U29" t="b">
        <f t="shared" si="4"/>
        <v>1</v>
      </c>
      <c r="W29" t="s">
        <v>58</v>
      </c>
      <c r="X29" t="b">
        <f t="shared" si="5"/>
        <v>1</v>
      </c>
      <c r="Z29" t="s">
        <v>58</v>
      </c>
      <c r="AA29" t="b">
        <f t="shared" si="6"/>
        <v>1</v>
      </c>
      <c r="AC29" t="s">
        <v>58</v>
      </c>
      <c r="AD29" t="b">
        <f t="shared" si="7"/>
        <v>1</v>
      </c>
      <c r="AF29" t="s">
        <v>58</v>
      </c>
      <c r="AG29" t="b">
        <f t="shared" si="8"/>
        <v>1</v>
      </c>
    </row>
    <row r="30" spans="1:33" x14ac:dyDescent="0.25">
      <c r="A30" t="s">
        <v>53</v>
      </c>
      <c r="B30" s="1"/>
      <c r="C30" t="s">
        <v>53</v>
      </c>
      <c r="D30" t="str">
        <f t="shared" si="1"/>
        <v xml:space="preserve">* "“McKesson’s commitment to renewable energy is an integral part of our sustainability strategy as well as our focus on improving operational efficiency and driving shareholder value,” said Michael Huaco, SVP and Global Head of Real Estate, McKesson. </v>
      </c>
      <c r="E30" s="2" t="s">
        <v>58</v>
      </c>
      <c r="F30" t="s">
        <v>24</v>
      </c>
      <c r="K30" s="18" t="s">
        <v>29</v>
      </c>
      <c r="L30" s="16" t="b">
        <f t="shared" si="0"/>
        <v>0</v>
      </c>
      <c r="N30" s="18" t="s">
        <v>29</v>
      </c>
      <c r="O30" s="2" t="b">
        <f t="shared" si="2"/>
        <v>0</v>
      </c>
      <c r="Q30" t="s">
        <v>29</v>
      </c>
      <c r="R30" t="b">
        <f t="shared" si="3"/>
        <v>0</v>
      </c>
      <c r="T30" t="s">
        <v>29</v>
      </c>
      <c r="U30" t="b">
        <f t="shared" si="4"/>
        <v>0</v>
      </c>
      <c r="W30" t="s">
        <v>58</v>
      </c>
      <c r="X30" t="b">
        <f t="shared" si="5"/>
        <v>1</v>
      </c>
      <c r="Z30" t="s">
        <v>58</v>
      </c>
      <c r="AA30" t="b">
        <f t="shared" si="6"/>
        <v>1</v>
      </c>
      <c r="AC30" t="s">
        <v>29</v>
      </c>
      <c r="AD30" t="b">
        <f t="shared" si="7"/>
        <v>0</v>
      </c>
      <c r="AF30" t="s">
        <v>29</v>
      </c>
      <c r="AG30" t="b">
        <f t="shared" si="8"/>
        <v>0</v>
      </c>
    </row>
    <row r="31" spans="1:33" x14ac:dyDescent="0.25">
      <c r="A31" t="s">
        <v>54</v>
      </c>
      <c r="B31" s="1"/>
      <c r="C31" t="s">
        <v>54</v>
      </c>
      <c r="D31" t="str">
        <f t="shared" si="1"/>
        <v>* "Through innovative collaborations, Volkswagen of America is one of the first high-volume manufacturers to deliver a truly holistic approach to ultra-low-carbon mobility, supporting the company’s broader global carbon reduction efforts.</v>
      </c>
      <c r="E31" s="2" t="s">
        <v>58</v>
      </c>
      <c r="F31" t="s">
        <v>24</v>
      </c>
      <c r="K31" s="18" t="s">
        <v>29</v>
      </c>
      <c r="L31" s="16" t="b">
        <f t="shared" si="0"/>
        <v>0</v>
      </c>
      <c r="N31" s="18" t="s">
        <v>29</v>
      </c>
      <c r="O31" s="2" t="b">
        <f t="shared" si="2"/>
        <v>0</v>
      </c>
      <c r="Q31" t="s">
        <v>29</v>
      </c>
      <c r="R31" t="b">
        <f t="shared" si="3"/>
        <v>0</v>
      </c>
      <c r="T31" t="s">
        <v>29</v>
      </c>
      <c r="U31" t="b">
        <f t="shared" si="4"/>
        <v>0</v>
      </c>
      <c r="W31" t="s">
        <v>58</v>
      </c>
      <c r="X31" t="b">
        <f t="shared" si="5"/>
        <v>1</v>
      </c>
      <c r="Z31" t="s">
        <v>58</v>
      </c>
      <c r="AA31" t="b">
        <f t="shared" si="6"/>
        <v>1</v>
      </c>
      <c r="AC31" t="s">
        <v>29</v>
      </c>
      <c r="AD31" t="b">
        <f t="shared" si="7"/>
        <v>0</v>
      </c>
      <c r="AF31" t="s">
        <v>29</v>
      </c>
      <c r="AG31" t="b">
        <f t="shared" si="8"/>
        <v>0</v>
      </c>
    </row>
    <row r="32" spans="1:33" x14ac:dyDescent="0.25">
      <c r="A32" t="s">
        <v>55</v>
      </c>
      <c r="B32" s="1"/>
      <c r="C32" t="s">
        <v>55</v>
      </c>
      <c r="D32" t="str">
        <f t="shared" si="1"/>
        <v>* "With access to some of the world’s largest
hydrocarbon resources, Aramco has a role to
play in helping the world navigate towards a
lower-carbon future.</v>
      </c>
      <c r="E32" s="2" t="s">
        <v>58</v>
      </c>
      <c r="F32" t="s">
        <v>24</v>
      </c>
      <c r="K32" s="18" t="s">
        <v>29</v>
      </c>
      <c r="L32" s="16" t="b">
        <f t="shared" si="0"/>
        <v>0</v>
      </c>
      <c r="N32" s="18" t="s">
        <v>29</v>
      </c>
      <c r="O32" s="2" t="b">
        <f t="shared" si="2"/>
        <v>0</v>
      </c>
      <c r="Q32" t="s">
        <v>29</v>
      </c>
      <c r="R32" t="b">
        <f t="shared" si="3"/>
        <v>0</v>
      </c>
      <c r="T32" t="s">
        <v>29</v>
      </c>
      <c r="U32" t="b">
        <f t="shared" si="4"/>
        <v>0</v>
      </c>
      <c r="W32" t="s">
        <v>29</v>
      </c>
      <c r="X32" t="b">
        <f t="shared" si="5"/>
        <v>0</v>
      </c>
      <c r="Z32" t="s">
        <v>29</v>
      </c>
      <c r="AA32" t="b">
        <f t="shared" si="6"/>
        <v>0</v>
      </c>
      <c r="AC32" t="s">
        <v>58</v>
      </c>
      <c r="AD32" t="b">
        <f t="shared" si="7"/>
        <v>1</v>
      </c>
      <c r="AF32" t="s">
        <v>58</v>
      </c>
      <c r="AG32" t="b">
        <f t="shared" si="8"/>
        <v>1</v>
      </c>
    </row>
    <row r="33" spans="1:33" x14ac:dyDescent="0.25">
      <c r="A33" t="s">
        <v>56</v>
      </c>
      <c r="B33" s="1"/>
      <c r="C33" t="s">
        <v>56</v>
      </c>
      <c r="D33" t="str">
        <f t="shared" si="1"/>
        <v>* "We’re committed to increasing our use of renewable energy and reducing our carbon footprint.</v>
      </c>
      <c r="E33" s="2" t="s">
        <v>58</v>
      </c>
      <c r="F33" t="s">
        <v>24</v>
      </c>
      <c r="K33" t="s">
        <v>58</v>
      </c>
      <c r="L33" t="b">
        <f t="shared" si="0"/>
        <v>1</v>
      </c>
      <c r="N33" t="s">
        <v>58</v>
      </c>
      <c r="O33" t="b">
        <f t="shared" si="2"/>
        <v>1</v>
      </c>
      <c r="Q33" t="s">
        <v>58</v>
      </c>
      <c r="R33" t="b">
        <f t="shared" si="3"/>
        <v>1</v>
      </c>
      <c r="T33" t="s">
        <v>58</v>
      </c>
      <c r="U33" t="b">
        <f t="shared" si="4"/>
        <v>1</v>
      </c>
      <c r="W33" t="s">
        <v>58</v>
      </c>
      <c r="X33" t="b">
        <f t="shared" si="5"/>
        <v>1</v>
      </c>
      <c r="Z33" t="s">
        <v>58</v>
      </c>
      <c r="AA33" t="b">
        <f t="shared" si="6"/>
        <v>1</v>
      </c>
      <c r="AC33" t="s">
        <v>58</v>
      </c>
      <c r="AD33" t="b">
        <f t="shared" si="7"/>
        <v>1</v>
      </c>
      <c r="AF33" t="s">
        <v>58</v>
      </c>
      <c r="AG33" t="b">
        <f t="shared" si="8"/>
        <v>1</v>
      </c>
    </row>
    <row r="35" spans="1:33" x14ac:dyDescent="0.25">
      <c r="D35">
        <f>COUNTA(C4:C33)</f>
        <v>30</v>
      </c>
      <c r="L35">
        <f>COUNTIF(L4:L33, TRUE) /$D35 * 100</f>
        <v>53.333333333333336</v>
      </c>
      <c r="O35">
        <f>COUNTIF(O4:O33, TRUE) /$D35 * 100</f>
        <v>53.333333333333336</v>
      </c>
      <c r="R35">
        <f t="shared" ref="R35:AG35" si="9">COUNTIF(R4:R33, TRUE) /$D35 * 100</f>
        <v>63.333333333333329</v>
      </c>
      <c r="U35">
        <f t="shared" si="9"/>
        <v>63.333333333333329</v>
      </c>
      <c r="X35">
        <f t="shared" si="9"/>
        <v>73.333333333333329</v>
      </c>
      <c r="AA35">
        <f t="shared" si="9"/>
        <v>70</v>
      </c>
      <c r="AD35">
        <f t="shared" si="9"/>
        <v>73.333333333333329</v>
      </c>
      <c r="AG35">
        <f t="shared" si="9"/>
        <v>73.333333333333329</v>
      </c>
    </row>
    <row r="38" spans="1:33" x14ac:dyDescent="0.25">
      <c r="K38" s="17"/>
      <c r="L38" t="s">
        <v>61</v>
      </c>
    </row>
    <row r="39" spans="1:33" x14ac:dyDescent="0.25">
      <c r="K39" t="s">
        <v>57</v>
      </c>
      <c r="L39">
        <f>2/COUNTIF(L4:L33,FALSE) * 100</f>
        <v>14.285714285714285</v>
      </c>
      <c r="O39">
        <f>2/COUNTIF(O4:O33,FALSE) * 100</f>
        <v>14.285714285714285</v>
      </c>
    </row>
  </sheetData>
  <mergeCells count="16">
    <mergeCell ref="V1:X1"/>
    <mergeCell ref="Y1:AA1"/>
    <mergeCell ref="V2:X2"/>
    <mergeCell ref="Y2:AA2"/>
    <mergeCell ref="AE2:AG2"/>
    <mergeCell ref="AB2:AD2"/>
    <mergeCell ref="AE1:AG1"/>
    <mergeCell ref="AB1:AD1"/>
    <mergeCell ref="S1:U1"/>
    <mergeCell ref="P2:R2"/>
    <mergeCell ref="S2:U2"/>
    <mergeCell ref="J1:L1"/>
    <mergeCell ref="M1:O1"/>
    <mergeCell ref="J2:L2"/>
    <mergeCell ref="M2:O2"/>
    <mergeCell ref="P1:R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14"/>
  <sheetViews>
    <sheetView topLeftCell="A10" workbookViewId="0">
      <selection activeCell="D10" sqref="D10"/>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105" x14ac:dyDescent="0.25">
      <c r="B7">
        <v>3</v>
      </c>
      <c r="C7" s="7" t="s">
        <v>10</v>
      </c>
      <c r="D7" s="8" t="s">
        <v>59</v>
      </c>
      <c r="F7">
        <f>AVERAGE(results!L35,results!O35)</f>
        <v>53.333333333333336</v>
      </c>
      <c r="I7" t="s">
        <v>20</v>
      </c>
      <c r="J7" s="8" t="s">
        <v>18</v>
      </c>
    </row>
    <row r="8" spans="2:10" ht="45" x14ac:dyDescent="0.25">
      <c r="B8">
        <v>4</v>
      </c>
      <c r="C8" s="7" t="s">
        <v>62</v>
      </c>
      <c r="D8" s="8" t="s">
        <v>65</v>
      </c>
      <c r="F8">
        <f>AVERAGE(results!R35, results!U35)</f>
        <v>63.333333333333329</v>
      </c>
    </row>
    <row r="9" spans="2:10" ht="180" x14ac:dyDescent="0.25">
      <c r="B9">
        <v>5</v>
      </c>
      <c r="C9" s="7" t="s">
        <v>66</v>
      </c>
      <c r="D9" s="8" t="s">
        <v>68</v>
      </c>
      <c r="E9" s="7"/>
      <c r="F9">
        <f>AVERAGE(results!X35, results!AA35)</f>
        <v>71.666666666666657</v>
      </c>
    </row>
    <row r="10" spans="2:10" ht="375" x14ac:dyDescent="0.25">
      <c r="B10">
        <v>6</v>
      </c>
      <c r="C10" s="7" t="s">
        <v>69</v>
      </c>
      <c r="D10" s="8" t="s">
        <v>70</v>
      </c>
    </row>
    <row r="12" spans="2:10" x14ac:dyDescent="0.25">
      <c r="E12" t="s">
        <v>64</v>
      </c>
    </row>
    <row r="13" spans="2:10" x14ac:dyDescent="0.25">
      <c r="E13">
        <v>2</v>
      </c>
      <c r="F13" t="s">
        <v>26</v>
      </c>
    </row>
    <row r="14" spans="2:10" x14ac:dyDescent="0.25">
      <c r="E14">
        <v>2</v>
      </c>
      <c r="F14"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2023-11-11T14:39:14Z</dcterms:modified>
</cp:coreProperties>
</file>