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doe\Documents\Poli\Materiale_tesi\"/>
    </mc:Choice>
  </mc:AlternateContent>
  <bookViews>
    <workbookView xWindow="0" yWindow="0" windowWidth="19200" windowHeight="7190"/>
  </bookViews>
  <sheets>
    <sheet name="Foglio1" sheetId="1" r:id="rId1"/>
    <sheet name="Grafic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R121" i="1" l="1"/>
  <c r="P121" i="1"/>
  <c r="R94" i="1"/>
  <c r="P94" i="1"/>
  <c r="R47" i="1"/>
  <c r="P47" i="1"/>
  <c r="N106" i="1" l="1"/>
  <c r="N121" i="1"/>
  <c r="N117" i="1"/>
  <c r="N118" i="1"/>
  <c r="N119" i="1"/>
  <c r="N120" i="1"/>
  <c r="N103" i="1"/>
  <c r="N104" i="1"/>
  <c r="N105" i="1"/>
  <c r="N102" i="1"/>
  <c r="K102" i="1"/>
  <c r="K7" i="1"/>
  <c r="K12" i="1"/>
  <c r="K17" i="1"/>
  <c r="K22" i="1"/>
  <c r="K27" i="1"/>
  <c r="K32" i="1"/>
  <c r="K37" i="1"/>
  <c r="K42" i="1"/>
  <c r="K47" i="1"/>
  <c r="K54" i="1"/>
  <c r="K59" i="1"/>
  <c r="K64" i="1"/>
  <c r="K69" i="1"/>
  <c r="K74" i="1"/>
  <c r="K79" i="1"/>
  <c r="K84" i="1"/>
  <c r="K89" i="1"/>
  <c r="K94" i="1"/>
  <c r="K101" i="1"/>
  <c r="K106" i="1"/>
  <c r="K111" i="1"/>
  <c r="K116" i="1"/>
  <c r="K121" i="1"/>
  <c r="K8" i="1"/>
  <c r="K9" i="1"/>
  <c r="K10" i="1"/>
  <c r="K11" i="1"/>
  <c r="K13" i="1"/>
  <c r="K14" i="1"/>
  <c r="K15" i="1"/>
  <c r="K16" i="1"/>
  <c r="K18" i="1"/>
  <c r="K19" i="1"/>
  <c r="K20" i="1"/>
  <c r="K21" i="1"/>
  <c r="K23" i="1"/>
  <c r="K24" i="1"/>
  <c r="K25" i="1"/>
  <c r="K26" i="1"/>
  <c r="K28" i="1"/>
  <c r="K29" i="1"/>
  <c r="K30" i="1"/>
  <c r="K31" i="1"/>
  <c r="K33" i="1"/>
  <c r="K34" i="1"/>
  <c r="K35" i="1"/>
  <c r="K36" i="1"/>
  <c r="K38" i="1"/>
  <c r="K39" i="1"/>
  <c r="K40" i="1"/>
  <c r="K41" i="1"/>
  <c r="K43" i="1"/>
  <c r="K44" i="1"/>
  <c r="K45" i="1"/>
  <c r="K46" i="1"/>
  <c r="K50" i="1"/>
  <c r="K51" i="1"/>
  <c r="K52" i="1"/>
  <c r="K53" i="1"/>
  <c r="K55" i="1"/>
  <c r="K56" i="1"/>
  <c r="K57" i="1"/>
  <c r="K58" i="1"/>
  <c r="K60" i="1"/>
  <c r="K61" i="1"/>
  <c r="K62" i="1"/>
  <c r="K63" i="1"/>
  <c r="K65" i="1"/>
  <c r="K66" i="1"/>
  <c r="K67" i="1"/>
  <c r="K68" i="1"/>
  <c r="K70" i="1"/>
  <c r="K71" i="1"/>
  <c r="K72" i="1"/>
  <c r="K73" i="1"/>
  <c r="K75" i="1"/>
  <c r="K76" i="1"/>
  <c r="K77" i="1"/>
  <c r="K78" i="1"/>
  <c r="K80" i="1"/>
  <c r="K81" i="1"/>
  <c r="K82" i="1"/>
  <c r="K83" i="1"/>
  <c r="K85" i="1"/>
  <c r="K86" i="1"/>
  <c r="K87" i="1"/>
  <c r="K88" i="1"/>
  <c r="K90" i="1"/>
  <c r="K91" i="1"/>
  <c r="K92" i="1"/>
  <c r="K93" i="1"/>
  <c r="K97" i="1"/>
  <c r="K98" i="1"/>
  <c r="K99" i="1"/>
  <c r="K100" i="1"/>
  <c r="K103" i="1"/>
  <c r="K104" i="1"/>
  <c r="K105" i="1"/>
  <c r="K107" i="1"/>
  <c r="K108" i="1"/>
  <c r="K109" i="1"/>
  <c r="K110" i="1"/>
  <c r="K112" i="1"/>
  <c r="K113" i="1"/>
  <c r="K114" i="1"/>
  <c r="K115" i="1"/>
  <c r="K117" i="1"/>
  <c r="K118" i="1"/>
  <c r="K119" i="1"/>
  <c r="K120" i="1"/>
  <c r="K4" i="1"/>
  <c r="K5" i="1"/>
  <c r="K6" i="1"/>
  <c r="K3" i="1"/>
  <c r="M121" i="1"/>
  <c r="M116" i="1"/>
  <c r="M111" i="1"/>
  <c r="M106" i="1"/>
  <c r="M101" i="1"/>
  <c r="M94" i="1"/>
  <c r="M89" i="1"/>
  <c r="M84" i="1"/>
  <c r="M79" i="1"/>
  <c r="M74" i="1"/>
  <c r="M69" i="1"/>
  <c r="M64" i="1"/>
  <c r="M59" i="1"/>
  <c r="M54" i="1"/>
  <c r="M47" i="1"/>
  <c r="M42" i="1"/>
  <c r="M37" i="1"/>
  <c r="M32" i="1"/>
  <c r="M27" i="1"/>
  <c r="M22" i="1"/>
  <c r="M17" i="1"/>
  <c r="M12" i="1"/>
  <c r="M4" i="1"/>
  <c r="M5" i="1"/>
  <c r="M6" i="1"/>
  <c r="M8" i="1"/>
  <c r="M9" i="1"/>
  <c r="M10" i="1"/>
  <c r="M11" i="1"/>
  <c r="M13" i="1"/>
  <c r="M14" i="1"/>
  <c r="M15" i="1"/>
  <c r="M16" i="1"/>
  <c r="M18" i="1"/>
  <c r="M19" i="1"/>
  <c r="M20" i="1"/>
  <c r="M21" i="1"/>
  <c r="M23" i="1"/>
  <c r="M24" i="1"/>
  <c r="M25" i="1"/>
  <c r="M26" i="1"/>
  <c r="M28" i="1"/>
  <c r="M29" i="1"/>
  <c r="M30" i="1"/>
  <c r="M31" i="1"/>
  <c r="M33" i="1"/>
  <c r="M34" i="1"/>
  <c r="M35" i="1"/>
  <c r="M36" i="1"/>
  <c r="M38" i="1"/>
  <c r="M39" i="1"/>
  <c r="M40" i="1"/>
  <c r="M41" i="1"/>
  <c r="M43" i="1"/>
  <c r="M44" i="1"/>
  <c r="M45" i="1"/>
  <c r="M46" i="1"/>
  <c r="M50" i="1"/>
  <c r="M51" i="1"/>
  <c r="M52" i="1"/>
  <c r="M53" i="1"/>
  <c r="M55" i="1"/>
  <c r="M56" i="1"/>
  <c r="M57" i="1"/>
  <c r="M58" i="1"/>
  <c r="M60" i="1"/>
  <c r="M61" i="1"/>
  <c r="M62" i="1"/>
  <c r="M63" i="1"/>
  <c r="M65" i="1"/>
  <c r="M66" i="1"/>
  <c r="M67" i="1"/>
  <c r="M68" i="1"/>
  <c r="M70" i="1"/>
  <c r="M71" i="1"/>
  <c r="M72" i="1"/>
  <c r="M73" i="1"/>
  <c r="M75" i="1"/>
  <c r="M76" i="1"/>
  <c r="M77" i="1"/>
  <c r="M78" i="1"/>
  <c r="M80" i="1"/>
  <c r="M81" i="1"/>
  <c r="M82" i="1"/>
  <c r="M83" i="1"/>
  <c r="M85" i="1"/>
  <c r="M86" i="1"/>
  <c r="M87" i="1"/>
  <c r="M88" i="1"/>
  <c r="M90" i="1"/>
  <c r="M91" i="1"/>
  <c r="M92" i="1"/>
  <c r="M93" i="1"/>
  <c r="M97" i="1"/>
  <c r="M98" i="1"/>
  <c r="M99" i="1"/>
  <c r="M100" i="1"/>
  <c r="M102" i="1"/>
  <c r="M103" i="1"/>
  <c r="M104" i="1"/>
  <c r="M105" i="1"/>
  <c r="M107" i="1"/>
  <c r="M108" i="1"/>
  <c r="M109" i="1"/>
  <c r="M110" i="1"/>
  <c r="M112" i="1"/>
  <c r="M113" i="1"/>
  <c r="M114" i="1"/>
  <c r="M115" i="1"/>
  <c r="M117" i="1"/>
  <c r="M118" i="1"/>
  <c r="M119" i="1"/>
  <c r="M120" i="1"/>
  <c r="M3" i="1"/>
  <c r="R2" i="1"/>
  <c r="Q2" i="1"/>
</calcChain>
</file>

<file path=xl/sharedStrings.xml><?xml version="1.0" encoding="utf-8"?>
<sst xmlns="http://schemas.openxmlformats.org/spreadsheetml/2006/main" count="318" uniqueCount="136">
  <si>
    <t>fObb_1</t>
  </si>
  <si>
    <t>f_Obb2</t>
  </si>
  <si>
    <t>Time_1</t>
  </si>
  <si>
    <t>Time_2</t>
  </si>
  <si>
    <t>Status_1</t>
  </si>
  <si>
    <t>Status_2</t>
  </si>
  <si>
    <t>BB_1</t>
  </si>
  <si>
    <t>BB_2</t>
  </si>
  <si>
    <r>
      <t xml:space="preserve">NOISE, </t>
    </r>
    <r>
      <rPr>
        <sz val="11"/>
        <color theme="1"/>
        <rFont val="Calibri"/>
        <family val="2"/>
      </rPr>
      <t>Δ=3,n=100,1=0.95</t>
    </r>
  </si>
  <si>
    <t>NOISE,Δ=5,n=100,q=0.95</t>
  </si>
  <si>
    <t>NOISE,Δ=10,n=100,q=0.95</t>
  </si>
  <si>
    <t>NOISE,Δ=3,n=200,q=0.95</t>
  </si>
  <si>
    <t>NOISE,Δ=5,n=200,q=0.95</t>
  </si>
  <si>
    <t>NOISE,Δ=10,n=200,q=0.95</t>
  </si>
  <si>
    <t>NOISE,Δ=3,n=400,q=0.95</t>
  </si>
  <si>
    <t>NOISE,Δ=5,n=400,q=0.95</t>
  </si>
  <si>
    <t>NOISE,Δ=10,n=400,q=0.95</t>
  </si>
  <si>
    <t>tot_test</t>
  </si>
  <si>
    <t>% optimal</t>
  </si>
  <si>
    <t>% feasiblle</t>
  </si>
  <si>
    <t>optimal</t>
  </si>
  <si>
    <t>feasible</t>
  </si>
  <si>
    <t>NOISE, Δ=10,n=100,q=0.5</t>
  </si>
  <si>
    <t>NOISE, Δ=3,n=200,q=0.5</t>
  </si>
  <si>
    <t>NOISE, Δ=5,n=200,q=0.5</t>
  </si>
  <si>
    <t>NOISE, Δ=10,n=200,q=0.5</t>
  </si>
  <si>
    <t>NOISE, Δ=3,n=400,q=0.5</t>
  </si>
  <si>
    <t>ONE PEAK, Δ=3,n=100,q=0.95</t>
  </si>
  <si>
    <t>ONE PEAK, Δ=5,n=100,q=0.95</t>
  </si>
  <si>
    <t>ONE PEAK, Δ=10,n=100,q=0.95</t>
  </si>
  <si>
    <t>ONE PEAK, Δ=3,n=200,q=0.95</t>
  </si>
  <si>
    <t>ONE PEAK, Δ=5,n=200,q=0.95</t>
  </si>
  <si>
    <t>ONE PEAK, Δ=10,n=200,q=0.95</t>
  </si>
  <si>
    <t>ONE PEAK, Δ=3,n=400,q=0.95</t>
  </si>
  <si>
    <t>ONE PEAK, Δ=5,n=400,q=0.95</t>
  </si>
  <si>
    <t>ONE PEAK, Δ=10,n=400,q=0.95</t>
  </si>
  <si>
    <t>caratteristica 1</t>
  </si>
  <si>
    <t>caratteristica 2</t>
  </si>
  <si>
    <t>T1_1</t>
  </si>
  <si>
    <t>T1_2</t>
  </si>
  <si>
    <t>T1_3</t>
  </si>
  <si>
    <t>T1_4</t>
  </si>
  <si>
    <t>T2_1</t>
  </si>
  <si>
    <t>T2_4</t>
  </si>
  <si>
    <t>T2_2</t>
  </si>
  <si>
    <t>T2_3</t>
  </si>
  <si>
    <t>T3_1</t>
  </si>
  <si>
    <t>T3_2</t>
  </si>
  <si>
    <t>T3_3</t>
  </si>
  <si>
    <t>T3_4</t>
  </si>
  <si>
    <t>T4_1</t>
  </si>
  <si>
    <t>T4_2</t>
  </si>
  <si>
    <t>T4_3</t>
  </si>
  <si>
    <t>T4_4</t>
  </si>
  <si>
    <t>T5_1</t>
  </si>
  <si>
    <t>T6_1</t>
  </si>
  <si>
    <t>T9_1</t>
  </si>
  <si>
    <t>T5_2</t>
  </si>
  <si>
    <t>T5_3</t>
  </si>
  <si>
    <t>T5_4</t>
  </si>
  <si>
    <t>T6_2</t>
  </si>
  <si>
    <t>T6_3</t>
  </si>
  <si>
    <t>T6_4</t>
  </si>
  <si>
    <t>T7_1</t>
  </si>
  <si>
    <t>T7_2</t>
  </si>
  <si>
    <t>T7_3</t>
  </si>
  <si>
    <t>T7_4</t>
  </si>
  <si>
    <t>T8_1</t>
  </si>
  <si>
    <t>T8_2</t>
  </si>
  <si>
    <t>T8_3</t>
  </si>
  <si>
    <t>T8_4</t>
  </si>
  <si>
    <t>T9_3</t>
  </si>
  <si>
    <t>T9_2</t>
  </si>
  <si>
    <t>T9_4</t>
  </si>
  <si>
    <t>T10_1</t>
  </si>
  <si>
    <t>T10_4</t>
  </si>
  <si>
    <t>T10_2</t>
  </si>
  <si>
    <t>T10_3</t>
  </si>
  <si>
    <t>T11_1</t>
  </si>
  <si>
    <t>T11_2</t>
  </si>
  <si>
    <t>T11_3</t>
  </si>
  <si>
    <t>T11_4</t>
  </si>
  <si>
    <t>T12_1</t>
  </si>
  <si>
    <t>T12_2</t>
  </si>
  <si>
    <t>T12_3</t>
  </si>
  <si>
    <t>T12_4</t>
  </si>
  <si>
    <t>T13_1</t>
  </si>
  <si>
    <t>T13_2</t>
  </si>
  <si>
    <t>T13_3</t>
  </si>
  <si>
    <t>T13_4</t>
  </si>
  <si>
    <t>T14_1</t>
  </si>
  <si>
    <t>T14_2</t>
  </si>
  <si>
    <t>T14_3</t>
  </si>
  <si>
    <t>T14_4</t>
  </si>
  <si>
    <t>T15_1</t>
  </si>
  <si>
    <t>T15_2</t>
  </si>
  <si>
    <t>T15_3</t>
  </si>
  <si>
    <t>T15_4</t>
  </si>
  <si>
    <t>T16_1</t>
  </si>
  <si>
    <t>T16_2</t>
  </si>
  <si>
    <t>T16_3</t>
  </si>
  <si>
    <t>T16_4</t>
  </si>
  <si>
    <t>T17_1</t>
  </si>
  <si>
    <t>T17_2</t>
  </si>
  <si>
    <t>T17_3</t>
  </si>
  <si>
    <t>T17_4</t>
  </si>
  <si>
    <t>T18_1</t>
  </si>
  <si>
    <t>T18_2</t>
  </si>
  <si>
    <t>T18_3</t>
  </si>
  <si>
    <t>T18_4</t>
  </si>
  <si>
    <t>T19_1</t>
  </si>
  <si>
    <t>T19_2</t>
  </si>
  <si>
    <t>T19_3</t>
  </si>
  <si>
    <t>T19_4</t>
  </si>
  <si>
    <t>T20_1</t>
  </si>
  <si>
    <t>T20_2</t>
  </si>
  <si>
    <t>T20_3</t>
  </si>
  <si>
    <t>T20_4</t>
  </si>
  <si>
    <t>T21_1</t>
  </si>
  <si>
    <t>T21_2</t>
  </si>
  <si>
    <t>T21_3</t>
  </si>
  <si>
    <t>T21_4</t>
  </si>
  <si>
    <t>T22_1</t>
  </si>
  <si>
    <t>T22_2</t>
  </si>
  <si>
    <t>T22_3</t>
  </si>
  <si>
    <t>T22_4</t>
  </si>
  <si>
    <t>T23_1</t>
  </si>
  <si>
    <t>T23_2</t>
  </si>
  <si>
    <t>T23_3</t>
  </si>
  <si>
    <t>T23_4</t>
  </si>
  <si>
    <r>
      <t xml:space="preserve">NOISE </t>
    </r>
    <r>
      <rPr>
        <sz val="11"/>
        <color theme="1"/>
        <rFont val="Calibri"/>
        <family val="2"/>
      </rPr>
      <t>Δ=3</t>
    </r>
  </si>
  <si>
    <t>NOISE Δ=5</t>
  </si>
  <si>
    <t>NOISE Δ=10</t>
  </si>
  <si>
    <t>ONEPEAK Δ=3</t>
  </si>
  <si>
    <t>ONEPEAK Δ=5</t>
  </si>
  <si>
    <t>ONEPEAK Δ=10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</si>
</sst>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2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7" borderId="3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>
                <a:latin typeface="Verdana" panose="020B0604030504040204" pitchFamily="34" charset="0"/>
                <a:ea typeface="Verdana" panose="020B0604030504040204" pitchFamily="34" charset="0"/>
              </a:rPr>
              <a:t>Caratteristica</a:t>
            </a:r>
            <a:r>
              <a:rPr lang="it-IT" sz="1200" baseline="0">
                <a:latin typeface="Verdana" panose="020B0604030504040204" pitchFamily="34" charset="0"/>
                <a:ea typeface="Verdana" panose="020B0604030504040204" pitchFamily="34" charset="0"/>
              </a:rPr>
              <a:t>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Grafico!$A$2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Grafico!$B$1:$G$1</c:f>
              <c:strCache>
                <c:ptCount val="6"/>
                <c:pt idx="0">
                  <c:v>NOISE Δ=3</c:v>
                </c:pt>
                <c:pt idx="1">
                  <c:v>NOISE Δ=5</c:v>
                </c:pt>
                <c:pt idx="2">
                  <c:v>NOISE Δ=10</c:v>
                </c:pt>
                <c:pt idx="3">
                  <c:v>ONEPEAK Δ=3</c:v>
                </c:pt>
                <c:pt idx="4">
                  <c:v>ONEPEAK Δ=5</c:v>
                </c:pt>
                <c:pt idx="5">
                  <c:v>ONEPEAK Δ=10</c:v>
                </c:pt>
              </c:strCache>
            </c:strRef>
          </c:cat>
          <c:val>
            <c:numRef>
              <c:f>Grafico!$B$2:$G$2</c:f>
              <c:numCache>
                <c:formatCode>General</c:formatCode>
                <c:ptCount val="6"/>
                <c:pt idx="0">
                  <c:v>4.1589999999999998</c:v>
                </c:pt>
                <c:pt idx="1">
                  <c:v>1.84</c:v>
                </c:pt>
                <c:pt idx="2">
                  <c:v>1.871</c:v>
                </c:pt>
                <c:pt idx="3">
                  <c:v>0.85199999999999998</c:v>
                </c:pt>
                <c:pt idx="4">
                  <c:v>0.92900000000000005</c:v>
                </c:pt>
                <c:pt idx="5">
                  <c:v>0.97899999999999998</c:v>
                </c:pt>
              </c:numCache>
            </c:numRef>
          </c:val>
        </c:ser>
        <c:ser>
          <c:idx val="1"/>
          <c:order val="1"/>
          <c:tx>
            <c:strRef>
              <c:f>Grafico!$A$3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Grafico!$B$1:$G$1</c:f>
              <c:strCache>
                <c:ptCount val="6"/>
                <c:pt idx="0">
                  <c:v>NOISE Δ=3</c:v>
                </c:pt>
                <c:pt idx="1">
                  <c:v>NOISE Δ=5</c:v>
                </c:pt>
                <c:pt idx="2">
                  <c:v>NOISE Δ=10</c:v>
                </c:pt>
                <c:pt idx="3">
                  <c:v>ONEPEAK Δ=3</c:v>
                </c:pt>
                <c:pt idx="4">
                  <c:v>ONEPEAK Δ=5</c:v>
                </c:pt>
                <c:pt idx="5">
                  <c:v>ONEPEAK Δ=10</c:v>
                </c:pt>
              </c:strCache>
            </c:strRef>
          </c:cat>
          <c:val>
            <c:numRef>
              <c:f>Grafico!$B$3:$G$3</c:f>
              <c:numCache>
                <c:formatCode>General</c:formatCode>
                <c:ptCount val="6"/>
                <c:pt idx="0">
                  <c:v>2.8849999999999998</c:v>
                </c:pt>
                <c:pt idx="1">
                  <c:v>2.0099999999999998</c:v>
                </c:pt>
                <c:pt idx="2">
                  <c:v>1.5669999999999999</c:v>
                </c:pt>
                <c:pt idx="3">
                  <c:v>0.87</c:v>
                </c:pt>
                <c:pt idx="4">
                  <c:v>0.83899999999999997</c:v>
                </c:pt>
                <c:pt idx="5">
                  <c:v>0.80400000000000005</c:v>
                </c:pt>
              </c:numCache>
            </c:numRef>
          </c:val>
        </c:ser>
        <c:ser>
          <c:idx val="2"/>
          <c:order val="2"/>
          <c:tx>
            <c:strRef>
              <c:f>Grafico!$A$4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Grafico!$B$1:$G$1</c:f>
              <c:strCache>
                <c:ptCount val="6"/>
                <c:pt idx="0">
                  <c:v>NOISE Δ=3</c:v>
                </c:pt>
                <c:pt idx="1">
                  <c:v>NOISE Δ=5</c:v>
                </c:pt>
                <c:pt idx="2">
                  <c:v>NOISE Δ=10</c:v>
                </c:pt>
                <c:pt idx="3">
                  <c:v>ONEPEAK Δ=3</c:v>
                </c:pt>
                <c:pt idx="4">
                  <c:v>ONEPEAK Δ=5</c:v>
                </c:pt>
                <c:pt idx="5">
                  <c:v>ONEPEAK Δ=10</c:v>
                </c:pt>
              </c:strCache>
            </c:strRef>
          </c:cat>
          <c:val>
            <c:numRef>
              <c:f>Grafico!$B$4:$G$4</c:f>
              <c:numCache>
                <c:formatCode>General</c:formatCode>
                <c:ptCount val="6"/>
                <c:pt idx="0">
                  <c:v>1.8779999999999999</c:v>
                </c:pt>
                <c:pt idx="1">
                  <c:v>1.258</c:v>
                </c:pt>
                <c:pt idx="2">
                  <c:v>0.94699999999999995</c:v>
                </c:pt>
                <c:pt idx="3">
                  <c:v>0.34599999999999997</c:v>
                </c:pt>
                <c:pt idx="4">
                  <c:v>0.40500000000000003</c:v>
                </c:pt>
                <c:pt idx="5">
                  <c:v>0.36699999999999999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258192"/>
        <c:axId val="367258976"/>
      </c:barChart>
      <c:catAx>
        <c:axId val="36725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7258976"/>
        <c:crosses val="autoZero"/>
        <c:auto val="1"/>
        <c:lblAlgn val="ctr"/>
        <c:lblOffset val="100"/>
        <c:noMultiLvlLbl val="0"/>
      </c:catAx>
      <c:valAx>
        <c:axId val="3672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725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6</xdr:row>
      <xdr:rowOff>146050</xdr:rowOff>
    </xdr:from>
    <xdr:to>
      <xdr:col>6</xdr:col>
      <xdr:colOff>873125</xdr:colOff>
      <xdr:row>21</xdr:row>
      <xdr:rowOff>127000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tabSelected="1" topLeftCell="A26" workbookViewId="0">
      <selection activeCell="O75" sqref="O75"/>
    </sheetView>
  </sheetViews>
  <sheetFormatPr defaultRowHeight="14.5" x14ac:dyDescent="0.35"/>
  <cols>
    <col min="11" max="11" width="9" bestFit="1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P1" s="3" t="s">
        <v>17</v>
      </c>
      <c r="Q1" s="3" t="s">
        <v>18</v>
      </c>
      <c r="R1" s="3" t="s">
        <v>19</v>
      </c>
    </row>
    <row r="2" spans="1:18" x14ac:dyDescent="0.35">
      <c r="A2" t="s">
        <v>8</v>
      </c>
      <c r="K2" s="7" t="s">
        <v>36</v>
      </c>
      <c r="L2" s="7"/>
      <c r="M2" s="7" t="s">
        <v>37</v>
      </c>
      <c r="N2" s="7"/>
      <c r="P2" s="3">
        <v>92</v>
      </c>
      <c r="Q2" s="3">
        <f>84/92 * 100</f>
        <v>91.304347826086953</v>
      </c>
      <c r="R2" s="3">
        <f>8/92 * 100</f>
        <v>8.695652173913043</v>
      </c>
    </row>
    <row r="3" spans="1:18" x14ac:dyDescent="0.35">
      <c r="A3" t="s">
        <v>38</v>
      </c>
      <c r="B3">
        <v>493.1</v>
      </c>
      <c r="C3">
        <v>495.98</v>
      </c>
      <c r="D3">
        <v>0.96199999999999997</v>
      </c>
      <c r="E3">
        <v>0.03</v>
      </c>
      <c r="F3" t="s">
        <v>20</v>
      </c>
      <c r="G3" t="s">
        <v>21</v>
      </c>
      <c r="H3">
        <v>493.1</v>
      </c>
      <c r="K3">
        <f>((C3-B3)/B3)*100</f>
        <v>0.58406002839180593</v>
      </c>
      <c r="L3" s="1"/>
      <c r="M3">
        <f>E3/D3 * 100</f>
        <v>3.1185031185031185</v>
      </c>
    </row>
    <row r="4" spans="1:18" x14ac:dyDescent="0.35">
      <c r="A4" t="s">
        <v>39</v>
      </c>
      <c r="B4">
        <v>512.75</v>
      </c>
      <c r="C4">
        <v>512.75</v>
      </c>
      <c r="D4">
        <v>0.74</v>
      </c>
      <c r="E4">
        <v>4.1000000000000002E-2</v>
      </c>
      <c r="F4" t="s">
        <v>20</v>
      </c>
      <c r="G4" t="s">
        <v>20</v>
      </c>
      <c r="H4">
        <v>512.75</v>
      </c>
      <c r="K4">
        <f t="shared" ref="K4:K67" si="0">((C4-B4)/B4)*100</f>
        <v>0</v>
      </c>
      <c r="L4" s="1"/>
      <c r="M4">
        <f t="shared" ref="M4:M67" si="1">E4/D4 * 100</f>
        <v>5.5405405405405412</v>
      </c>
    </row>
    <row r="5" spans="1:18" x14ac:dyDescent="0.35">
      <c r="A5" t="s">
        <v>40</v>
      </c>
      <c r="B5">
        <v>504.55</v>
      </c>
      <c r="C5">
        <v>512.87</v>
      </c>
      <c r="D5">
        <v>0.74399999999999999</v>
      </c>
      <c r="E5">
        <v>3.5999999999999997E-2</v>
      </c>
      <c r="F5" t="s">
        <v>20</v>
      </c>
      <c r="G5" t="s">
        <v>21</v>
      </c>
      <c r="H5">
        <v>504.55</v>
      </c>
      <c r="K5">
        <f t="shared" si="0"/>
        <v>1.6489941532058257</v>
      </c>
      <c r="L5" s="1"/>
      <c r="M5">
        <f t="shared" si="1"/>
        <v>4.838709677419355</v>
      </c>
    </row>
    <row r="6" spans="1:18" x14ac:dyDescent="0.35">
      <c r="A6" t="s">
        <v>41</v>
      </c>
      <c r="B6">
        <v>576.38</v>
      </c>
      <c r="C6">
        <v>577.79</v>
      </c>
      <c r="D6">
        <v>1.242</v>
      </c>
      <c r="E6">
        <v>3.9E-2</v>
      </c>
      <c r="F6" s="1" t="s">
        <v>20</v>
      </c>
      <c r="G6" t="s">
        <v>21</v>
      </c>
      <c r="H6">
        <v>576.38</v>
      </c>
      <c r="K6">
        <f t="shared" si="0"/>
        <v>0.24463027863561682</v>
      </c>
      <c r="L6" s="1"/>
      <c r="M6">
        <f t="shared" si="1"/>
        <v>3.1400966183574881</v>
      </c>
    </row>
    <row r="7" spans="1:18" x14ac:dyDescent="0.35">
      <c r="A7" t="s">
        <v>9</v>
      </c>
      <c r="F7" s="1"/>
      <c r="K7" s="4">
        <f t="shared" ref="K7" si="2">SUM(K3:K6)/4</f>
        <v>0.6194211150583121</v>
      </c>
      <c r="L7" s="1"/>
      <c r="M7" s="4">
        <f>SUM(M3:M6)/4</f>
        <v>4.1594624887051257</v>
      </c>
    </row>
    <row r="8" spans="1:18" x14ac:dyDescent="0.35">
      <c r="A8" t="s">
        <v>42</v>
      </c>
      <c r="B8">
        <v>531.34</v>
      </c>
      <c r="C8">
        <v>532.76</v>
      </c>
      <c r="D8">
        <v>1.131</v>
      </c>
      <c r="E8">
        <v>1.7000000000000001E-2</v>
      </c>
      <c r="F8" s="1" t="s">
        <v>20</v>
      </c>
      <c r="G8" t="s">
        <v>21</v>
      </c>
      <c r="H8">
        <v>531.34</v>
      </c>
      <c r="K8">
        <f t="shared" si="0"/>
        <v>0.26724884254901926</v>
      </c>
      <c r="L8" s="1"/>
      <c r="M8">
        <f t="shared" si="1"/>
        <v>1.5030946065428825</v>
      </c>
    </row>
    <row r="9" spans="1:18" x14ac:dyDescent="0.35">
      <c r="A9" t="s">
        <v>44</v>
      </c>
      <c r="B9">
        <v>509.5</v>
      </c>
      <c r="C9">
        <v>509.6</v>
      </c>
      <c r="D9">
        <v>0.95799999999999996</v>
      </c>
      <c r="E9">
        <v>2.1000000000000001E-2</v>
      </c>
      <c r="F9" s="1" t="s">
        <v>20</v>
      </c>
      <c r="G9" t="s">
        <v>21</v>
      </c>
      <c r="H9">
        <v>509.5</v>
      </c>
      <c r="K9">
        <f t="shared" si="0"/>
        <v>1.9627085377825856E-2</v>
      </c>
      <c r="L9" s="1"/>
      <c r="M9">
        <f t="shared" si="1"/>
        <v>2.1920668058455117</v>
      </c>
    </row>
    <row r="10" spans="1:18" x14ac:dyDescent="0.35">
      <c r="A10" t="s">
        <v>45</v>
      </c>
      <c r="B10">
        <v>479.89</v>
      </c>
      <c r="C10">
        <v>479.89</v>
      </c>
      <c r="D10">
        <v>0.85399999999999998</v>
      </c>
      <c r="E10">
        <v>1.7000000000000001E-2</v>
      </c>
      <c r="F10" s="1" t="s">
        <v>20</v>
      </c>
      <c r="G10" t="s">
        <v>20</v>
      </c>
      <c r="H10">
        <v>479.89</v>
      </c>
      <c r="K10">
        <f t="shared" si="0"/>
        <v>0</v>
      </c>
      <c r="L10" s="1"/>
      <c r="M10">
        <f t="shared" si="1"/>
        <v>1.9906323185011712</v>
      </c>
    </row>
    <row r="11" spans="1:18" x14ac:dyDescent="0.35">
      <c r="A11" t="s">
        <v>43</v>
      </c>
      <c r="B11">
        <v>525.09</v>
      </c>
      <c r="C11">
        <v>533.58000000000004</v>
      </c>
      <c r="D11">
        <v>1.0149999999999999</v>
      </c>
      <c r="E11">
        <v>1.7000000000000001E-2</v>
      </c>
      <c r="F11" s="1" t="s">
        <v>20</v>
      </c>
      <c r="G11" t="s">
        <v>21</v>
      </c>
      <c r="H11">
        <v>525.09</v>
      </c>
      <c r="K11">
        <f t="shared" si="0"/>
        <v>1.6168656801691155</v>
      </c>
      <c r="L11" s="1"/>
      <c r="M11">
        <f t="shared" si="1"/>
        <v>1.6748768472906406</v>
      </c>
    </row>
    <row r="12" spans="1:18" x14ac:dyDescent="0.35">
      <c r="A12" t="s">
        <v>10</v>
      </c>
      <c r="F12" s="1"/>
      <c r="K12" s="4">
        <f t="shared" ref="K12" si="3">SUM(K8:K11)/4</f>
        <v>0.47593540202399015</v>
      </c>
      <c r="L12" s="1"/>
      <c r="M12" s="4">
        <f t="shared" ref="M12" si="4">SUM(M8:M11)/4</f>
        <v>1.8401676445450514</v>
      </c>
    </row>
    <row r="13" spans="1:18" x14ac:dyDescent="0.35">
      <c r="A13" s="1" t="s">
        <v>46</v>
      </c>
      <c r="B13">
        <v>504.52</v>
      </c>
      <c r="C13">
        <v>505.68</v>
      </c>
      <c r="D13">
        <v>0.85499999999999998</v>
      </c>
      <c r="E13">
        <v>1.4800000000000001E-2</v>
      </c>
      <c r="F13" s="1" t="s">
        <v>20</v>
      </c>
      <c r="G13" t="s">
        <v>21</v>
      </c>
      <c r="H13">
        <v>504.52</v>
      </c>
      <c r="K13">
        <f t="shared" si="0"/>
        <v>0.2299215095536401</v>
      </c>
      <c r="L13" s="1"/>
      <c r="M13">
        <f t="shared" si="1"/>
        <v>1.7309941520467838</v>
      </c>
    </row>
    <row r="14" spans="1:18" x14ac:dyDescent="0.35">
      <c r="A14" s="1" t="s">
        <v>47</v>
      </c>
      <c r="B14">
        <v>473.27</v>
      </c>
      <c r="C14">
        <v>473.27</v>
      </c>
      <c r="D14">
        <v>0.82199999999999995</v>
      </c>
      <c r="E14">
        <v>1.4999999999999999E-2</v>
      </c>
      <c r="F14" s="1" t="s">
        <v>20</v>
      </c>
      <c r="G14" t="s">
        <v>20</v>
      </c>
      <c r="H14">
        <v>473.27</v>
      </c>
      <c r="K14">
        <f t="shared" si="0"/>
        <v>0</v>
      </c>
      <c r="L14" s="1"/>
      <c r="M14">
        <f t="shared" si="1"/>
        <v>1.8248175182481754</v>
      </c>
    </row>
    <row r="15" spans="1:18" x14ac:dyDescent="0.35">
      <c r="A15" s="1" t="s">
        <v>48</v>
      </c>
      <c r="B15">
        <v>525.25</v>
      </c>
      <c r="C15">
        <v>525.48</v>
      </c>
      <c r="D15">
        <v>0.87</v>
      </c>
      <c r="E15">
        <v>1.6E-2</v>
      </c>
      <c r="F15" s="1" t="s">
        <v>20</v>
      </c>
      <c r="G15" t="s">
        <v>21</v>
      </c>
      <c r="H15">
        <v>525.25</v>
      </c>
      <c r="K15">
        <f t="shared" si="0"/>
        <v>4.3788672060926834E-2</v>
      </c>
      <c r="L15" s="1"/>
      <c r="M15">
        <f t="shared" si="1"/>
        <v>1.8390804597701149</v>
      </c>
    </row>
    <row r="16" spans="1:18" x14ac:dyDescent="0.35">
      <c r="A16" s="1" t="s">
        <v>49</v>
      </c>
      <c r="B16">
        <v>535.91999999999996</v>
      </c>
      <c r="C16">
        <v>536.05999999999995</v>
      </c>
      <c r="D16">
        <v>0.86099999999999999</v>
      </c>
      <c r="E16">
        <v>1.7999999999999999E-2</v>
      </c>
      <c r="F16" s="1" t="s">
        <v>20</v>
      </c>
      <c r="G16" t="s">
        <v>21</v>
      </c>
      <c r="H16">
        <v>535.91999999999996</v>
      </c>
      <c r="K16">
        <f t="shared" si="0"/>
        <v>2.6123301985368406E-2</v>
      </c>
      <c r="L16" s="1"/>
      <c r="M16">
        <f t="shared" si="1"/>
        <v>2.0905923344947732</v>
      </c>
    </row>
    <row r="17" spans="1:13" x14ac:dyDescent="0.35">
      <c r="A17" s="1" t="s">
        <v>11</v>
      </c>
      <c r="F17" s="1"/>
      <c r="K17" s="4">
        <f t="shared" ref="K17" si="5">SUM(K13:K16)/4</f>
        <v>7.4958370899983834E-2</v>
      </c>
      <c r="L17" s="1"/>
      <c r="M17" s="4">
        <f t="shared" ref="M17" si="6">SUM(M13:M16)/4</f>
        <v>1.8713711161399618</v>
      </c>
    </row>
    <row r="18" spans="1:13" x14ac:dyDescent="0.35">
      <c r="A18" s="1" t="s">
        <v>50</v>
      </c>
      <c r="B18">
        <v>1053.24</v>
      </c>
      <c r="C18">
        <v>1059.6099999999999</v>
      </c>
      <c r="D18">
        <v>6.5350000000000001</v>
      </c>
      <c r="E18">
        <v>0.19400000000000001</v>
      </c>
      <c r="F18" s="1" t="s">
        <v>20</v>
      </c>
      <c r="G18" t="s">
        <v>21</v>
      </c>
      <c r="H18">
        <v>1053.24</v>
      </c>
      <c r="K18">
        <f t="shared" si="0"/>
        <v>0.60480042535413492</v>
      </c>
      <c r="L18" s="1"/>
      <c r="M18">
        <f t="shared" si="1"/>
        <v>2.9686304514154553</v>
      </c>
    </row>
    <row r="19" spans="1:13" x14ac:dyDescent="0.35">
      <c r="A19" s="1" t="s">
        <v>51</v>
      </c>
      <c r="B19">
        <v>1000.57</v>
      </c>
      <c r="C19">
        <v>1007.76</v>
      </c>
      <c r="D19">
        <v>6.4390000000000001</v>
      </c>
      <c r="E19">
        <v>0.17399999999999999</v>
      </c>
      <c r="F19" s="1" t="s">
        <v>20</v>
      </c>
      <c r="G19" t="s">
        <v>21</v>
      </c>
      <c r="H19">
        <v>1000.57</v>
      </c>
      <c r="K19">
        <f t="shared" si="0"/>
        <v>0.71859040347001613</v>
      </c>
      <c r="L19" s="1"/>
      <c r="M19">
        <f t="shared" si="1"/>
        <v>2.7022829631930421</v>
      </c>
    </row>
    <row r="20" spans="1:13" x14ac:dyDescent="0.35">
      <c r="A20" s="1" t="s">
        <v>52</v>
      </c>
      <c r="B20">
        <v>998.92</v>
      </c>
      <c r="C20">
        <v>1003.12</v>
      </c>
      <c r="D20">
        <v>7.0880000000000001</v>
      </c>
      <c r="E20">
        <v>0.19</v>
      </c>
      <c r="F20" s="1" t="s">
        <v>20</v>
      </c>
      <c r="G20" t="s">
        <v>21</v>
      </c>
      <c r="H20">
        <v>998.92</v>
      </c>
      <c r="K20">
        <f t="shared" si="0"/>
        <v>0.42045409041765563</v>
      </c>
      <c r="L20" s="1"/>
      <c r="M20">
        <f t="shared" si="1"/>
        <v>2.6805869074492099</v>
      </c>
    </row>
    <row r="21" spans="1:13" x14ac:dyDescent="0.35">
      <c r="A21" s="1" t="s">
        <v>53</v>
      </c>
      <c r="B21">
        <v>991.6</v>
      </c>
      <c r="C21">
        <v>997.3</v>
      </c>
      <c r="D21">
        <v>6.9340000000000002</v>
      </c>
      <c r="E21">
        <v>0.221</v>
      </c>
      <c r="F21" s="1" t="s">
        <v>20</v>
      </c>
      <c r="G21" t="s">
        <v>21</v>
      </c>
      <c r="H21">
        <v>991.6</v>
      </c>
      <c r="K21">
        <f t="shared" si="0"/>
        <v>0.57482855990317983</v>
      </c>
      <c r="L21" s="1"/>
      <c r="M21">
        <f t="shared" si="1"/>
        <v>3.1871935390827804</v>
      </c>
    </row>
    <row r="22" spans="1:13" x14ac:dyDescent="0.35">
      <c r="A22" s="1" t="s">
        <v>12</v>
      </c>
      <c r="F22" s="1"/>
      <c r="K22" s="4">
        <f t="shared" ref="K22" si="7">SUM(K18:K21)/4</f>
        <v>0.57966836978624658</v>
      </c>
      <c r="L22" s="1"/>
      <c r="M22" s="4">
        <f t="shared" ref="M22" si="8">SUM(M18:M21)/4</f>
        <v>2.8846734652851218</v>
      </c>
    </row>
    <row r="23" spans="1:13" x14ac:dyDescent="0.35">
      <c r="A23" s="1" t="s">
        <v>54</v>
      </c>
      <c r="B23">
        <v>971.47</v>
      </c>
      <c r="C23">
        <v>974.56</v>
      </c>
      <c r="D23">
        <v>7.15</v>
      </c>
      <c r="E23">
        <v>0.16900000000000001</v>
      </c>
      <c r="F23" s="1" t="s">
        <v>20</v>
      </c>
      <c r="G23" t="s">
        <v>21</v>
      </c>
      <c r="H23">
        <v>971.47</v>
      </c>
      <c r="K23">
        <f t="shared" si="0"/>
        <v>0.31807467034493275</v>
      </c>
      <c r="L23" s="1"/>
      <c r="M23">
        <f t="shared" si="1"/>
        <v>2.3636363636363638</v>
      </c>
    </row>
    <row r="24" spans="1:13" x14ac:dyDescent="0.35">
      <c r="A24" s="1" t="s">
        <v>57</v>
      </c>
      <c r="B24">
        <v>997.02</v>
      </c>
      <c r="C24">
        <v>1002.22</v>
      </c>
      <c r="D24">
        <v>6.9740000000000002</v>
      </c>
      <c r="E24">
        <v>0.126</v>
      </c>
      <c r="F24" s="1" t="s">
        <v>20</v>
      </c>
      <c r="G24" t="s">
        <v>21</v>
      </c>
      <c r="H24">
        <v>997.02</v>
      </c>
      <c r="K24">
        <f t="shared" si="0"/>
        <v>0.52155423161020287</v>
      </c>
      <c r="L24" s="1"/>
      <c r="M24">
        <f t="shared" si="1"/>
        <v>1.8067106395182104</v>
      </c>
    </row>
    <row r="25" spans="1:13" x14ac:dyDescent="0.35">
      <c r="A25" s="1" t="s">
        <v>58</v>
      </c>
      <c r="B25">
        <v>976.8</v>
      </c>
      <c r="C25">
        <v>979.16</v>
      </c>
      <c r="D25">
        <v>7.1369999999999996</v>
      </c>
      <c r="E25">
        <v>0.13400000000000001</v>
      </c>
      <c r="F25" s="1" t="s">
        <v>20</v>
      </c>
      <c r="G25" t="s">
        <v>21</v>
      </c>
      <c r="H25">
        <v>976.71</v>
      </c>
      <c r="K25">
        <f t="shared" si="0"/>
        <v>0.24160524160524299</v>
      </c>
      <c r="L25" s="1"/>
      <c r="M25">
        <f t="shared" si="1"/>
        <v>1.8775395824576153</v>
      </c>
    </row>
    <row r="26" spans="1:13" x14ac:dyDescent="0.35">
      <c r="A26" s="1" t="s">
        <v>59</v>
      </c>
      <c r="B26">
        <v>1033.3399999999999</v>
      </c>
      <c r="C26">
        <v>1037.19</v>
      </c>
      <c r="D26">
        <v>7.2729999999999997</v>
      </c>
      <c r="E26">
        <v>0.14499999999999999</v>
      </c>
      <c r="F26" s="1" t="s">
        <v>20</v>
      </c>
      <c r="G26" t="s">
        <v>21</v>
      </c>
      <c r="H26">
        <v>1033.25</v>
      </c>
      <c r="K26">
        <f t="shared" si="0"/>
        <v>0.37257824143071366</v>
      </c>
      <c r="L26" s="1"/>
      <c r="M26">
        <f t="shared" si="1"/>
        <v>1.993675237178606</v>
      </c>
    </row>
    <row r="27" spans="1:13" x14ac:dyDescent="0.35">
      <c r="A27" s="1" t="s">
        <v>13</v>
      </c>
      <c r="F27" s="1"/>
      <c r="K27" s="4">
        <f t="shared" ref="K27" si="9">SUM(K23:K26)/4</f>
        <v>0.36345309624777306</v>
      </c>
      <c r="L27" s="1"/>
      <c r="M27" s="4">
        <f t="shared" ref="M27" si="10">SUM(M23:M26)/4</f>
        <v>2.0103904556976988</v>
      </c>
    </row>
    <row r="28" spans="1:13" x14ac:dyDescent="0.35">
      <c r="A28" s="1" t="s">
        <v>55</v>
      </c>
      <c r="B28">
        <v>1008.92</v>
      </c>
      <c r="C28">
        <v>1009.52</v>
      </c>
      <c r="D28">
        <v>7.1449999999999996</v>
      </c>
      <c r="E28">
        <v>0.109</v>
      </c>
      <c r="F28" s="1" t="s">
        <v>20</v>
      </c>
      <c r="G28" t="s">
        <v>21</v>
      </c>
      <c r="H28">
        <v>1008.92</v>
      </c>
      <c r="K28">
        <f t="shared" si="0"/>
        <v>5.9469531776555402E-2</v>
      </c>
      <c r="L28" s="1"/>
      <c r="M28">
        <f t="shared" si="1"/>
        <v>1.5255423372988104</v>
      </c>
    </row>
    <row r="29" spans="1:13" x14ac:dyDescent="0.35">
      <c r="A29" s="1" t="s">
        <v>60</v>
      </c>
      <c r="B29">
        <v>920.84</v>
      </c>
      <c r="C29">
        <v>928.06</v>
      </c>
      <c r="D29">
        <v>6.9189999999999996</v>
      </c>
      <c r="E29">
        <v>0.11</v>
      </c>
      <c r="F29" s="1" t="s">
        <v>20</v>
      </c>
      <c r="G29" t="s">
        <v>21</v>
      </c>
      <c r="H29">
        <v>920.84</v>
      </c>
      <c r="K29">
        <f t="shared" si="0"/>
        <v>0.78406672168888336</v>
      </c>
      <c r="L29" s="1"/>
      <c r="M29">
        <f t="shared" si="1"/>
        <v>1.5898251192368842</v>
      </c>
    </row>
    <row r="30" spans="1:13" x14ac:dyDescent="0.35">
      <c r="A30" s="1" t="s">
        <v>61</v>
      </c>
      <c r="B30">
        <v>962.27</v>
      </c>
      <c r="C30">
        <v>964.44</v>
      </c>
      <c r="D30">
        <v>7.165</v>
      </c>
      <c r="E30">
        <v>0.115</v>
      </c>
      <c r="F30" s="1" t="s">
        <v>20</v>
      </c>
      <c r="G30" t="s">
        <v>21</v>
      </c>
      <c r="H30">
        <v>962.27</v>
      </c>
      <c r="K30">
        <f t="shared" si="0"/>
        <v>0.22550843318404115</v>
      </c>
      <c r="L30" s="1"/>
      <c r="M30">
        <f t="shared" si="1"/>
        <v>1.6050244242847174</v>
      </c>
    </row>
    <row r="31" spans="1:13" x14ac:dyDescent="0.35">
      <c r="A31" s="1" t="s">
        <v>62</v>
      </c>
      <c r="B31">
        <v>990.46</v>
      </c>
      <c r="C31">
        <v>992.43</v>
      </c>
      <c r="D31">
        <v>6.9690000000000003</v>
      </c>
      <c r="E31">
        <v>0.108</v>
      </c>
      <c r="F31" s="1" t="s">
        <v>20</v>
      </c>
      <c r="G31" t="s">
        <v>21</v>
      </c>
      <c r="H31">
        <v>990.46</v>
      </c>
      <c r="K31">
        <f t="shared" si="0"/>
        <v>0.19889748197806206</v>
      </c>
      <c r="L31" s="1"/>
      <c r="M31">
        <f t="shared" si="1"/>
        <v>1.5497201894102453</v>
      </c>
    </row>
    <row r="32" spans="1:13" x14ac:dyDescent="0.35">
      <c r="A32" t="s">
        <v>14</v>
      </c>
      <c r="F32" s="1"/>
      <c r="K32" s="4">
        <f t="shared" ref="K32" si="11">SUM(K28:K31)/4</f>
        <v>0.31698554215688551</v>
      </c>
      <c r="L32" s="1"/>
      <c r="M32" s="4">
        <f t="shared" ref="M32" si="12">SUM(M28:M31)/4</f>
        <v>1.5675280175576642</v>
      </c>
    </row>
    <row r="33" spans="1:18" x14ac:dyDescent="0.35">
      <c r="A33" t="s">
        <v>63</v>
      </c>
      <c r="B33">
        <v>1993.67</v>
      </c>
      <c r="C33">
        <v>2001.65</v>
      </c>
      <c r="D33">
        <v>87.135999999999996</v>
      </c>
      <c r="E33">
        <v>2.032</v>
      </c>
      <c r="F33" s="1" t="s">
        <v>20</v>
      </c>
      <c r="G33" t="s">
        <v>21</v>
      </c>
      <c r="H33">
        <v>1993.67</v>
      </c>
      <c r="K33">
        <f t="shared" si="0"/>
        <v>0.40026684456304296</v>
      </c>
      <c r="L33" s="1"/>
      <c r="M33">
        <f t="shared" si="1"/>
        <v>2.3319867792875506</v>
      </c>
    </row>
    <row r="34" spans="1:18" x14ac:dyDescent="0.35">
      <c r="A34" t="s">
        <v>64</v>
      </c>
      <c r="B34">
        <v>1971.23</v>
      </c>
      <c r="C34">
        <v>1977</v>
      </c>
      <c r="D34">
        <v>90.46</v>
      </c>
      <c r="E34">
        <v>1.4950000000000001</v>
      </c>
      <c r="F34" s="1" t="s">
        <v>20</v>
      </c>
      <c r="G34" t="s">
        <v>21</v>
      </c>
      <c r="H34">
        <v>1971.23</v>
      </c>
      <c r="K34">
        <f t="shared" si="0"/>
        <v>0.2927106425937096</v>
      </c>
      <c r="L34" s="1"/>
      <c r="M34">
        <f t="shared" si="1"/>
        <v>1.6526641609551185</v>
      </c>
    </row>
    <row r="35" spans="1:18" x14ac:dyDescent="0.35">
      <c r="A35" t="s">
        <v>65</v>
      </c>
      <c r="B35">
        <v>1985.18</v>
      </c>
      <c r="C35">
        <v>1989.24</v>
      </c>
      <c r="D35">
        <v>89.763000000000005</v>
      </c>
      <c r="E35">
        <v>1.633</v>
      </c>
      <c r="F35" s="1" t="s">
        <v>20</v>
      </c>
      <c r="G35" t="s">
        <v>21</v>
      </c>
      <c r="H35">
        <v>1985.18</v>
      </c>
      <c r="K35">
        <f t="shared" si="0"/>
        <v>0.20451545955530204</v>
      </c>
      <c r="L35" s="1"/>
      <c r="M35">
        <f t="shared" si="1"/>
        <v>1.8192350968661921</v>
      </c>
    </row>
    <row r="36" spans="1:18" x14ac:dyDescent="0.35">
      <c r="A36" t="s">
        <v>66</v>
      </c>
      <c r="B36">
        <v>1885.46</v>
      </c>
      <c r="C36">
        <v>1892.98</v>
      </c>
      <c r="D36">
        <v>90.113</v>
      </c>
      <c r="E36">
        <v>1.5389999999999999</v>
      </c>
      <c r="F36" s="1" t="s">
        <v>20</v>
      </c>
      <c r="G36" t="s">
        <v>21</v>
      </c>
      <c r="H36">
        <v>1885.46</v>
      </c>
      <c r="K36">
        <f t="shared" si="0"/>
        <v>0.39884166198169052</v>
      </c>
      <c r="L36" s="1"/>
      <c r="M36">
        <f t="shared" si="1"/>
        <v>1.7078556922974486</v>
      </c>
    </row>
    <row r="37" spans="1:18" x14ac:dyDescent="0.35">
      <c r="A37" t="s">
        <v>15</v>
      </c>
      <c r="F37" s="1"/>
      <c r="K37" s="4">
        <f t="shared" ref="K37" si="13">SUM(K33:K36)/4</f>
        <v>0.32408365217343627</v>
      </c>
      <c r="L37" s="1"/>
      <c r="M37" s="4">
        <f t="shared" ref="M37" si="14">SUM(M33:M36)/4</f>
        <v>1.8779354323515776</v>
      </c>
    </row>
    <row r="38" spans="1:18" x14ac:dyDescent="0.35">
      <c r="A38" t="s">
        <v>67</v>
      </c>
      <c r="B38">
        <v>2030.03</v>
      </c>
      <c r="C38">
        <v>2033.18</v>
      </c>
      <c r="D38">
        <v>91.268000000000001</v>
      </c>
      <c r="E38">
        <v>1.0329999999999999</v>
      </c>
      <c r="F38" s="1" t="s">
        <v>20</v>
      </c>
      <c r="G38" t="s">
        <v>21</v>
      </c>
      <c r="H38">
        <v>2030.03</v>
      </c>
      <c r="K38">
        <f t="shared" si="0"/>
        <v>0.15517012063861574</v>
      </c>
      <c r="L38" s="1"/>
      <c r="M38">
        <f t="shared" si="1"/>
        <v>1.1318315291230223</v>
      </c>
    </row>
    <row r="39" spans="1:18" x14ac:dyDescent="0.35">
      <c r="A39" t="s">
        <v>68</v>
      </c>
      <c r="B39">
        <v>2001.63</v>
      </c>
      <c r="C39">
        <v>2008.01</v>
      </c>
      <c r="D39">
        <v>89.673000000000002</v>
      </c>
      <c r="E39">
        <v>1.349</v>
      </c>
      <c r="F39" s="1" t="s">
        <v>20</v>
      </c>
      <c r="G39" t="s">
        <v>21</v>
      </c>
      <c r="H39">
        <v>2001.63</v>
      </c>
      <c r="K39">
        <f t="shared" si="0"/>
        <v>0.31874022671522118</v>
      </c>
      <c r="L39" s="1"/>
      <c r="M39">
        <f t="shared" si="1"/>
        <v>1.5043547110055422</v>
      </c>
    </row>
    <row r="40" spans="1:18" x14ac:dyDescent="0.35">
      <c r="A40" t="s">
        <v>69</v>
      </c>
      <c r="B40">
        <v>1931.95</v>
      </c>
      <c r="C40">
        <v>1932.12</v>
      </c>
      <c r="D40">
        <v>103.319</v>
      </c>
      <c r="E40">
        <v>1.0840000000000001</v>
      </c>
      <c r="F40" s="1" t="s">
        <v>20</v>
      </c>
      <c r="G40" t="s">
        <v>21</v>
      </c>
      <c r="H40">
        <v>1931.95</v>
      </c>
      <c r="K40">
        <f t="shared" si="0"/>
        <v>8.7993995703742525E-3</v>
      </c>
      <c r="L40" s="1"/>
      <c r="M40">
        <f t="shared" si="1"/>
        <v>1.0491777891772085</v>
      </c>
    </row>
    <row r="41" spans="1:18" x14ac:dyDescent="0.35">
      <c r="A41" t="s">
        <v>70</v>
      </c>
      <c r="B41">
        <v>2029.77</v>
      </c>
      <c r="C41">
        <v>2030.01</v>
      </c>
      <c r="D41">
        <v>83.834999999999994</v>
      </c>
      <c r="E41">
        <v>1.1279999999999999</v>
      </c>
      <c r="F41" s="1" t="s">
        <v>20</v>
      </c>
      <c r="G41" t="s">
        <v>21</v>
      </c>
      <c r="H41">
        <v>2029.77</v>
      </c>
      <c r="K41">
        <f t="shared" si="0"/>
        <v>1.1823999763520453E-2</v>
      </c>
      <c r="L41" s="1"/>
      <c r="M41">
        <f t="shared" si="1"/>
        <v>1.3455000894614422</v>
      </c>
    </row>
    <row r="42" spans="1:18" x14ac:dyDescent="0.35">
      <c r="A42" t="s">
        <v>16</v>
      </c>
      <c r="F42" s="1"/>
      <c r="K42" s="4">
        <f t="shared" ref="K42" si="15">SUM(K38:K41)/4</f>
        <v>0.1236334366719329</v>
      </c>
      <c r="L42" s="1"/>
      <c r="M42" s="4">
        <f t="shared" ref="M42" si="16">SUM(M38:M41)/4</f>
        <v>1.2577160296918037</v>
      </c>
    </row>
    <row r="43" spans="1:18" x14ac:dyDescent="0.35">
      <c r="A43" t="s">
        <v>56</v>
      </c>
      <c r="B43">
        <v>2008.64</v>
      </c>
      <c r="C43">
        <v>2012.12</v>
      </c>
      <c r="D43">
        <v>89.566999999999993</v>
      </c>
      <c r="E43">
        <v>0.83599999999999997</v>
      </c>
      <c r="F43" s="1" t="s">
        <v>20</v>
      </c>
      <c r="G43" t="s">
        <v>21</v>
      </c>
      <c r="H43">
        <v>2008.64</v>
      </c>
      <c r="K43">
        <f t="shared" si="0"/>
        <v>0.1732515532897777</v>
      </c>
      <c r="L43" s="1"/>
      <c r="M43">
        <f t="shared" si="1"/>
        <v>0.93337948128216863</v>
      </c>
    </row>
    <row r="44" spans="1:18" x14ac:dyDescent="0.35">
      <c r="A44" t="s">
        <v>72</v>
      </c>
      <c r="B44">
        <v>1988.71</v>
      </c>
      <c r="C44">
        <v>1990.36</v>
      </c>
      <c r="D44">
        <v>88.325999999999993</v>
      </c>
      <c r="E44">
        <v>0.81100000000000005</v>
      </c>
      <c r="F44" s="1" t="s">
        <v>20</v>
      </c>
      <c r="G44" t="s">
        <v>21</v>
      </c>
      <c r="H44">
        <v>1988.71</v>
      </c>
      <c r="K44">
        <f t="shared" si="0"/>
        <v>8.2968356371711488E-2</v>
      </c>
      <c r="L44" s="1"/>
      <c r="M44">
        <f t="shared" si="1"/>
        <v>0.91818943459457025</v>
      </c>
    </row>
    <row r="45" spans="1:18" x14ac:dyDescent="0.35">
      <c r="A45" t="s">
        <v>71</v>
      </c>
      <c r="B45">
        <v>1986.57</v>
      </c>
      <c r="C45">
        <v>1991</v>
      </c>
      <c r="D45">
        <v>88.382999999999996</v>
      </c>
      <c r="E45">
        <v>0.88200000000000001</v>
      </c>
      <c r="F45" s="1" t="s">
        <v>20</v>
      </c>
      <c r="G45" t="s">
        <v>21</v>
      </c>
      <c r="H45">
        <v>1986.57</v>
      </c>
      <c r="K45">
        <f t="shared" si="0"/>
        <v>0.22299742772719128</v>
      </c>
      <c r="L45" s="1"/>
      <c r="M45">
        <f t="shared" si="1"/>
        <v>0.99792946607379263</v>
      </c>
    </row>
    <row r="46" spans="1:18" x14ac:dyDescent="0.35">
      <c r="A46" t="s">
        <v>73</v>
      </c>
      <c r="B46">
        <v>2028.95</v>
      </c>
      <c r="C46">
        <v>2034.88</v>
      </c>
      <c r="D46">
        <v>88.83</v>
      </c>
      <c r="E46">
        <v>0.83499999999999996</v>
      </c>
      <c r="F46" s="1" t="s">
        <v>20</v>
      </c>
      <c r="G46" t="s">
        <v>21</v>
      </c>
      <c r="H46">
        <v>2028.95</v>
      </c>
      <c r="K46">
        <f t="shared" si="0"/>
        <v>0.29226940042879634</v>
      </c>
      <c r="L46" s="1"/>
      <c r="M46">
        <f t="shared" si="1"/>
        <v>0.9399977485083868</v>
      </c>
    </row>
    <row r="47" spans="1:18" x14ac:dyDescent="0.35">
      <c r="K47" s="4">
        <f t="shared" ref="K47" si="17">SUM(K43:K46)/4</f>
        <v>0.1928716844543692</v>
      </c>
      <c r="L47" s="1"/>
      <c r="M47" s="4">
        <f t="shared" ref="M47" si="18">SUM(M43:M46)/4</f>
        <v>0.94737403261472952</v>
      </c>
      <c r="P47" s="5">
        <f>SUM(K7+K12+K17+K22+K27+K32+K37+K42+K47)/9</f>
        <v>0.34122340771921444</v>
      </c>
      <c r="R47" s="5">
        <f>SUM(M7+M12+M17+M22+M27+M32+M37+M42+M47)/9</f>
        <v>2.0462909647320817</v>
      </c>
    </row>
    <row r="48" spans="1:18" x14ac:dyDescent="0.35">
      <c r="L48" s="1"/>
    </row>
    <row r="49" spans="1:13" x14ac:dyDescent="0.35">
      <c r="A49" t="s">
        <v>27</v>
      </c>
      <c r="L49" s="1"/>
    </row>
    <row r="50" spans="1:13" x14ac:dyDescent="0.35">
      <c r="A50" t="s">
        <v>74</v>
      </c>
      <c r="B50">
        <v>297.08</v>
      </c>
      <c r="C50">
        <v>301.18</v>
      </c>
      <c r="D50">
        <v>0.95399999999999996</v>
      </c>
      <c r="E50">
        <v>8.0000000000000002E-3</v>
      </c>
      <c r="F50" t="s">
        <v>20</v>
      </c>
      <c r="G50" t="s">
        <v>21</v>
      </c>
      <c r="H50">
        <v>297.08</v>
      </c>
      <c r="K50">
        <f t="shared" si="0"/>
        <v>1.380099636461567</v>
      </c>
      <c r="L50" s="1"/>
      <c r="M50">
        <f t="shared" si="1"/>
        <v>0.83857442348008393</v>
      </c>
    </row>
    <row r="51" spans="1:13" x14ac:dyDescent="0.35">
      <c r="A51" t="s">
        <v>76</v>
      </c>
      <c r="B51">
        <v>273.38</v>
      </c>
      <c r="C51">
        <v>274.77</v>
      </c>
      <c r="D51">
        <v>0.97699999999999998</v>
      </c>
      <c r="E51">
        <v>8.9999999999999993E-3</v>
      </c>
      <c r="F51" t="s">
        <v>20</v>
      </c>
      <c r="G51" t="s">
        <v>21</v>
      </c>
      <c r="H51">
        <v>273.38</v>
      </c>
      <c r="K51">
        <f t="shared" si="0"/>
        <v>0.50844977686735915</v>
      </c>
      <c r="L51" s="1"/>
      <c r="M51">
        <f t="shared" si="1"/>
        <v>0.92118730808597749</v>
      </c>
    </row>
    <row r="52" spans="1:13" x14ac:dyDescent="0.35">
      <c r="A52" t="s">
        <v>77</v>
      </c>
      <c r="B52">
        <v>296.22000000000003</v>
      </c>
      <c r="C52">
        <v>296.57</v>
      </c>
      <c r="D52">
        <v>0.998</v>
      </c>
      <c r="E52">
        <v>8.0000000000000002E-3</v>
      </c>
      <c r="F52" t="s">
        <v>20</v>
      </c>
      <c r="G52" t="s">
        <v>21</v>
      </c>
      <c r="H52">
        <v>296.22000000000003</v>
      </c>
      <c r="K52">
        <f t="shared" si="0"/>
        <v>0.11815542502193162</v>
      </c>
      <c r="L52" s="1"/>
      <c r="M52">
        <f t="shared" si="1"/>
        <v>0.80160320641282556</v>
      </c>
    </row>
    <row r="53" spans="1:13" x14ac:dyDescent="0.35">
      <c r="A53" t="s">
        <v>75</v>
      </c>
      <c r="B53">
        <v>297.14999999999998</v>
      </c>
      <c r="C53">
        <v>297.14999999999998</v>
      </c>
      <c r="D53">
        <v>1.0629999999999999</v>
      </c>
      <c r="E53">
        <v>8.9999999999999993E-3</v>
      </c>
      <c r="F53" t="s">
        <v>20</v>
      </c>
      <c r="G53" t="s">
        <v>20</v>
      </c>
      <c r="H53">
        <v>297.14999999999998</v>
      </c>
      <c r="K53">
        <f t="shared" si="0"/>
        <v>0</v>
      </c>
      <c r="L53" s="1"/>
      <c r="M53">
        <f t="shared" si="1"/>
        <v>0.84666039510818436</v>
      </c>
    </row>
    <row r="54" spans="1:13" x14ac:dyDescent="0.35">
      <c r="A54" s="1" t="s">
        <v>28</v>
      </c>
      <c r="K54" s="4">
        <f t="shared" ref="K54" si="19">SUM(K50:K53)/4</f>
        <v>0.50167620958771442</v>
      </c>
      <c r="L54" s="1"/>
      <c r="M54" s="4">
        <f t="shared" ref="M54" si="20">SUM(M50:M53)/4</f>
        <v>0.85200633327176778</v>
      </c>
    </row>
    <row r="55" spans="1:13" x14ac:dyDescent="0.35">
      <c r="A55" s="1" t="s">
        <v>78</v>
      </c>
      <c r="B55">
        <v>288.64</v>
      </c>
      <c r="C55">
        <v>288.83999999999997</v>
      </c>
      <c r="D55">
        <v>0.998</v>
      </c>
      <c r="E55">
        <v>8.9999999999999993E-3</v>
      </c>
      <c r="F55" t="s">
        <v>20</v>
      </c>
      <c r="G55" t="s">
        <v>21</v>
      </c>
      <c r="H55">
        <v>288.64</v>
      </c>
      <c r="K55">
        <f t="shared" si="0"/>
        <v>6.9290465631925119E-2</v>
      </c>
      <c r="L55" s="1"/>
      <c r="M55">
        <f t="shared" si="1"/>
        <v>0.90180360721442876</v>
      </c>
    </row>
    <row r="56" spans="1:13" x14ac:dyDescent="0.35">
      <c r="A56" s="1" t="s">
        <v>79</v>
      </c>
      <c r="B56">
        <v>312.45</v>
      </c>
      <c r="C56">
        <v>318.05</v>
      </c>
      <c r="D56">
        <v>0.88100000000000001</v>
      </c>
      <c r="E56">
        <v>8.9999999999999993E-3</v>
      </c>
      <c r="F56" t="s">
        <v>20</v>
      </c>
      <c r="G56" t="s">
        <v>21</v>
      </c>
      <c r="H56">
        <v>312.45</v>
      </c>
      <c r="K56">
        <f t="shared" si="0"/>
        <v>1.7922867658825485</v>
      </c>
      <c r="L56" s="1"/>
      <c r="M56">
        <f t="shared" si="1"/>
        <v>1.0215664018161181</v>
      </c>
    </row>
    <row r="57" spans="1:13" x14ac:dyDescent="0.35">
      <c r="A57" s="1" t="s">
        <v>80</v>
      </c>
      <c r="B57">
        <v>255.6</v>
      </c>
      <c r="C57">
        <v>255.6</v>
      </c>
      <c r="D57">
        <v>0.84699999999999998</v>
      </c>
      <c r="E57">
        <v>7.0000000000000001E-3</v>
      </c>
      <c r="F57" t="s">
        <v>20</v>
      </c>
      <c r="G57" t="s">
        <v>20</v>
      </c>
      <c r="H57">
        <v>255.6</v>
      </c>
      <c r="K57">
        <f t="shared" si="0"/>
        <v>0</v>
      </c>
      <c r="L57" s="1"/>
      <c r="M57">
        <f t="shared" si="1"/>
        <v>0.82644628099173556</v>
      </c>
    </row>
    <row r="58" spans="1:13" x14ac:dyDescent="0.35">
      <c r="A58" s="1" t="s">
        <v>81</v>
      </c>
      <c r="B58">
        <v>274.95</v>
      </c>
      <c r="C58">
        <v>278.89</v>
      </c>
      <c r="D58">
        <v>0.82699999999999996</v>
      </c>
      <c r="E58">
        <v>8.0000000000000002E-3</v>
      </c>
      <c r="F58" t="s">
        <v>20</v>
      </c>
      <c r="G58" t="s">
        <v>21</v>
      </c>
      <c r="H58">
        <v>274.95</v>
      </c>
      <c r="K58">
        <f t="shared" si="0"/>
        <v>1.4329878159665386</v>
      </c>
      <c r="L58" s="1"/>
      <c r="M58">
        <f t="shared" si="1"/>
        <v>0.9673518742442565</v>
      </c>
    </row>
    <row r="59" spans="1:13" x14ac:dyDescent="0.35">
      <c r="A59" t="s">
        <v>29</v>
      </c>
      <c r="K59" s="4">
        <f t="shared" ref="K59" si="21">SUM(K55:K58)/4</f>
        <v>0.82364126187025311</v>
      </c>
      <c r="L59" s="1"/>
      <c r="M59" s="4">
        <f>SUM(M55:M58)/4</f>
        <v>0.92929204106663466</v>
      </c>
    </row>
    <row r="60" spans="1:13" x14ac:dyDescent="0.35">
      <c r="A60" t="s">
        <v>82</v>
      </c>
      <c r="B60">
        <v>245.16</v>
      </c>
      <c r="C60">
        <v>251.42</v>
      </c>
      <c r="D60">
        <v>0.77400000000000002</v>
      </c>
      <c r="E60">
        <v>7.0000000000000001E-3</v>
      </c>
      <c r="F60" t="s">
        <v>20</v>
      </c>
      <c r="G60" t="s">
        <v>21</v>
      </c>
      <c r="H60">
        <v>245.16</v>
      </c>
      <c r="K60">
        <f t="shared" si="0"/>
        <v>2.5534344917604792</v>
      </c>
      <c r="L60" s="1"/>
      <c r="M60">
        <f t="shared" si="1"/>
        <v>0.90439276485788112</v>
      </c>
    </row>
    <row r="61" spans="1:13" x14ac:dyDescent="0.35">
      <c r="A61" t="s">
        <v>83</v>
      </c>
      <c r="B61">
        <v>347.68</v>
      </c>
      <c r="C61">
        <v>347.68</v>
      </c>
      <c r="D61">
        <v>0.72799999999999998</v>
      </c>
      <c r="E61">
        <v>8.9999999999999993E-3</v>
      </c>
      <c r="F61" t="s">
        <v>20</v>
      </c>
      <c r="G61" t="s">
        <v>20</v>
      </c>
      <c r="H61">
        <v>347.68</v>
      </c>
      <c r="K61">
        <f t="shared" si="0"/>
        <v>0</v>
      </c>
      <c r="L61" s="1"/>
      <c r="M61">
        <f t="shared" si="1"/>
        <v>1.2362637362637363</v>
      </c>
    </row>
    <row r="62" spans="1:13" x14ac:dyDescent="0.35">
      <c r="A62" t="s">
        <v>84</v>
      </c>
      <c r="B62">
        <v>261.07</v>
      </c>
      <c r="C62">
        <v>261.27</v>
      </c>
      <c r="D62">
        <v>0.874</v>
      </c>
      <c r="E62">
        <v>7.0000000000000001E-3</v>
      </c>
      <c r="F62" t="s">
        <v>20</v>
      </c>
      <c r="G62" t="s">
        <v>21</v>
      </c>
      <c r="H62">
        <v>261.07</v>
      </c>
      <c r="K62">
        <f t="shared" si="0"/>
        <v>7.6607806335461243E-2</v>
      </c>
      <c r="L62" s="1"/>
      <c r="M62">
        <f t="shared" si="1"/>
        <v>0.8009153318077803</v>
      </c>
    </row>
    <row r="63" spans="1:13" x14ac:dyDescent="0.35">
      <c r="A63" t="s">
        <v>85</v>
      </c>
      <c r="B63">
        <v>298.3</v>
      </c>
      <c r="C63">
        <v>298.3</v>
      </c>
      <c r="D63">
        <v>0.71699999999999997</v>
      </c>
      <c r="E63">
        <v>7.0000000000000001E-3</v>
      </c>
      <c r="F63" t="s">
        <v>20</v>
      </c>
      <c r="G63" t="s">
        <v>20</v>
      </c>
      <c r="H63">
        <v>298.3</v>
      </c>
      <c r="K63">
        <f t="shared" si="0"/>
        <v>0</v>
      </c>
      <c r="L63" s="1"/>
      <c r="M63">
        <f t="shared" si="1"/>
        <v>0.97629009762900987</v>
      </c>
    </row>
    <row r="64" spans="1:13" x14ac:dyDescent="0.35">
      <c r="A64" t="s">
        <v>30</v>
      </c>
      <c r="K64" s="4">
        <f t="shared" ref="K64" si="22">SUM(K60:K63)/4</f>
        <v>0.65751057452398509</v>
      </c>
      <c r="L64" s="1"/>
      <c r="M64" s="4">
        <f t="shared" ref="M64" si="23">SUM(M60:M63)/4</f>
        <v>0.97946548263960187</v>
      </c>
    </row>
    <row r="65" spans="1:13" x14ac:dyDescent="0.35">
      <c r="A65" t="s">
        <v>86</v>
      </c>
      <c r="B65">
        <v>551.30999999999995</v>
      </c>
      <c r="C65">
        <v>552.35</v>
      </c>
      <c r="D65">
        <v>5.0960000000000001</v>
      </c>
      <c r="E65">
        <v>0.04</v>
      </c>
      <c r="F65" t="s">
        <v>20</v>
      </c>
      <c r="G65" t="s">
        <v>21</v>
      </c>
      <c r="H65">
        <v>551.30999999999995</v>
      </c>
      <c r="K65">
        <f t="shared" si="0"/>
        <v>0.18864159910033873</v>
      </c>
      <c r="L65" s="1"/>
      <c r="M65">
        <f t="shared" si="1"/>
        <v>0.78492935635792771</v>
      </c>
    </row>
    <row r="66" spans="1:13" x14ac:dyDescent="0.35">
      <c r="A66" t="s">
        <v>87</v>
      </c>
      <c r="B66">
        <v>563.22</v>
      </c>
      <c r="C66">
        <v>564.85</v>
      </c>
      <c r="D66">
        <v>5.476</v>
      </c>
      <c r="E66">
        <v>5.3999999999999999E-2</v>
      </c>
      <c r="F66" t="s">
        <v>20</v>
      </c>
      <c r="G66" t="s">
        <v>21</v>
      </c>
      <c r="H66">
        <v>563.22</v>
      </c>
      <c r="K66">
        <f t="shared" si="0"/>
        <v>0.28940733638720134</v>
      </c>
      <c r="L66" s="1"/>
      <c r="M66">
        <f t="shared" si="1"/>
        <v>0.98612125639152659</v>
      </c>
    </row>
    <row r="67" spans="1:13" x14ac:dyDescent="0.35">
      <c r="A67" t="s">
        <v>88</v>
      </c>
      <c r="B67">
        <v>576.02</v>
      </c>
      <c r="C67">
        <v>589.49</v>
      </c>
      <c r="D67">
        <v>4.8330000000000002</v>
      </c>
      <c r="E67">
        <v>4.2000000000000003E-2</v>
      </c>
      <c r="F67" t="s">
        <v>20</v>
      </c>
      <c r="G67" t="s">
        <v>21</v>
      </c>
      <c r="H67">
        <v>576.02</v>
      </c>
      <c r="K67">
        <f t="shared" si="0"/>
        <v>2.3384604701225697</v>
      </c>
      <c r="L67" s="1"/>
      <c r="M67">
        <f t="shared" si="1"/>
        <v>0.86902545003103659</v>
      </c>
    </row>
    <row r="68" spans="1:13" x14ac:dyDescent="0.35">
      <c r="A68" t="s">
        <v>89</v>
      </c>
      <c r="B68">
        <v>525.5</v>
      </c>
      <c r="C68">
        <v>525.70000000000005</v>
      </c>
      <c r="D68">
        <v>5.117</v>
      </c>
      <c r="E68">
        <v>4.2999999999999997E-2</v>
      </c>
      <c r="F68" t="s">
        <v>20</v>
      </c>
      <c r="G68" t="s">
        <v>21</v>
      </c>
      <c r="H68">
        <v>525.5</v>
      </c>
      <c r="K68">
        <f t="shared" ref="K68:K120" si="24">((C68-B68)/B68)*100</f>
        <v>3.8058991436735579E-2</v>
      </c>
      <c r="L68" s="1"/>
      <c r="M68">
        <f t="shared" ref="M68:M120" si="25">E68/D68 * 100</f>
        <v>0.84033613445378152</v>
      </c>
    </row>
    <row r="69" spans="1:13" x14ac:dyDescent="0.35">
      <c r="A69" t="s">
        <v>31</v>
      </c>
      <c r="K69" s="4">
        <f t="shared" ref="K69" si="26">SUM(K65:K68)/4</f>
        <v>0.7136420992617114</v>
      </c>
      <c r="L69" s="1"/>
      <c r="M69" s="4">
        <f t="shared" ref="M69" si="27">SUM(M65:M68)/4</f>
        <v>0.87010304930856808</v>
      </c>
    </row>
    <row r="70" spans="1:13" x14ac:dyDescent="0.35">
      <c r="A70" t="s">
        <v>90</v>
      </c>
      <c r="B70">
        <v>570.66</v>
      </c>
      <c r="C70">
        <v>572.44000000000005</v>
      </c>
      <c r="D70">
        <v>5.0419999999999998</v>
      </c>
      <c r="E70">
        <v>3.7999999999999999E-2</v>
      </c>
      <c r="F70" t="s">
        <v>20</v>
      </c>
      <c r="G70" t="s">
        <v>21</v>
      </c>
      <c r="H70">
        <v>570.66</v>
      </c>
      <c r="K70">
        <f t="shared" si="24"/>
        <v>0.31191953177024612</v>
      </c>
      <c r="L70" s="1"/>
      <c r="M70">
        <f t="shared" si="25"/>
        <v>0.75366917889726304</v>
      </c>
    </row>
    <row r="71" spans="1:13" x14ac:dyDescent="0.35">
      <c r="A71" t="s">
        <v>91</v>
      </c>
      <c r="B71">
        <v>567.52</v>
      </c>
      <c r="C71">
        <v>573.52</v>
      </c>
      <c r="D71">
        <v>5.0910000000000002</v>
      </c>
      <c r="E71">
        <v>4.2000000000000003E-2</v>
      </c>
      <c r="F71" t="s">
        <v>20</v>
      </c>
      <c r="G71" t="s">
        <v>21</v>
      </c>
      <c r="H71">
        <v>567.52</v>
      </c>
      <c r="K71">
        <f t="shared" si="24"/>
        <v>1.057231463208345</v>
      </c>
      <c r="L71" s="1"/>
      <c r="M71">
        <f t="shared" si="25"/>
        <v>0.82498526812021211</v>
      </c>
    </row>
    <row r="72" spans="1:13" x14ac:dyDescent="0.35">
      <c r="A72" t="s">
        <v>92</v>
      </c>
      <c r="B72">
        <v>567.07000000000005</v>
      </c>
      <c r="C72">
        <v>569.58000000000004</v>
      </c>
      <c r="D72">
        <v>5.0609999999999999</v>
      </c>
      <c r="E72">
        <v>4.2999999999999997E-2</v>
      </c>
      <c r="F72" t="s">
        <v>20</v>
      </c>
      <c r="G72" t="s">
        <v>21</v>
      </c>
      <c r="H72">
        <v>567.07000000000005</v>
      </c>
      <c r="K72">
        <f t="shared" si="24"/>
        <v>0.4426261308127728</v>
      </c>
      <c r="L72" s="1"/>
      <c r="M72">
        <f t="shared" si="25"/>
        <v>0.8496344595929658</v>
      </c>
    </row>
    <row r="73" spans="1:13" x14ac:dyDescent="0.35">
      <c r="A73" t="s">
        <v>93</v>
      </c>
      <c r="B73">
        <v>593.07000000000005</v>
      </c>
      <c r="C73">
        <v>593.07000000000005</v>
      </c>
      <c r="D73">
        <v>5.29</v>
      </c>
      <c r="E73">
        <v>4.9000000000000002E-2</v>
      </c>
      <c r="F73" t="s">
        <v>20</v>
      </c>
      <c r="G73" t="s">
        <v>20</v>
      </c>
      <c r="H73">
        <v>593.07000000000005</v>
      </c>
      <c r="K73">
        <f t="shared" si="24"/>
        <v>0</v>
      </c>
      <c r="L73" s="1"/>
      <c r="M73">
        <f t="shared" si="25"/>
        <v>0.92627599243856329</v>
      </c>
    </row>
    <row r="74" spans="1:13" x14ac:dyDescent="0.35">
      <c r="A74" t="s">
        <v>32</v>
      </c>
      <c r="K74" s="4">
        <f t="shared" ref="K74" si="28">SUM(K70:K73)/4</f>
        <v>0.45294428144784099</v>
      </c>
      <c r="L74" s="1"/>
      <c r="M74" s="4">
        <f t="shared" ref="M74" si="29">SUM(M70:M73)/4</f>
        <v>0.83864122476225111</v>
      </c>
    </row>
    <row r="75" spans="1:13" x14ac:dyDescent="0.35">
      <c r="A75" t="s">
        <v>94</v>
      </c>
      <c r="B75">
        <v>524.45000000000005</v>
      </c>
      <c r="C75">
        <v>530.62</v>
      </c>
      <c r="D75">
        <v>4.34</v>
      </c>
      <c r="E75">
        <v>3.4000000000000002E-2</v>
      </c>
      <c r="F75" t="s">
        <v>20</v>
      </c>
      <c r="G75" t="s">
        <v>21</v>
      </c>
      <c r="H75">
        <v>524.45000000000005</v>
      </c>
      <c r="K75">
        <f t="shared" si="24"/>
        <v>1.1764705882352864</v>
      </c>
      <c r="L75" s="1"/>
      <c r="M75">
        <f t="shared" si="25"/>
        <v>0.78341013824884798</v>
      </c>
    </row>
    <row r="76" spans="1:13" x14ac:dyDescent="0.35">
      <c r="A76" t="s">
        <v>95</v>
      </c>
      <c r="B76">
        <v>557.54</v>
      </c>
      <c r="C76">
        <v>558.54999999999995</v>
      </c>
      <c r="D76">
        <v>4.6870000000000003</v>
      </c>
      <c r="E76">
        <v>3.9E-2</v>
      </c>
      <c r="F76" t="s">
        <v>20</v>
      </c>
      <c r="G76" t="s">
        <v>21</v>
      </c>
      <c r="H76">
        <v>557.54</v>
      </c>
      <c r="K76">
        <f t="shared" si="24"/>
        <v>0.18115292176345929</v>
      </c>
      <c r="L76" s="1"/>
      <c r="M76">
        <f t="shared" si="25"/>
        <v>0.83208875613398758</v>
      </c>
    </row>
    <row r="77" spans="1:13" x14ac:dyDescent="0.35">
      <c r="A77" t="s">
        <v>96</v>
      </c>
      <c r="B77">
        <v>554.33000000000004</v>
      </c>
      <c r="C77">
        <v>554.85</v>
      </c>
      <c r="D77">
        <v>4.9589999999999996</v>
      </c>
      <c r="E77">
        <v>3.7999999999999999E-2</v>
      </c>
      <c r="F77" t="s">
        <v>20</v>
      </c>
      <c r="G77" t="s">
        <v>21</v>
      </c>
      <c r="H77">
        <v>554.33000000000004</v>
      </c>
      <c r="K77">
        <f t="shared" si="24"/>
        <v>9.3806938105457358E-2</v>
      </c>
      <c r="L77" s="1"/>
      <c r="M77">
        <f t="shared" si="25"/>
        <v>0.76628352490421459</v>
      </c>
    </row>
    <row r="78" spans="1:13" x14ac:dyDescent="0.35">
      <c r="A78" t="s">
        <v>97</v>
      </c>
      <c r="B78">
        <v>610.57000000000005</v>
      </c>
      <c r="C78">
        <v>611.83000000000004</v>
      </c>
      <c r="D78">
        <v>5.617</v>
      </c>
      <c r="E78">
        <v>4.7E-2</v>
      </c>
      <c r="F78" t="s">
        <v>20</v>
      </c>
      <c r="G78" t="s">
        <v>21</v>
      </c>
      <c r="H78">
        <v>610.57000000000005</v>
      </c>
      <c r="K78">
        <f t="shared" si="24"/>
        <v>0.20636454460585857</v>
      </c>
      <c r="L78" s="1"/>
      <c r="M78">
        <f t="shared" si="25"/>
        <v>0.83674559373330959</v>
      </c>
    </row>
    <row r="79" spans="1:13" x14ac:dyDescent="0.35">
      <c r="A79" s="6" t="s">
        <v>33</v>
      </c>
      <c r="B79" s="6"/>
      <c r="C79" s="6"/>
      <c r="D79" s="6"/>
      <c r="E79" s="6"/>
      <c r="F79" s="6"/>
      <c r="G79" s="6"/>
      <c r="H79" s="6"/>
      <c r="K79" s="4">
        <f t="shared" ref="K79" si="30">SUM(K75:K78)/4</f>
        <v>0.41444874817751542</v>
      </c>
      <c r="L79" s="1"/>
      <c r="M79" s="4">
        <f t="shared" ref="M79" si="31">SUM(M75:M78)/4</f>
        <v>0.80463200325508988</v>
      </c>
    </row>
    <row r="80" spans="1:13" x14ac:dyDescent="0.35">
      <c r="A80" s="6" t="s">
        <v>98</v>
      </c>
      <c r="B80" s="6">
        <v>1229.1500000000001</v>
      </c>
      <c r="C80" s="6">
        <v>1252.1199999999999</v>
      </c>
      <c r="D80" s="6">
        <v>123.41500000000001</v>
      </c>
      <c r="E80" s="6">
        <v>0.63500000000000001</v>
      </c>
      <c r="F80" s="6" t="s">
        <v>20</v>
      </c>
      <c r="G80" s="6" t="s">
        <v>21</v>
      </c>
      <c r="H80" s="6">
        <v>1229.1500000000001</v>
      </c>
      <c r="K80">
        <f t="shared" si="24"/>
        <v>1.8687711019810274</v>
      </c>
      <c r="L80" s="1"/>
      <c r="M80">
        <f t="shared" si="25"/>
        <v>0.51452416643033672</v>
      </c>
    </row>
    <row r="81" spans="1:18" x14ac:dyDescent="0.35">
      <c r="A81" s="6" t="s">
        <v>99</v>
      </c>
      <c r="B81" s="6">
        <v>1010.63</v>
      </c>
      <c r="C81" s="6">
        <v>1029.3900000000001</v>
      </c>
      <c r="D81" s="6">
        <v>135.506</v>
      </c>
      <c r="E81" s="6">
        <v>0.41699999999999998</v>
      </c>
      <c r="F81" s="6" t="s">
        <v>20</v>
      </c>
      <c r="G81" s="6" t="s">
        <v>21</v>
      </c>
      <c r="H81" s="6">
        <v>1010.63</v>
      </c>
      <c r="K81">
        <f t="shared" si="24"/>
        <v>1.8562678725151742</v>
      </c>
      <c r="L81" s="1"/>
      <c r="M81">
        <f t="shared" si="25"/>
        <v>0.30773545082874554</v>
      </c>
    </row>
    <row r="82" spans="1:18" x14ac:dyDescent="0.35">
      <c r="A82" s="6" t="s">
        <v>100</v>
      </c>
      <c r="B82" s="6">
        <v>1022.44</v>
      </c>
      <c r="C82" s="6">
        <v>1042.07</v>
      </c>
      <c r="D82" s="6">
        <v>159.935</v>
      </c>
      <c r="E82" s="6">
        <v>0.42699999999999999</v>
      </c>
      <c r="F82" s="6" t="s">
        <v>20</v>
      </c>
      <c r="G82" s="6" t="s">
        <v>21</v>
      </c>
      <c r="H82" s="6">
        <v>1022.44</v>
      </c>
      <c r="K82">
        <f t="shared" si="24"/>
        <v>1.9199170611478307</v>
      </c>
      <c r="L82" s="1"/>
      <c r="M82">
        <f t="shared" si="25"/>
        <v>0.26698346203145029</v>
      </c>
    </row>
    <row r="83" spans="1:18" x14ac:dyDescent="0.35">
      <c r="A83" s="6" t="s">
        <v>101</v>
      </c>
      <c r="B83" s="6">
        <v>1096.29</v>
      </c>
      <c r="C83" s="6">
        <v>1109.18</v>
      </c>
      <c r="D83" s="6">
        <v>161.60599999999999</v>
      </c>
      <c r="E83" s="6">
        <v>0.47599999999999998</v>
      </c>
      <c r="F83" s="6" t="s">
        <v>20</v>
      </c>
      <c r="G83" s="6" t="s">
        <v>21</v>
      </c>
      <c r="H83" s="6">
        <v>1096.29</v>
      </c>
      <c r="K83">
        <f t="shared" si="24"/>
        <v>1.1757837798392852</v>
      </c>
      <c r="L83" s="1"/>
      <c r="M83">
        <f t="shared" si="25"/>
        <v>0.29454351942378376</v>
      </c>
    </row>
    <row r="84" spans="1:18" x14ac:dyDescent="0.35">
      <c r="A84" s="6" t="s">
        <v>34</v>
      </c>
      <c r="B84" s="6"/>
      <c r="C84" s="6"/>
      <c r="D84" s="6"/>
      <c r="E84" s="6"/>
      <c r="F84" s="6"/>
      <c r="G84" s="6"/>
      <c r="H84" s="6"/>
      <c r="K84" s="4">
        <f t="shared" ref="K84:M84" si="32">SUM(K80:K83)/4</f>
        <v>1.7051849538708295</v>
      </c>
      <c r="L84" s="1"/>
      <c r="M84" s="4">
        <f t="shared" si="32"/>
        <v>0.34594664967857908</v>
      </c>
    </row>
    <row r="85" spans="1:18" x14ac:dyDescent="0.35">
      <c r="A85" s="6" t="s">
        <v>102</v>
      </c>
      <c r="B85" s="6">
        <v>1077.49</v>
      </c>
      <c r="C85" s="6">
        <v>1106.23</v>
      </c>
      <c r="D85" s="6">
        <v>121.70099999999999</v>
      </c>
      <c r="E85" s="6">
        <v>0.437</v>
      </c>
      <c r="F85" s="6" t="s">
        <v>20</v>
      </c>
      <c r="G85" s="6" t="s">
        <v>21</v>
      </c>
      <c r="H85" s="6">
        <v>1077.49</v>
      </c>
      <c r="K85">
        <f t="shared" si="24"/>
        <v>2.6673101374490726</v>
      </c>
      <c r="L85" s="1"/>
      <c r="M85">
        <f t="shared" si="25"/>
        <v>0.35907675368320724</v>
      </c>
    </row>
    <row r="86" spans="1:18" x14ac:dyDescent="0.35">
      <c r="A86" s="6" t="s">
        <v>103</v>
      </c>
      <c r="B86" s="6">
        <v>1166.26</v>
      </c>
      <c r="C86" s="6">
        <v>1173.07</v>
      </c>
      <c r="D86" s="6">
        <v>109.267</v>
      </c>
      <c r="E86" s="6">
        <v>0.45900000000000002</v>
      </c>
      <c r="F86" s="6" t="s">
        <v>20</v>
      </c>
      <c r="G86" s="6" t="s">
        <v>21</v>
      </c>
      <c r="H86" s="6">
        <v>1166.26</v>
      </c>
      <c r="K86">
        <f t="shared" si="24"/>
        <v>0.58391782278393722</v>
      </c>
      <c r="L86" s="1"/>
      <c r="M86">
        <f t="shared" si="25"/>
        <v>0.42007193388671787</v>
      </c>
    </row>
    <row r="87" spans="1:18" x14ac:dyDescent="0.35">
      <c r="A87" s="6" t="s">
        <v>104</v>
      </c>
      <c r="B87" s="6">
        <v>1231.1600000000001</v>
      </c>
      <c r="C87" s="6">
        <v>1234.81</v>
      </c>
      <c r="D87" s="6">
        <v>158.83099999999999</v>
      </c>
      <c r="E87" s="6">
        <v>0.54500000000000004</v>
      </c>
      <c r="F87" s="6" t="s">
        <v>20</v>
      </c>
      <c r="G87" s="6" t="s">
        <v>21</v>
      </c>
      <c r="H87" s="6">
        <v>1231.1400000000001</v>
      </c>
      <c r="K87">
        <f t="shared" si="24"/>
        <v>0.29646837129210363</v>
      </c>
      <c r="L87" s="1"/>
      <c r="M87">
        <f t="shared" si="25"/>
        <v>0.34313200823516826</v>
      </c>
    </row>
    <row r="88" spans="1:18" x14ac:dyDescent="0.35">
      <c r="A88" s="6" t="s">
        <v>105</v>
      </c>
      <c r="B88" s="6">
        <v>1126.82</v>
      </c>
      <c r="C88" s="6">
        <v>1143.93</v>
      </c>
      <c r="D88" s="6">
        <v>91.677999999999997</v>
      </c>
      <c r="E88" s="6">
        <v>0.45600000000000002</v>
      </c>
      <c r="F88" s="6" t="s">
        <v>20</v>
      </c>
      <c r="G88" s="6" t="s">
        <v>21</v>
      </c>
      <c r="H88" s="6">
        <v>1126.82</v>
      </c>
      <c r="K88">
        <f t="shared" si="24"/>
        <v>1.5184324026907694</v>
      </c>
      <c r="L88" s="1"/>
      <c r="M88">
        <f t="shared" si="25"/>
        <v>0.49739304958659658</v>
      </c>
    </row>
    <row r="89" spans="1:18" x14ac:dyDescent="0.35">
      <c r="A89" s="6" t="s">
        <v>35</v>
      </c>
      <c r="B89" s="6"/>
      <c r="C89" s="6"/>
      <c r="D89" s="6"/>
      <c r="E89" s="6"/>
      <c r="F89" s="6"/>
      <c r="G89" s="6"/>
      <c r="H89" s="6"/>
      <c r="K89" s="4">
        <f t="shared" ref="K89" si="33">SUM(K85:K88)/4</f>
        <v>1.2665321835539707</v>
      </c>
      <c r="L89" s="1"/>
      <c r="M89" s="4">
        <f t="shared" ref="M89" si="34">SUM(M85:M88)/4</f>
        <v>0.40491843634792252</v>
      </c>
    </row>
    <row r="90" spans="1:18" x14ac:dyDescent="0.35">
      <c r="A90" s="6" t="s">
        <v>106</v>
      </c>
      <c r="B90" s="6">
        <v>1239.22</v>
      </c>
      <c r="C90" s="6">
        <v>1241.32</v>
      </c>
      <c r="D90" s="6">
        <v>110.6</v>
      </c>
      <c r="E90" s="6">
        <v>0.50800000000000001</v>
      </c>
      <c r="F90" s="6" t="s">
        <v>20</v>
      </c>
      <c r="G90" s="6" t="s">
        <v>21</v>
      </c>
      <c r="H90" s="6">
        <v>1239.22</v>
      </c>
      <c r="K90">
        <f t="shared" si="24"/>
        <v>0.16946143541904657</v>
      </c>
      <c r="L90" s="1"/>
      <c r="M90">
        <f t="shared" si="25"/>
        <v>0.45931283905967452</v>
      </c>
    </row>
    <row r="91" spans="1:18" x14ac:dyDescent="0.35">
      <c r="A91" s="6" t="s">
        <v>107</v>
      </c>
      <c r="B91" s="6">
        <v>1105.1099999999999</v>
      </c>
      <c r="C91" s="6">
        <v>1107.7</v>
      </c>
      <c r="D91" s="6">
        <v>122.23</v>
      </c>
      <c r="E91" s="6">
        <v>0.41</v>
      </c>
      <c r="F91" s="6" t="s">
        <v>20</v>
      </c>
      <c r="G91" s="6" t="s">
        <v>21</v>
      </c>
      <c r="H91" s="6">
        <v>1105.1099999999999</v>
      </c>
      <c r="K91">
        <f t="shared" si="24"/>
        <v>0.23436580973841026</v>
      </c>
      <c r="L91" s="1"/>
      <c r="M91">
        <f t="shared" si="25"/>
        <v>0.33543319970547325</v>
      </c>
    </row>
    <row r="92" spans="1:18" x14ac:dyDescent="0.35">
      <c r="A92" s="6" t="s">
        <v>108</v>
      </c>
      <c r="B92" s="6">
        <v>992.12</v>
      </c>
      <c r="C92" s="6">
        <v>997.31</v>
      </c>
      <c r="D92" s="6">
        <v>119.46899999999999</v>
      </c>
      <c r="E92" s="6">
        <v>0.35199999999999998</v>
      </c>
      <c r="F92" s="6" t="s">
        <v>20</v>
      </c>
      <c r="G92" s="6" t="s">
        <v>21</v>
      </c>
      <c r="H92" s="6">
        <v>992.12</v>
      </c>
      <c r="K92">
        <f t="shared" si="24"/>
        <v>0.52312220295931355</v>
      </c>
      <c r="L92" s="1"/>
      <c r="M92">
        <f t="shared" si="25"/>
        <v>0.29463710251194869</v>
      </c>
    </row>
    <row r="93" spans="1:18" x14ac:dyDescent="0.35">
      <c r="A93" s="6" t="s">
        <v>109</v>
      </c>
      <c r="B93" s="6">
        <v>1108.0899999999999</v>
      </c>
      <c r="C93" s="6">
        <v>1110.42</v>
      </c>
      <c r="D93" s="6">
        <v>110.125</v>
      </c>
      <c r="E93" s="6">
        <v>0.41599999999999998</v>
      </c>
      <c r="F93" s="6" t="s">
        <v>20</v>
      </c>
      <c r="G93" s="6" t="s">
        <v>21</v>
      </c>
      <c r="H93" s="6">
        <v>1108.0899999999999</v>
      </c>
      <c r="K93">
        <f t="shared" si="24"/>
        <v>0.21027172883070464</v>
      </c>
      <c r="L93" s="1"/>
      <c r="M93">
        <f t="shared" si="25"/>
        <v>0.37775255391600449</v>
      </c>
    </row>
    <row r="94" spans="1:18" x14ac:dyDescent="0.35">
      <c r="K94" s="4">
        <f t="shared" ref="K94" si="35">SUM(K90:K93)/4</f>
        <v>0.28430529423686873</v>
      </c>
      <c r="L94" s="1"/>
      <c r="M94" s="4">
        <f t="shared" ref="M94" si="36">SUM(M90:M93)/4</f>
        <v>0.36678392379827524</v>
      </c>
      <c r="P94" s="5">
        <f>SUM(K54+K59+K64+K69+K74+K79+K84+K89+K94)/9</f>
        <v>0.75776506739229876</v>
      </c>
      <c r="R94" s="5">
        <f>SUM(M54+M59+M64+M69+M74+M79+M84+M89+M94)/9</f>
        <v>0.71019879379207673</v>
      </c>
    </row>
    <row r="95" spans="1:18" x14ac:dyDescent="0.35">
      <c r="L95" s="1"/>
    </row>
    <row r="96" spans="1:18" x14ac:dyDescent="0.35">
      <c r="A96" t="s">
        <v>22</v>
      </c>
      <c r="L96" s="1"/>
    </row>
    <row r="97" spans="1:14" x14ac:dyDescent="0.35">
      <c r="A97" t="s">
        <v>110</v>
      </c>
      <c r="B97">
        <v>168.63</v>
      </c>
      <c r="C97">
        <v>168.63</v>
      </c>
      <c r="D97">
        <v>0.84499999999999997</v>
      </c>
      <c r="E97">
        <v>8.9999999999999993E-3</v>
      </c>
      <c r="F97" t="s">
        <v>20</v>
      </c>
      <c r="G97" t="s">
        <v>20</v>
      </c>
      <c r="H97">
        <v>168.63</v>
      </c>
      <c r="K97">
        <f t="shared" si="24"/>
        <v>0</v>
      </c>
      <c r="L97" s="1"/>
      <c r="M97">
        <f t="shared" si="25"/>
        <v>1.0650887573964496</v>
      </c>
    </row>
    <row r="98" spans="1:14" x14ac:dyDescent="0.35">
      <c r="A98" t="s">
        <v>111</v>
      </c>
      <c r="B98">
        <v>170.05</v>
      </c>
      <c r="C98">
        <v>171.51</v>
      </c>
      <c r="D98">
        <v>0.90200000000000002</v>
      </c>
      <c r="E98">
        <v>8.0000000000000002E-3</v>
      </c>
      <c r="F98" t="s">
        <v>20</v>
      </c>
      <c r="G98" t="s">
        <v>21</v>
      </c>
      <c r="H98">
        <v>170.05</v>
      </c>
      <c r="K98">
        <f t="shared" si="24"/>
        <v>0.85857100852689172</v>
      </c>
      <c r="L98" s="1"/>
      <c r="M98">
        <f t="shared" si="25"/>
        <v>0.88691796008869184</v>
      </c>
    </row>
    <row r="99" spans="1:14" x14ac:dyDescent="0.35">
      <c r="A99" t="s">
        <v>112</v>
      </c>
      <c r="B99">
        <v>157.99</v>
      </c>
      <c r="C99">
        <v>160.56</v>
      </c>
      <c r="D99">
        <v>1.101</v>
      </c>
      <c r="E99">
        <v>0.01</v>
      </c>
      <c r="F99" t="s">
        <v>20</v>
      </c>
      <c r="G99" t="s">
        <v>21</v>
      </c>
      <c r="H99">
        <v>157.99</v>
      </c>
      <c r="K99">
        <f t="shared" si="24"/>
        <v>1.6266852332426058</v>
      </c>
      <c r="L99" s="1"/>
      <c r="M99">
        <f t="shared" si="25"/>
        <v>0.90826521344232525</v>
      </c>
    </row>
    <row r="100" spans="1:14" x14ac:dyDescent="0.35">
      <c r="A100" t="s">
        <v>113</v>
      </c>
      <c r="B100">
        <v>162.47</v>
      </c>
      <c r="C100">
        <v>162.68</v>
      </c>
      <c r="D100">
        <v>0.79500000000000004</v>
      </c>
      <c r="E100">
        <v>7.0000000000000001E-3</v>
      </c>
      <c r="F100" t="s">
        <v>20</v>
      </c>
      <c r="G100" t="s">
        <v>21</v>
      </c>
      <c r="H100">
        <v>162.47</v>
      </c>
      <c r="K100">
        <f t="shared" si="24"/>
        <v>0.12925463162430478</v>
      </c>
      <c r="L100" s="1"/>
      <c r="M100">
        <f t="shared" si="25"/>
        <v>0.88050314465408808</v>
      </c>
    </row>
    <row r="101" spans="1:14" x14ac:dyDescent="0.35">
      <c r="A101" t="s">
        <v>23</v>
      </c>
      <c r="K101" s="4">
        <f t="shared" ref="K101" si="37">SUM(K97:K100)/4</f>
        <v>0.65362771834845057</v>
      </c>
      <c r="L101" s="1"/>
      <c r="M101" s="4">
        <f t="shared" ref="M101" si="38">SUM(M97:M100)/4</f>
        <v>0.93519376889538863</v>
      </c>
    </row>
    <row r="102" spans="1:14" x14ac:dyDescent="0.35">
      <c r="A102" t="s">
        <v>114</v>
      </c>
      <c r="B102">
        <v>372.64</v>
      </c>
      <c r="C102">
        <v>414.82</v>
      </c>
      <c r="D102">
        <v>300.49400000000003</v>
      </c>
      <c r="E102">
        <v>0.11799999999999999</v>
      </c>
      <c r="F102" s="2" t="s">
        <v>21</v>
      </c>
      <c r="G102" t="s">
        <v>21</v>
      </c>
      <c r="H102">
        <v>354.77</v>
      </c>
      <c r="K102" s="2">
        <f t="shared" si="24"/>
        <v>11.319235723486477</v>
      </c>
      <c r="L102" s="1"/>
      <c r="M102" s="2">
        <f t="shared" si="25"/>
        <v>3.9268670921881965E-2</v>
      </c>
      <c r="N102">
        <f>((C102-H102)/H102)*100</f>
        <v>16.926459396228548</v>
      </c>
    </row>
    <row r="103" spans="1:14" x14ac:dyDescent="0.35">
      <c r="A103" t="s">
        <v>115</v>
      </c>
      <c r="B103">
        <v>376.35</v>
      </c>
      <c r="C103">
        <v>415.6</v>
      </c>
      <c r="D103">
        <v>300.29899999999998</v>
      </c>
      <c r="E103">
        <v>0.113</v>
      </c>
      <c r="F103" s="2" t="s">
        <v>21</v>
      </c>
      <c r="G103" t="s">
        <v>21</v>
      </c>
      <c r="H103">
        <v>351.21</v>
      </c>
      <c r="K103" s="2">
        <f t="shared" si="24"/>
        <v>10.429121828085558</v>
      </c>
      <c r="L103" s="1"/>
      <c r="M103" s="2">
        <f t="shared" si="25"/>
        <v>3.7629162934275512E-2</v>
      </c>
      <c r="N103">
        <f t="shared" ref="N103:N120" si="39">((C103-H103)/H103)*100</f>
        <v>18.333760428233834</v>
      </c>
    </row>
    <row r="104" spans="1:14" x14ac:dyDescent="0.35">
      <c r="A104" t="s">
        <v>116</v>
      </c>
      <c r="B104">
        <v>399.14</v>
      </c>
      <c r="C104">
        <v>415.47</v>
      </c>
      <c r="D104">
        <v>300.37900000000002</v>
      </c>
      <c r="E104">
        <v>0.123</v>
      </c>
      <c r="F104" s="2" t="s">
        <v>21</v>
      </c>
      <c r="G104" t="s">
        <v>21</v>
      </c>
      <c r="H104">
        <v>385.11</v>
      </c>
      <c r="K104" s="2">
        <f t="shared" si="24"/>
        <v>4.091296287017097</v>
      </c>
      <c r="L104" s="1"/>
      <c r="M104" s="2">
        <f t="shared" si="25"/>
        <v>4.0948268687225134E-2</v>
      </c>
      <c r="N104">
        <f t="shared" si="39"/>
        <v>7.8834618680377071</v>
      </c>
    </row>
    <row r="105" spans="1:14" x14ac:dyDescent="0.35">
      <c r="A105" t="s">
        <v>117</v>
      </c>
      <c r="B105">
        <v>376.44</v>
      </c>
      <c r="C105">
        <v>488.65</v>
      </c>
      <c r="D105">
        <v>300.38499999999999</v>
      </c>
      <c r="E105">
        <v>0.19900000000000001</v>
      </c>
      <c r="F105" s="2" t="s">
        <v>21</v>
      </c>
      <c r="G105" t="s">
        <v>21</v>
      </c>
      <c r="H105">
        <v>343.5</v>
      </c>
      <c r="K105" s="2">
        <f t="shared" si="24"/>
        <v>29.808203166507276</v>
      </c>
      <c r="L105" s="1"/>
      <c r="M105" s="2">
        <f t="shared" si="25"/>
        <v>6.6248314662849347E-2</v>
      </c>
      <c r="N105">
        <f t="shared" si="39"/>
        <v>42.256186317321678</v>
      </c>
    </row>
    <row r="106" spans="1:14" x14ac:dyDescent="0.35">
      <c r="A106" t="s">
        <v>24</v>
      </c>
      <c r="K106" s="4">
        <f t="shared" ref="K106" si="40">SUM(K102:K105)/4</f>
        <v>13.911964251274103</v>
      </c>
      <c r="L106" s="1"/>
      <c r="M106" s="4">
        <f t="shared" ref="M106:N106" si="41">SUM(M102:M105)/4</f>
        <v>4.602360430155799E-2</v>
      </c>
      <c r="N106" s="4">
        <f t="shared" si="41"/>
        <v>21.349967002455443</v>
      </c>
    </row>
    <row r="107" spans="1:14" x14ac:dyDescent="0.35">
      <c r="A107" s="1" t="s">
        <v>118</v>
      </c>
      <c r="B107">
        <v>338.87</v>
      </c>
      <c r="C107">
        <v>394.61</v>
      </c>
      <c r="D107">
        <v>17.45</v>
      </c>
      <c r="E107">
        <v>0.109</v>
      </c>
      <c r="F107" s="1" t="s">
        <v>20</v>
      </c>
      <c r="G107" t="s">
        <v>21</v>
      </c>
      <c r="H107">
        <v>338.87</v>
      </c>
      <c r="K107">
        <f t="shared" si="24"/>
        <v>16.448785670020953</v>
      </c>
      <c r="L107" s="1"/>
      <c r="M107">
        <f t="shared" si="25"/>
        <v>0.62464183381088834</v>
      </c>
    </row>
    <row r="108" spans="1:14" x14ac:dyDescent="0.35">
      <c r="A108" s="1" t="s">
        <v>119</v>
      </c>
      <c r="B108">
        <v>322.11</v>
      </c>
      <c r="C108">
        <v>334.18</v>
      </c>
      <c r="D108">
        <v>13.414999999999999</v>
      </c>
      <c r="E108">
        <v>7.1999999999999995E-2</v>
      </c>
      <c r="F108" s="1" t="s">
        <v>20</v>
      </c>
      <c r="G108" t="s">
        <v>21</v>
      </c>
      <c r="H108">
        <v>322.11</v>
      </c>
      <c r="K108">
        <f t="shared" si="24"/>
        <v>3.7471671168234431</v>
      </c>
      <c r="L108" s="1"/>
      <c r="M108">
        <f t="shared" si="25"/>
        <v>0.5367126351099516</v>
      </c>
    </row>
    <row r="109" spans="1:14" x14ac:dyDescent="0.35">
      <c r="A109" s="1" t="s">
        <v>120</v>
      </c>
      <c r="B109">
        <v>336.94</v>
      </c>
      <c r="C109">
        <v>337.4</v>
      </c>
      <c r="D109">
        <v>27.263000000000002</v>
      </c>
      <c r="E109">
        <v>7.5999999999999998E-2</v>
      </c>
      <c r="F109" s="1" t="s">
        <v>20</v>
      </c>
      <c r="G109" t="s">
        <v>21</v>
      </c>
      <c r="H109">
        <v>336.94</v>
      </c>
      <c r="K109">
        <f t="shared" si="24"/>
        <v>0.13652282305454369</v>
      </c>
      <c r="L109" s="1"/>
      <c r="M109">
        <f t="shared" si="25"/>
        <v>0.27876609323992219</v>
      </c>
    </row>
    <row r="110" spans="1:14" x14ac:dyDescent="0.35">
      <c r="A110" s="1" t="s">
        <v>121</v>
      </c>
      <c r="B110">
        <v>311.91000000000003</v>
      </c>
      <c r="C110">
        <v>349.84</v>
      </c>
      <c r="D110">
        <v>14.359</v>
      </c>
      <c r="E110">
        <v>9.4E-2</v>
      </c>
      <c r="F110" s="1" t="s">
        <v>20</v>
      </c>
      <c r="G110" t="s">
        <v>21</v>
      </c>
      <c r="H110">
        <v>311.91000000000003</v>
      </c>
      <c r="K110">
        <f t="shared" si="24"/>
        <v>12.160559135648088</v>
      </c>
      <c r="L110" s="1"/>
      <c r="M110">
        <f t="shared" si="25"/>
        <v>0.65464168813984258</v>
      </c>
    </row>
    <row r="111" spans="1:14" x14ac:dyDescent="0.35">
      <c r="A111" t="s">
        <v>25</v>
      </c>
      <c r="F111" s="1"/>
      <c r="K111" s="4">
        <f t="shared" ref="K111" si="42">SUM(K107:K110)/4</f>
        <v>8.1232586863867571</v>
      </c>
      <c r="L111" s="1"/>
      <c r="M111" s="4">
        <f t="shared" ref="M111" si="43">SUM(M107:M110)/4</f>
        <v>0.52369056257515123</v>
      </c>
    </row>
    <row r="112" spans="1:14" x14ac:dyDescent="0.35">
      <c r="A112" t="s">
        <v>122</v>
      </c>
      <c r="B112">
        <v>320.33999999999997</v>
      </c>
      <c r="C112">
        <v>320.33999999999997</v>
      </c>
      <c r="D112">
        <v>6.7569999999999997</v>
      </c>
      <c r="E112">
        <v>5.5E-2</v>
      </c>
      <c r="F112" s="1" t="s">
        <v>20</v>
      </c>
      <c r="G112" s="1" t="s">
        <v>20</v>
      </c>
      <c r="H112">
        <v>320.33999999999997</v>
      </c>
      <c r="K112">
        <f t="shared" si="24"/>
        <v>0</v>
      </c>
      <c r="L112" s="1"/>
      <c r="M112">
        <f t="shared" si="25"/>
        <v>0.8139706970549061</v>
      </c>
    </row>
    <row r="113" spans="1:18" x14ac:dyDescent="0.35">
      <c r="A113" t="s">
        <v>123</v>
      </c>
      <c r="B113">
        <v>334.27</v>
      </c>
      <c r="C113">
        <v>337.32</v>
      </c>
      <c r="D113">
        <v>6.9950000000000001</v>
      </c>
      <c r="E113">
        <v>5.0999999999999997E-2</v>
      </c>
      <c r="F113" s="1" t="s">
        <v>20</v>
      </c>
      <c r="G113" t="s">
        <v>21</v>
      </c>
      <c r="H113">
        <v>334.27</v>
      </c>
      <c r="K113">
        <f t="shared" si="24"/>
        <v>0.91243605468633482</v>
      </c>
      <c r="L113" s="1"/>
      <c r="M113">
        <f t="shared" si="25"/>
        <v>0.72909220872051461</v>
      </c>
    </row>
    <row r="114" spans="1:18" x14ac:dyDescent="0.35">
      <c r="A114" t="s">
        <v>124</v>
      </c>
      <c r="B114">
        <v>299.47000000000003</v>
      </c>
      <c r="C114">
        <v>301.68</v>
      </c>
      <c r="D114">
        <v>6.8780000000000001</v>
      </c>
      <c r="E114">
        <v>5.2999999999999999E-2</v>
      </c>
      <c r="F114" s="1" t="s">
        <v>20</v>
      </c>
      <c r="G114" t="s">
        <v>21</v>
      </c>
      <c r="H114">
        <v>299.47000000000003</v>
      </c>
      <c r="K114">
        <f t="shared" si="24"/>
        <v>0.73797041439876432</v>
      </c>
      <c r="L114" s="1"/>
      <c r="M114">
        <f t="shared" si="25"/>
        <v>0.7705728409421343</v>
      </c>
    </row>
    <row r="115" spans="1:18" x14ac:dyDescent="0.35">
      <c r="A115" t="s">
        <v>125</v>
      </c>
      <c r="B115">
        <v>335.36</v>
      </c>
      <c r="C115">
        <v>339.54</v>
      </c>
      <c r="D115">
        <v>6.9050000000000002</v>
      </c>
      <c r="E115">
        <v>5.3999999999999999E-2</v>
      </c>
      <c r="F115" s="1" t="s">
        <v>20</v>
      </c>
      <c r="G115" t="s">
        <v>21</v>
      </c>
      <c r="H115">
        <v>335.36</v>
      </c>
      <c r="K115">
        <f t="shared" si="24"/>
        <v>1.2464217557251929</v>
      </c>
      <c r="L115" s="1"/>
      <c r="M115">
        <f t="shared" si="25"/>
        <v>0.78204199855177403</v>
      </c>
    </row>
    <row r="116" spans="1:18" x14ac:dyDescent="0.35">
      <c r="A116" t="s">
        <v>26</v>
      </c>
      <c r="K116" s="4">
        <f t="shared" ref="K116" si="44">SUM(K112:K115)/4</f>
        <v>0.72420705620257297</v>
      </c>
      <c r="L116" s="1"/>
      <c r="M116" s="4">
        <f t="shared" ref="M116" si="45">SUM(M112:M115)/4</f>
        <v>0.77391943631733229</v>
      </c>
    </row>
    <row r="117" spans="1:18" x14ac:dyDescent="0.35">
      <c r="A117" t="s">
        <v>126</v>
      </c>
      <c r="B117">
        <v>780.64</v>
      </c>
      <c r="C117">
        <v>881.02</v>
      </c>
      <c r="D117">
        <v>302.87400000000002</v>
      </c>
      <c r="E117">
        <v>1.0649999999999999</v>
      </c>
      <c r="F117" s="2" t="s">
        <v>21</v>
      </c>
      <c r="G117" t="s">
        <v>21</v>
      </c>
      <c r="H117">
        <v>689.48</v>
      </c>
      <c r="K117" s="2">
        <f t="shared" si="24"/>
        <v>12.858680057388808</v>
      </c>
      <c r="L117" s="1"/>
      <c r="M117" s="2">
        <f t="shared" si="25"/>
        <v>0.35163137146139972</v>
      </c>
      <c r="N117">
        <f t="shared" si="39"/>
        <v>27.780356210477454</v>
      </c>
    </row>
    <row r="118" spans="1:18" x14ac:dyDescent="0.35">
      <c r="A118" t="s">
        <v>127</v>
      </c>
      <c r="B118">
        <v>799.66</v>
      </c>
      <c r="C118">
        <v>898.96</v>
      </c>
      <c r="D118">
        <v>300.29599999999999</v>
      </c>
      <c r="E118">
        <v>1.0009999999999999</v>
      </c>
      <c r="F118" s="2" t="s">
        <v>21</v>
      </c>
      <c r="G118" t="s">
        <v>21</v>
      </c>
      <c r="H118">
        <v>723.86</v>
      </c>
      <c r="K118" s="2">
        <f t="shared" si="24"/>
        <v>12.417777555461081</v>
      </c>
      <c r="L118" s="1"/>
      <c r="M118" s="2">
        <f t="shared" si="25"/>
        <v>0.333337773396915</v>
      </c>
      <c r="N118">
        <f t="shared" si="39"/>
        <v>24.189760450915927</v>
      </c>
    </row>
    <row r="119" spans="1:18" x14ac:dyDescent="0.35">
      <c r="A119" t="s">
        <v>128</v>
      </c>
      <c r="B119">
        <v>833.01</v>
      </c>
      <c r="C119">
        <v>916.01</v>
      </c>
      <c r="D119">
        <v>300.447</v>
      </c>
      <c r="E119">
        <v>1.044</v>
      </c>
      <c r="F119" s="2" t="s">
        <v>21</v>
      </c>
      <c r="G119" t="s">
        <v>21</v>
      </c>
      <c r="H119">
        <v>726.55</v>
      </c>
      <c r="K119" s="2">
        <f t="shared" si="24"/>
        <v>9.9638659800002394</v>
      </c>
      <c r="L119" s="1"/>
      <c r="M119" s="2">
        <f t="shared" si="25"/>
        <v>0.34748225144534645</v>
      </c>
      <c r="N119">
        <f t="shared" si="39"/>
        <v>26.076663684536516</v>
      </c>
    </row>
    <row r="120" spans="1:18" x14ac:dyDescent="0.35">
      <c r="A120" t="s">
        <v>129</v>
      </c>
      <c r="B120">
        <v>808.16</v>
      </c>
      <c r="C120">
        <v>924.67</v>
      </c>
      <c r="D120">
        <v>300.30500000000001</v>
      </c>
      <c r="E120">
        <v>0.98699999999999999</v>
      </c>
      <c r="F120" s="2" t="s">
        <v>21</v>
      </c>
      <c r="G120" t="s">
        <v>21</v>
      </c>
      <c r="H120">
        <v>760.61</v>
      </c>
      <c r="K120" s="2">
        <f t="shared" si="24"/>
        <v>14.416699663432983</v>
      </c>
      <c r="L120" s="1"/>
      <c r="M120" s="2">
        <f t="shared" si="25"/>
        <v>0.32866585637934764</v>
      </c>
      <c r="N120">
        <f t="shared" si="39"/>
        <v>21.569529719567182</v>
      </c>
    </row>
    <row r="121" spans="1:18" x14ac:dyDescent="0.35">
      <c r="K121" s="4">
        <f t="shared" ref="K121" si="46">SUM(K117:K120)/4</f>
        <v>12.414255814070778</v>
      </c>
      <c r="L121" s="1"/>
      <c r="M121" s="4">
        <f t="shared" ref="M121:N121" si="47">SUM(M117:M120)/4</f>
        <v>0.34027931317075222</v>
      </c>
      <c r="N121" s="4">
        <f t="shared" si="47"/>
        <v>24.904077516374269</v>
      </c>
      <c r="P121" s="5">
        <f>SUM(K101+K106+K111+K116+K121)/5</f>
        <v>7.1654627052565329</v>
      </c>
      <c r="R121" s="5">
        <f>SUM(M101+M106+M111+M116+M121)/5</f>
        <v>0.52382133705203648</v>
      </c>
    </row>
    <row r="122" spans="1:18" x14ac:dyDescent="0.35">
      <c r="L122" s="1"/>
    </row>
    <row r="123" spans="1:18" x14ac:dyDescent="0.35">
      <c r="L123" s="1"/>
    </row>
    <row r="124" spans="1:18" x14ac:dyDescent="0.35">
      <c r="L124" s="1"/>
    </row>
  </sheetData>
  <mergeCells count="2">
    <mergeCell ref="K2:L2"/>
    <mergeCell ref="M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4" sqref="H14"/>
    </sheetView>
  </sheetViews>
  <sheetFormatPr defaultRowHeight="14.5" x14ac:dyDescent="0.35"/>
  <cols>
    <col min="2" max="3" width="9.453125" bestFit="1" customWidth="1"/>
    <col min="4" max="4" width="10.453125" bestFit="1" customWidth="1"/>
    <col min="5" max="6" width="12.1796875" bestFit="1" customWidth="1"/>
    <col min="7" max="7" width="13.26953125" bestFit="1" customWidth="1"/>
  </cols>
  <sheetData>
    <row r="1" spans="1:7" x14ac:dyDescent="0.35">
      <c r="B1" s="9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</row>
    <row r="2" spans="1:7" x14ac:dyDescent="0.35">
      <c r="A2" s="8">
        <v>100</v>
      </c>
      <c r="B2" s="10">
        <v>4.1589999999999998</v>
      </c>
      <c r="C2">
        <v>1.84</v>
      </c>
      <c r="D2">
        <v>1.871</v>
      </c>
      <c r="E2">
        <v>0.85199999999999998</v>
      </c>
      <c r="F2">
        <v>0.92900000000000005</v>
      </c>
      <c r="G2">
        <v>0.97899999999999998</v>
      </c>
    </row>
    <row r="3" spans="1:7" x14ac:dyDescent="0.35">
      <c r="A3">
        <v>200</v>
      </c>
      <c r="B3">
        <v>2.8849999999999998</v>
      </c>
      <c r="C3">
        <v>2.0099999999999998</v>
      </c>
      <c r="D3">
        <v>1.5669999999999999</v>
      </c>
      <c r="E3">
        <v>0.87</v>
      </c>
      <c r="F3">
        <v>0.83899999999999997</v>
      </c>
      <c r="G3">
        <v>0.80400000000000005</v>
      </c>
    </row>
    <row r="4" spans="1:7" x14ac:dyDescent="0.35">
      <c r="A4">
        <v>400</v>
      </c>
      <c r="B4">
        <v>1.8779999999999999</v>
      </c>
      <c r="C4">
        <v>1.258</v>
      </c>
      <c r="D4">
        <v>0.94699999999999995</v>
      </c>
      <c r="E4">
        <v>0.34599999999999997</v>
      </c>
      <c r="F4">
        <v>0.40500000000000003</v>
      </c>
      <c r="G4">
        <v>0.36699999999999999</v>
      </c>
    </row>
    <row r="11" spans="1:7" x14ac:dyDescent="0.35">
      <c r="E11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Grafico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marino</dc:creator>
  <cp:lastModifiedBy>ludovica marino</cp:lastModifiedBy>
  <dcterms:created xsi:type="dcterms:W3CDTF">2023-08-30T14:13:18Z</dcterms:created>
  <dcterms:modified xsi:type="dcterms:W3CDTF">2023-09-15T17:30:08Z</dcterms:modified>
</cp:coreProperties>
</file>