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7"/>
  <workbookPr/>
  <mc:AlternateContent xmlns:mc="http://schemas.openxmlformats.org/markup-compatibility/2006">
    <mc:Choice Requires="x15">
      <x15ac:absPath xmlns:x15ac="http://schemas.microsoft.com/office/spreadsheetml/2010/11/ac" url="https://ademecloud.sharepoint.com/sites/P-AltImpact/Documents partages/2 - Pole Xperts - études ADEME/BDD/Données d'impact/"/>
    </mc:Choice>
  </mc:AlternateContent>
  <xr:revisionPtr revIDLastSave="31" documentId="13_ncr:1_{12A2D66A-9F09-4561-B56C-5A325675E254}" xr6:coauthVersionLast="47" xr6:coauthVersionMax="47" xr10:uidLastSave="{AD70DBF4-1E52-43AD-A067-BA658790109A}"/>
  <bookViews>
    <workbookView xWindow="-108" yWindow="-108" windowWidth="23256" windowHeight="12576" tabRatio="500" xr2:uid="{00000000-000D-0000-FFFF-FFFF00000000}"/>
  </bookViews>
  <sheets>
    <sheet name="Lisez-moi" sheetId="4" r:id="rId1"/>
    <sheet name="Services Numériques" sheetId="3" r:id="rId2"/>
    <sheet name="Equipements" sheetId="6" r:id="rId3"/>
    <sheet name="Log"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5" i="6" l="1"/>
  <c r="AC24" i="6"/>
  <c r="AC32" i="6" l="1"/>
  <c r="AC31" i="6"/>
  <c r="AC30" i="6"/>
  <c r="AC29" i="6"/>
  <c r="AC22" i="6"/>
  <c r="AC21" i="6"/>
  <c r="AC20" i="6"/>
  <c r="AC18" i="6"/>
  <c r="AC17" i="6"/>
  <c r="AC16" i="6"/>
  <c r="AC13" i="6"/>
  <c r="AC12" i="6"/>
  <c r="AC11" i="6"/>
  <c r="AC10" i="6"/>
  <c r="AC9" i="6"/>
  <c r="AC8" i="6"/>
  <c r="AC7" i="6"/>
  <c r="AC6" i="6"/>
  <c r="AC5" i="6"/>
  <c r="AB43" i="3"/>
  <c r="AB42" i="3"/>
</calcChain>
</file>

<file path=xl/sharedStrings.xml><?xml version="1.0" encoding="utf-8"?>
<sst xmlns="http://schemas.openxmlformats.org/spreadsheetml/2006/main" count="1676" uniqueCount="405">
  <si>
    <t xml:space="preserve">- Le présent fichier reprend l'empreinte environnementale selon différents indicateurs de catégories d'impacts pour 4 types d'éléments relatifs au numérique :  
           *les services numériques
           *les équipements terminaux
           *les équipements datacenter </t>
  </si>
  <si>
    <r>
      <t xml:space="preserve">- Les résultats sont accompagnés d'un </t>
    </r>
    <r>
      <rPr>
        <b/>
        <sz val="11"/>
        <color rgb="FF000000"/>
        <rFont val="Calibri"/>
        <family val="2"/>
      </rPr>
      <t>rapport méthodologique</t>
    </r>
    <r>
      <rPr>
        <sz val="11"/>
        <color rgb="FF000000"/>
        <rFont val="Calibri"/>
        <family val="2"/>
      </rPr>
      <t xml:space="preserve"> qu'il est possible de télécharger dans l'espace Documentation de la Base IMPACTS®</t>
    </r>
  </si>
  <si>
    <r>
      <rPr>
        <sz val="11"/>
        <color rgb="FF000000"/>
        <rFont val="Calibri"/>
        <family val="2"/>
      </rPr>
      <t xml:space="preserve">- Hormis pour les services numériques, </t>
    </r>
    <r>
      <rPr>
        <b/>
        <sz val="11"/>
        <color rgb="FF000000"/>
        <rFont val="Calibri"/>
        <family val="2"/>
      </rPr>
      <t>les données n'incluent pas les impacts environnementaux liés à la consommation d'électricité en phase d'usage</t>
    </r>
    <r>
      <rPr>
        <sz val="11"/>
        <color rgb="FF000000"/>
        <rFont val="Calibri"/>
        <family val="2"/>
      </rPr>
      <t xml:space="preserve">. Ils doivent être ajoutés manuellement par l'utilisateur des données, à partir de la consommation électrique de l'équipement fournie en colonne AB et de l'impact env. de la consommation d'1kWh du mix du pays dans lequel est utilisé l'élément. </t>
    </r>
    <r>
      <rPr>
        <b/>
        <sz val="11"/>
        <color rgb="FF000000"/>
        <rFont val="Calibri"/>
        <family val="2"/>
      </rPr>
      <t xml:space="preserve">
</t>
    </r>
  </si>
  <si>
    <r>
      <t xml:space="preserve"> - La plupart des données de cette base sont ramenées à </t>
    </r>
    <r>
      <rPr>
        <b/>
        <sz val="11"/>
        <color rgb="FF000000"/>
        <rFont val="Calibri"/>
        <family val="2"/>
      </rPr>
      <t>une durée de vie de 1 an</t>
    </r>
  </si>
  <si>
    <t xml:space="preserve"> - Certains équipements comprennent dans leur calcul l'impact d'autres matériels nécessaires à leur utilisation (ex : l'impact du casque VR inclu 2 manettes)</t>
  </si>
  <si>
    <r>
      <t xml:space="preserve">- Ces résultats présentent les </t>
    </r>
    <r>
      <rPr>
        <b/>
        <sz val="11"/>
        <color rgb="FF000000"/>
        <rFont val="Calibri"/>
        <family val="2"/>
      </rPr>
      <t>limites</t>
    </r>
    <r>
      <rPr>
        <sz val="11"/>
        <color rgb="FF000000"/>
        <rFont val="Calibri"/>
        <family val="2"/>
      </rPr>
      <t xml:space="preserve"> suivantes : </t>
    </r>
  </si>
  <si>
    <t xml:space="preserve">            - Les métadonnées qui accompagnent les jeux de données sont limitées et peuvent ne pas permettre à l’utilisateur de bien appréhender et utiliser le jeu de données. </t>
  </si>
  <si>
    <t xml:space="preserve">            - Certains indicateurs présentent des résultats négatifs. Les valeurs négatives de certains indicateurs proviennent de la fin de vie des produits. La fin de vie est modélisée d’après les données de la base ESR, qui considère que la valorisation énergétique lors de l’incinération et la valorisation matière lors du recyclage du produit entrainent des bénéfices environnementaux. Ces bénéfices apparaissent sous forme de valeurs négatives. 
Les données de la base ESR sont représentatives du périmètre français et prennent en compte l’ensemble des étapes de fin de vie des DEEE. Plus d’informations sont disponibles sur la base ESR : https://weee-lci.ecosystem.eco/</t>
  </si>
  <si>
    <t>Version</t>
  </si>
  <si>
    <t>La version actuelle est la version 01.5.000</t>
  </si>
  <si>
    <t>Quantité de référence</t>
  </si>
  <si>
    <t>La quantité de référence est en général de 1.</t>
  </si>
  <si>
    <t>Unité</t>
  </si>
  <si>
    <r>
      <t xml:space="preserve">Les unités sont les suivantes pour les </t>
    </r>
    <r>
      <rPr>
        <b/>
        <sz val="11"/>
        <color rgb="FF000000"/>
        <rFont val="Calibri"/>
        <family val="2"/>
      </rPr>
      <t>services numériques</t>
    </r>
    <r>
      <rPr>
        <sz val="11"/>
        <color rgb="FF000000"/>
        <rFont val="Calibri"/>
        <family val="2"/>
        <charset val="1"/>
      </rPr>
      <t xml:space="preserve"> : 
- L'unité est 1 mail pour l'envoi de mail.
- L'unité est 1h pour le streaming de vidéo.
- L'unité est 1Go pour le transfert de fichier.
- L'unité est 1 Go pour le stockage de données dans le cloud.
- L'unité est  1h pour la webconférence.
- L'unité est 1 requête pour la requête web.
Les unités pour les </t>
    </r>
    <r>
      <rPr>
        <b/>
        <sz val="11"/>
        <color rgb="FF000000"/>
        <rFont val="Calibri"/>
        <family val="2"/>
      </rPr>
      <t xml:space="preserve">équipements terminaux </t>
    </r>
    <r>
      <rPr>
        <sz val="11"/>
        <color rgb="FF000000"/>
        <rFont val="Calibri"/>
        <family val="2"/>
        <charset val="1"/>
      </rPr>
      <t xml:space="preserve">sont 1 an ou 1 unité suivants les équipements évalués.
L'unité pour les </t>
    </r>
    <r>
      <rPr>
        <b/>
        <sz val="11"/>
        <color rgb="FF000000"/>
        <rFont val="Calibri"/>
        <family val="2"/>
      </rPr>
      <t>équipements réseau</t>
    </r>
    <r>
      <rPr>
        <sz val="11"/>
        <color rgb="FF000000"/>
        <rFont val="Calibri"/>
        <family val="2"/>
        <charset val="1"/>
      </rPr>
      <t xml:space="preserve"> est de 1 Go.
L'unité pour les </t>
    </r>
    <r>
      <rPr>
        <b/>
        <sz val="11"/>
        <color rgb="FF000000"/>
        <rFont val="Calibri"/>
        <family val="2"/>
      </rPr>
      <t>équipements datacenter</t>
    </r>
    <r>
      <rPr>
        <sz val="11"/>
        <color rgb="FF000000"/>
        <rFont val="Calibri"/>
        <family val="2"/>
        <charset val="1"/>
      </rPr>
      <t xml:space="preserve"> est de 1 an.</t>
    </r>
  </si>
  <si>
    <t>Année de référence</t>
  </si>
  <si>
    <t>Les années de référence se situent entre 2014-2020 suivant les éléments étudiés.</t>
  </si>
  <si>
    <t xml:space="preserve">Jeu de données valable jusqu'au </t>
  </si>
  <si>
    <t>Aucune fin de validité n'est mentionnée.</t>
  </si>
  <si>
    <t xml:space="preserve">Description représentative du temps </t>
  </si>
  <si>
    <t>Les données sont basées sur des moyennes annuelles.</t>
  </si>
  <si>
    <t>Localisation</t>
  </si>
  <si>
    <r>
      <t xml:space="preserve">La localisation est la France pour les </t>
    </r>
    <r>
      <rPr>
        <b/>
        <sz val="11"/>
        <color rgb="FF000000"/>
        <rFont val="Calibri"/>
        <family val="2"/>
      </rPr>
      <t xml:space="preserve">services numériques et les équipements réseau. </t>
    </r>
    <r>
      <rPr>
        <sz val="11"/>
        <color rgb="FF000000"/>
        <rFont val="Calibri"/>
        <family val="2"/>
      </rPr>
      <t xml:space="preserve">Elle est relative à l'Asie pour les </t>
    </r>
    <r>
      <rPr>
        <b/>
        <sz val="11"/>
        <color rgb="FF000000"/>
        <rFont val="Calibri"/>
        <family val="2"/>
      </rPr>
      <t>équipements terminaux</t>
    </r>
    <r>
      <rPr>
        <sz val="11"/>
        <color rgb="FF000000"/>
        <rFont val="Calibri"/>
        <family val="2"/>
      </rPr>
      <t xml:space="preserve"> et les </t>
    </r>
    <r>
      <rPr>
        <b/>
        <sz val="11"/>
        <color rgb="FF000000"/>
        <rFont val="Calibri"/>
        <family val="2"/>
      </rPr>
      <t>équipements datacenter</t>
    </r>
    <r>
      <rPr>
        <sz val="11"/>
        <color rgb="FF000000"/>
        <rFont val="Calibri"/>
        <family val="2"/>
      </rPr>
      <t>.</t>
    </r>
  </si>
  <si>
    <t>Description des zones géographiques</t>
  </si>
  <si>
    <t>Ce champ prise la localisation en fonction des étapes du cycle de vie des éléments considérés.</t>
  </si>
  <si>
    <t>Durée de vie de l'équipement</t>
  </si>
  <si>
    <t>Ce champ détaille les hypothèses considérés pour la durée de vie de l'équipement (en année)</t>
  </si>
  <si>
    <t>Description technologique</t>
  </si>
  <si>
    <t>Ce champ détaille les hypothèses considérés pour l'évaluation.</t>
  </si>
  <si>
    <t>Type de dataset</t>
  </si>
  <si>
    <t>Toutes les données sont des LCI results</t>
  </si>
  <si>
    <t>Principe de la méthode LCI</t>
  </si>
  <si>
    <t>Les données ont été développées selon une approche attributionnelle.</t>
  </si>
  <si>
    <t>Déviation</t>
  </si>
  <si>
    <t>Aucune déviation n'est mentionnée.</t>
  </si>
  <si>
    <t>Données de coupure</t>
  </si>
  <si>
    <t>Le critère de coupure retenu est : Couverture de minmum 95 en masse et en énergie et de 98% de la contribution à l'empreinte environnementale (sur base d'un jugement d'expert).</t>
  </si>
  <si>
    <t>Allocation</t>
  </si>
  <si>
    <t>Les allocations dépendent du type d'élements : allocation massique ou allocation temporelle au prorata de la durée de réalisation du service numérique ramené à la durée d'usage totale (et non la durée de vie)</t>
  </si>
  <si>
    <t>Sélection des données et principes de combinaison</t>
  </si>
  <si>
    <t>-</t>
  </si>
  <si>
    <t>Sources des données utilisées</t>
  </si>
  <si>
    <t>Les sources de données sont reprises pour chaque élément.</t>
  </si>
  <si>
    <t>Période de collecte des données</t>
  </si>
  <si>
    <t>La collecte de données a eu lieu entre 2018-2021.</t>
  </si>
  <si>
    <t>Méthodes</t>
  </si>
  <si>
    <t>Indicateur de qualité</t>
  </si>
  <si>
    <t>Au plus, l'indicateur est faible, de meilleure qualité est la donnée.</t>
  </si>
  <si>
    <t>Type de validation</t>
  </si>
  <si>
    <t>Par un reviewer externe indépendant. Pour des raisons de confidentialité, le nom du reviewer ne peut pas être communiqué.</t>
  </si>
  <si>
    <t>Avis de validation</t>
  </si>
  <si>
    <t>Deux types d'avis ont été remis par la revue critique suivants les éléments : 
- Avis favorable
- Avis sous réserve</t>
  </si>
  <si>
    <t>Commanditaire</t>
  </si>
  <si>
    <t xml:space="preserve">Générateur et modelisateur de données </t>
  </si>
  <si>
    <t>Numéro d'enregistrement</t>
  </si>
  <si>
    <t>Dernière révision</t>
  </si>
  <si>
    <t>Quantité d'électricité nécessaire pour le procédé (kWh)</t>
  </si>
  <si>
    <t>Certaines données n'incluent pas la consommation d'électricité (toutes les données autres que celles relatives aux services numériques), elles doivent être ajoutées manuellement par l'utilisateur des données.</t>
  </si>
  <si>
    <t>Conseils d'utilisation</t>
  </si>
  <si>
    <t xml:space="preserve">Les indicateurs de catégories d'impact disponibles sont les suivants : </t>
  </si>
  <si>
    <t>PEF-ADPe (kg SB eq.)</t>
  </si>
  <si>
    <t>Utilisation des resources minérales et métalliques</t>
  </si>
  <si>
    <t>PEF-ADPf (MJ)</t>
  </si>
  <si>
    <t>Utilisation de ressources fossiles (y inclus le nucléaire)</t>
  </si>
  <si>
    <t>PEF-AP (mol H+ eq.)</t>
  </si>
  <si>
    <t>Acidification</t>
  </si>
  <si>
    <t>PEF-CTUe (CTUe)</t>
  </si>
  <si>
    <t>Ecotoxicité des eaux douces</t>
  </si>
  <si>
    <t>PEF-CTUh-c (CTUh)</t>
  </si>
  <si>
    <t>Toxicité humaine - Effets cancérigènes</t>
  </si>
  <si>
    <t>PEF-CTUh-nc (CTUh)</t>
  </si>
  <si>
    <t>Toxicité humaine - Effets non-cancérigènes</t>
  </si>
  <si>
    <t>PEF-Epf (kg P eq.)</t>
  </si>
  <si>
    <t>Eutrophisation des eaux douces</t>
  </si>
  <si>
    <t>PEF-Epm (kg N eq.)</t>
  </si>
  <si>
    <t>Eutrophisation des eaux marines</t>
  </si>
  <si>
    <t>PEF-Ept (mol N eq.)</t>
  </si>
  <si>
    <t>Eutrophisation terrestre</t>
  </si>
  <si>
    <t>PEF-GWP (kg CO2 eq.)</t>
  </si>
  <si>
    <t>Changement climatique total</t>
  </si>
  <si>
    <t>PEF-GWPb (kg CO2 eq.)</t>
  </si>
  <si>
    <t>Changement climatique - Contribution des émissions d'origine biogénique</t>
  </si>
  <si>
    <t>PEF-GWPf (kg CO2 eq.)</t>
  </si>
  <si>
    <t>Changement climatique - Contribution des émissions d'origine fossile</t>
  </si>
  <si>
    <t>PEF-GWPlu (kg CO2 eq.)</t>
  </si>
  <si>
    <t>Changement climatique - Contribution des émissions liées aux changements d'affectation des sols</t>
  </si>
  <si>
    <t>PEF-IR (kg U235 eq.)</t>
  </si>
  <si>
    <t>Emissions de substances radionisantes</t>
  </si>
  <si>
    <t>PEF-LU (No dimension)</t>
  </si>
  <si>
    <t>Utilisation des sols</t>
  </si>
  <si>
    <t>PEF-ODP (kg CFC-11 eq.)</t>
  </si>
  <si>
    <t>Apprauvrissement de la couche d'ozone</t>
  </si>
  <si>
    <t>PEF-PM (Disease occurrence)</t>
  </si>
  <si>
    <t>Emissions de particules fines</t>
  </si>
  <si>
    <t>PEF-POCP (kg NMVOC eq.)</t>
  </si>
  <si>
    <t>Formation d'ozone photochimique</t>
  </si>
  <si>
    <t>PEF-WU (m3 eq.)</t>
  </si>
  <si>
    <t>Utilisation de la ressource en eau</t>
  </si>
  <si>
    <t>MIPS (kg)</t>
  </si>
  <si>
    <t>Material input per unit of service. Il se rapporte à l'ampleur de l'utilisation des ressources tout au long du cycle de vie.</t>
  </si>
  <si>
    <t>Liste des données ADEME</t>
  </si>
  <si>
    <t>Catégorie</t>
  </si>
  <si>
    <t>Nom de la donnée (français)</t>
  </si>
  <si>
    <t xml:space="preserve"> Jeu de données valable jusqu'au </t>
  </si>
  <si>
    <t xml:space="preserve"> Description représentative du temps </t>
  </si>
  <si>
    <t xml:space="preserve"> Générateur et modelisateur de données </t>
  </si>
  <si>
    <t xml:space="preserve"> Quantité d'électricité nécessaire pour le procédé (kWh)</t>
  </si>
  <si>
    <t xml:space="preserve"> Conseils d'utilisation</t>
  </si>
  <si>
    <t>Services numériques</t>
  </si>
  <si>
    <t>Envoi d'un mail</t>
  </si>
  <si>
    <t>Rédiger, envoyer et lire 1 mail de 1Mo (pièce jointe) à 5 destinataires via une connexion fixe, stockage pendant 10 ans et 3 redondances pour l'emetteur et le destinataire</t>
  </si>
  <si>
    <t>01.00.000</t>
  </si>
  <si>
    <t>mail</t>
  </si>
  <si>
    <t>NA</t>
  </si>
  <si>
    <t>Annual average</t>
  </si>
  <si>
    <t>France</t>
  </si>
  <si>
    <t>Production des équipements en Asie (semi-conducteur fabriqué à Taiwan, le reste en Chine) ; Utilisation des datacenters en France ; Utilisation des terminaux en France</t>
  </si>
  <si>
    <t>Configuration : Write, send and read an email; 1MB size, to five recipient, with a fixed-line connection, 50% desktop computer, 50% laptop computer,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</si>
  <si>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LCI result</t>
  </si>
  <si>
    <t>Attributional</t>
  </si>
  <si>
    <t>None</t>
  </si>
  <si>
    <t xml:space="preserve"> Cut-off rules for each unit process: Coverage of at least 95 % of mass and energy of the input and output flows, and 98 % of their environmental relevance (according to expert judgement).</t>
  </si>
  <si>
    <t>Allocation temporelle des équipements : prorata de la durée de réalisation du service numérique ramené à la durée d'usage totale (et non la durée de vie)</t>
  </si>
  <si>
    <t xml:space="preserve">Rapport méthodologique:  PERFECTO 2018 NégaOctet "Elaboration et test d'un référentiel d'évaluation de la performance environnementale des services numériques en vue de leur écoconception" Rapport final Novembre 2021 </t>
  </si>
  <si>
    <t>Source principale : Analyse comparée des impacts environnementaux de la communication par voie électronique - Volet courrier électronique : Rapport final" - BioIS pour l'ADEME, 5 juillet 2011 ; Autres sources:  Profil d'utilisation : Global Web Index Device report.
Répartition : Baromètre du numérique - Edition 2021, ARCEP;Google’s Green Computing: Efficiency at Scale;Borderstep;Email Statistics Report, 2015-2019, The Radicati group;2021 State of Email Engagement, litmus; Datacenter basées sur une moyenne du marché, APL</t>
  </si>
  <si>
    <t>2018-2021</t>
  </si>
  <si>
    <t>Compliance with ISO 14040/44, EF 3.0; "Création de données d’ICV Projet NegaOctet" Mai 2022</t>
  </si>
  <si>
    <t xml:space="preserve"> Independent external review. For confidential reasons, the name of the verifier can't be communicated.</t>
  </si>
  <si>
    <t xml:space="preserve">Avis sous réserve. La revue critique externe a validé la conformité technique de la donnée, mais a émis une réserve concernant la diffusion des résultats. La donnée est jugée comme trop limitante dans son usage en raison d'une configuration trop précise. La revue critique recommande la constitution d'une base de données plus exhaustive ou la création d'outils paramétrables.  </t>
  </si>
  <si>
    <t>ADEME</t>
  </si>
  <si>
    <t>NégaOctet</t>
  </si>
  <si>
    <t>NEGA-0890</t>
  </si>
  <si>
    <t>Les impacts de consommation d'énergie utilisée par les terminaux utilisateurs et les équipements des centres de données sont déjà inclus.</t>
  </si>
  <si>
    <t>1 mail</t>
  </si>
  <si>
    <t>Rédiger, envoyer et lire 1 mail de 1Mo (pièce jointe) à 5 destinataires via une connexion mobile, stockage pendant 10 ans et 3 redondances pour l'emetteur et le destinataire</t>
  </si>
  <si>
    <t>Configuration : Write, send and read an email; 1MB size, to five recipient, with a mobile connection, 15% tablet, 85% smartphone,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</si>
  <si>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NEGA-0894</t>
  </si>
  <si>
    <t>Rédiger, envoyer et lire 1 mail de 1Mo (pièce jointe) à 1 destinataire via une connexion fixe, stockage pendant 10 ans et 3 redondances pour l'emetteur et le destinataire</t>
  </si>
  <si>
    <t>Configuration : Write, send and read an email; 1MB size, to one recipient, with a fixed-line connection, 50% desktop computer, 50% laptop computer,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</si>
  <si>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NEGA-0889</t>
  </si>
  <si>
    <t>Rédiger, envoyer et lire 1 mail de 1Mo (pièce jointe) à 1 destinataire via une connexion mobile, stockage pendant 10 ans et 3 redondances pour l'emetteur et le destinataire</t>
  </si>
  <si>
    <t>Configuration : Write, send and read an email; 1MB size, to one recipient, with a mobile connection, 15% tablet, 85% smartphone,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</si>
  <si>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NEGA-0893</t>
  </si>
  <si>
    <t>Rédiger, envoyer et lire 1 mail de 7ko (texte) à 5 destinataires via une connexion fixe, stockage pendant 10 ans et 3 redondances pour l'emetteur et le destinataire</t>
  </si>
  <si>
    <t>Configuration : Write, send and read an email; 7kB size, to five recipient, with a fixed-line connection, 50% desktop computer, 50% laptop computer,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</si>
  <si>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NEGA-0888</t>
  </si>
  <si>
    <t>Rédiger, envoyer et lire 1 mail de 7ko (texte) à 5 destinataires via une connexion mobile, stockage pendant 10 ans et 3 redondances pour l'emetteur et le destinataire</t>
  </si>
  <si>
    <t>Configuration : Write, send and read an email; 7kB size, to five recipient, with a mobile connection, 15% tablet, 85% smartphone,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</si>
  <si>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NEGA-0892</t>
  </si>
  <si>
    <t>Rédiger, envoyer et lire 1 mail de 7ko (texte) à 1 destinataire via une connexion fixe, stockage pendant 10 ans et 3 redondances pour l'emetteur et le destinataire</t>
  </si>
  <si>
    <t>Configuration : Write, send and read an email; 7kB size, to one recipient, with a fixed-line connection, 50% desktop computer, 50% laptop computer,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</si>
  <si>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NEGA-0887</t>
  </si>
  <si>
    <t>Rédiger, envoyer et lire 1 mail de 7ko (texte) à 1 destinataire via une connexion mobile, stockage pendant 10 ans et 3 redondances pour l'emetteur et le destinataire</t>
  </si>
  <si>
    <t>Configuration : Write, send and read an email; 7kB size, to one recipient, with a mobile connection, 15% tablet, 85% smartphone, 10-year storage with 3 redundancies on the sender and receiver sides; FR
Les impacts tiennent compte des appareils, des réseaux et des centres de données des utilisateurs finaux. Ils sont une configuration moyenne. 
Profil d'utilisation en mode actif : ordinateur fixe 3,45 heure/jour, ordinateur portable 3,45 heure/jour.
Puissance en mode actif : ordinateur fixe 79,41 W, ordinateur portable 23,11 W, écran 55,59 W
Bloc data center + stockage émetteur : Puissance de serveur par utilisateur 0,22 W/utilisateur, PUE = 1,16
Durée de vie : ordinateur fixe 6 ans, ordinateur portable 5 ans, Firewall 5 ans, Switch 5 ans, Routeur 5 ans, Serveur 5 ans, Stockage 5 ans, Equipements supports et architecture 25 ans
Nombre de mails envoyés et reçus par jour: 117,7 mail
Temps de réception et lecture : 0,1667 min
Datacenter basées sur une moyenne du marché
Nombre d'utilisateurs par serveur : 1668 utilisateurs en considérant 367W par serveur
Taux moyen de remplissage du stockage: 50%
Impact du réseau : voir donnée NégaOctet</t>
  </si>
  <si>
    <t>NEGA-0891</t>
  </si>
  <si>
    <t>Streaming de vidéo</t>
  </si>
  <si>
    <t>Regarder 1h de streaming 1080p 60 fps via une connexion fixe</t>
  </si>
  <si>
    <t>h</t>
  </si>
  <si>
    <t>Configuration : Watch 1 hour of streaming video; 1080p, 60 fps, via a fixed-line connection, 82% television, 18% laptop;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téléviseur 2,78 heure/jour
Puissance en mode actif : ordinateur fixe 50 W, ordinateur portable 25 W, écran 30 W, tablette 15 W, smartphone 5,6W, téléviseur 65W
Bloc data center + stockage émetteur : Performance technique Netflix ; PUE = 1,3
Durée de vie : ordinateur fixe 5 ans, écran 6 ans, ordinateur portable 4 ans, tablette 3 ans, smartphone 2 ans, téléviseur 6 ans, Firewall 5 ans, Switch 5 ans, Routeur 5 ans, Serveur 5 ans, Stockage 5 ans, Equipements supports et architecture 25 ans
Impact du réseau : voir donnée NégaOctet</t>
  </si>
  <si>
    <t>Allocation temporelle des équipements : prorata de la durée de réalisation du service numérique ramené à la durée d'usage totale (et non la durée de vie)
Bloc data center + stockage : tient compte de ,219E+11 heures de visionnage par an pour 167000000 utilisateurs</t>
  </si>
  <si>
    <t>Source principale : "Factcheck: What is the carbon footprint of streaming video on Netflix?", CarbonBrief; Autres sources : Netflix Environmental Social Governance 2019;Borderstep; Datacenter basées sur une moyenne du marché, APL</t>
  </si>
  <si>
    <t>NEGA-0896</t>
  </si>
  <si>
    <t>1 h</t>
  </si>
  <si>
    <t>Regarder 1h de streaming 1080p 60 fps via une connexion mobile</t>
  </si>
  <si>
    <t>Configuration :Watch 1 hour of streaming video; 1080p, 60 fps, via a mobile connection, 67% tablet, 33% smartphone;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téléviseur 2,78 heure/jour
Puissance en mode actif : ordinateur fixe 50 W, ordinateur portable 25 W, écran 30 W, tablette 15 W, smartphone 5,6W, téléviseur 65W
Bloc data center + stockage émetteur : Performance technique Netflix ; PUE = 1,3
Durée de vie : ordinateur fixe 5 ans, écran 6 ans, ordinateur portable 4 ans, tablette 3 ans, smartphone 2 ans, téléviseur 6 ans, Firewall 5 ans, Switch 5 ans, Routeur 5 ans, Serveur 5 ans, Stockage 5 ans, Equipements supports et architecture 25 ans
Impact du réseau : voir donnée NégaOctet</t>
  </si>
  <si>
    <t>NEGA-0899</t>
  </si>
  <si>
    <t>Regarder 1h de streaming 4k 60 fps via une connexion fixe</t>
  </si>
  <si>
    <t>Configuration :Watch 1 hour of streaming video; 4k, 60 fps, via a fixed-line connection, 82% television, 18% laptop;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téléviseur 2,78 heure/jour
Puissance en mode actif : ordinateur fixe 50 W, ordinateur portable 25 W, écran 30 W, tablette 15 W, smartphone 5,6W, téléviseur 65W
Bloc data center + stockage émetteur : Performance technique Netflix ; PUE = 1,3
Durée de vie : ordinateur fixe 5 ans, écran 6 ans, ordinateur portable 4 ans, tablette 3 ans, smartphone 2 ans, téléviseur 6 ans, Firewall 5 ans, Switch 5 ans, Routeur 5 ans, Serveur 5 ans, Stockage 5 ans, Equipements supports et architecture 25 ans
Impact du réseau : voir donnée NégaOctet</t>
  </si>
  <si>
    <t>NEGA-0897</t>
  </si>
  <si>
    <t>Regarder 1h de streaming 4k 60 fps via une connexion mobile</t>
  </si>
  <si>
    <t>Configuration :Watch 1 hour of streaming video; 4k, 60 fps, via a mobile connection, 67% tablet, 33% smartphone;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téléviseur 2,78 heure/jour
Puissance en mode actif : ordinateur fixe 50 W, ordinateur portable 25 W, écran 30 W, tablette 15 W, smartphone 5,6W, téléviseur 65W
Bloc data center + stockage émetteur : Performance technique Netflix ; PUE = 1,3
Durée de vie : ordinateur fixe 5 ans, écran 6 ans, ordinateur portable 4 ans, tablette 3 ans, smartphone 2 ans, téléviseur 6 ans, Firewall 5 ans, Switch 5 ans, Routeur 5 ans, Serveur 5 ans, Stockage 5 ans, Equipements supports et architecture 25 ans
Impact du réseau : voir donnée NégaOctet</t>
  </si>
  <si>
    <t>NEGA-0900</t>
  </si>
  <si>
    <t>Regarder 1h de streaming 720p 30 fps via une connexion fixe</t>
  </si>
  <si>
    <t>Configuration :Watch 1 hour of streaming video; 720p, 30 fps, via a fixed-line connection, 82% television, 18% laptop;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téléviseur 2,78 heure/jour
Puissance en mode actif : ordinateur fixe 50 W, ordinateur portable 25 W, écran 30 W, tablette 15 W, smartphone 5,6W, téléviseur 65W
Bloc data center + stockage émetteur : Performance technique Netflix ; PUE = 1,3
Durée de vie : ordinateur fixe 5 ans, écran 6 ans, ordinateur portable 4 ans, tablette 3 ans, smartphone 2 ans, téléviseur 6 ans, Firewall 5 ans, Switch 5 ans, Routeur 5 ans, Serveur 5 ans, Stockage 5 ans, Equipements supports et architecture 25 ans
Impact du réseau : voir donnée NégaOctet</t>
  </si>
  <si>
    <t>NEGA-0895</t>
  </si>
  <si>
    <t>Regarder 1h de streaming 720p 30 fps via une connexion mobile</t>
  </si>
  <si>
    <t>Configuration :Watch 1 hour of streaming video; 720p, 30 fps, via a mobile connection, 67% tablet, 33% smartphone;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téléviseur 2,78 heure/jour
Puissance en mode actif : ordinateur fixe 50 W, ordinateur portable 25 W, écran 30 W, tablette 15 W, smartphone 5,6W, téléviseur 65W
Bloc data center + stockage émetteur : Performance technique Netflix ; PUE = 1,3
Durée de vie : ordinateur fixe 5 ans, écran 6 ans, ordinateur portable 4 ans, tablette 3 ans, smartphone 2 ans, téléviseur 6 ans, Firewall 5 ans, Switch 5 ans, Routeur 5 ans, Serveur 5 ans, Stockage 5 ans, Equipements supports et architecture 25 ans
Impact du réseau : voir donnée NégaOctet</t>
  </si>
  <si>
    <t>NEGA-0898</t>
  </si>
  <si>
    <t>Transfert de fichier</t>
  </si>
  <si>
    <t>Transférer 1Go de fichier via une connexion fixe</t>
  </si>
  <si>
    <t>Go</t>
  </si>
  <si>
    <t>Configuration : Download or upload; 1 GB of data, via a fixed-line connection, end-user equipment not included; FR
Les impacts tiennent compte des réseaux et des centres de données des utilisateurs finaux. Ils sont une configuration moyenne. 
Bloc data center + stockage émetteur : Performance technique Netflix ; PUE = 1,3
Durée de vie : Firewall 5 ans, Switch 5 ans, Routeur 5 ans, Serveur 5 ans, Stockage 5 ans, Equipements supports et architecture 25 ans
Impact du réseau : voir donnée NégaOctet</t>
  </si>
  <si>
    <t>NEGA-0901</t>
  </si>
  <si>
    <t>1 Go</t>
  </si>
  <si>
    <t>Transférer 1Go de fichier via une connexion mobile</t>
  </si>
  <si>
    <t>Configuration : Download or upload; 1 GB of data, via a mobile connection, end-user equipment not included; FR
Les impacts tiennent compte des réseaux et des centres de données des utilisateurs finaux. Ils sont une configuration moyenne. 
Bloc data center + stockage émetteur : Performance technique Netflix ; PUE = 1,3
Durée de vie : Firewall 5 ans, Switch 5 ans, Routeur 5 ans, Serveur 5 ans, Stockage 5 ans, Equipements supports et architecture 25 ans
Impact du réseau : voir donnée NégaOctet</t>
  </si>
  <si>
    <t>NEGA-0902</t>
  </si>
  <si>
    <t>Stockage de données dans le cloud</t>
  </si>
  <si>
    <t>Stocker 1Go de données dans le cloud via une connexion fixe pendant 1 an</t>
  </si>
  <si>
    <t>Stockage dans le cloud ; 1 Go de données, pendant 1 an, via une connexion fixe, équipement de l'utilisateur final non inclus ; FR
Les impacts tiennent compte des réseaux et des centres de données des utilisateurs finaux. Ils sont une configuration moyenne. 
Bloc data center + stockage émetteur : Performance technique Netflix ; PUE = 1,3
Durée de vie : Firewall 5 ans, Switch 5 ans, Routeur 5 ans, Serveur 5 ans, Stockage 5 ans, Equipements supports et architecture 25 ans
Impact du réseau : voir donnée NégaOctet</t>
  </si>
  <si>
    <t>Avis favorable. La revue critique externe a validé la conformité technique de la donnée, et a émis un avis favorable pour sa diffusion.</t>
  </si>
  <si>
    <t>IMPACTS-9925</t>
  </si>
  <si>
    <t>Stocker 1Go de données dans le cloud via une connexion mobile pendant 1 an</t>
  </si>
  <si>
    <t xml:space="preserve">Stockage dans le cloud ; 1 Go de données, pendant 1 an, via une connexion mobile, équipement de l'utilisateur final non inclus ; FR
Les impacts tiennent compte des réseaux et des centres de données des utilisateurs finaux. Ils sont une configuration moyenne. 
Bloc data center + stockage émetteur : Performance technique Netflix ; PUE = 1,3
Durée de vie : Firewall 5 ans, Switch 5 ans, Routeur 5 ans, Serveur 5 ans, Stockage 5 ans, Equipements supports et architecture 25 ans
Impact du réseau : voir donnée NégaOctet	</t>
  </si>
  <si>
    <t>IMPACTS-9926</t>
  </si>
  <si>
    <t>Stocker 1Go de données dans le cloud via une connexion fixe pendant 10 an</t>
  </si>
  <si>
    <t xml:space="preserve">Stockage dans le cloud ; 1 Go de données, pendant 10 ans, via une connexion fixe, équipement de l'utilisateur final non inclus ; FR
Les impacts tiennent compte des réseaux et des centres de données des utilisateurs finaux. Ils sont une configuration moyenne. 
Bloc data center + stockage émetteur : Performance technique Netflix ; PUE = 1,3
Durée de vie : Firewall 5 ans, Switch 5 ans, Routeur 5 ans, Serveur 5 ans, Stockage 5 ans, Equipements supports et architecture 25 ans
Impact du réseau : voir donnée NégaOctet	</t>
  </si>
  <si>
    <t>IMPACTS-9927</t>
  </si>
  <si>
    <t>Stocker 1Go de données dans le cloud via une connexion mobile pendant 10 an</t>
  </si>
  <si>
    <t>Stockage dans le cloud ; 1 Go de données, pendant 10 ans, via une connexion mobile, équipement de l'utilisateur final non inclus ; FR	
Les impacts tiennent compte des réseaux et des centres de données des utilisateurs finaux. Ils sont une configuration moyenne. 
Bloc data center + stockage émetteur : Performance technique Netflix ; PUE = 1,3
Durée de vie : Firewall 5 ans, Switch 5 ans, Routeur 5 ans, Serveur 5 ans, Stockage 5 ans, Equipements supports et architecture 25 ans
Impact du réseau : voir donnée NégaOctet</t>
  </si>
  <si>
    <t>IMPACTS-9928</t>
  </si>
  <si>
    <t>Webconférence</t>
  </si>
  <si>
    <t>Réaliser une audioconférence d'une heure entre 20 emplacements équipés chacun d'une connexion fixe</t>
  </si>
  <si>
    <t>Configuration : Set up a audioconference; audio only, between 20 persons, with a fixed-line connection, laptop;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</si>
  <si>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NEGA-0910</t>
  </si>
  <si>
    <t>Réaliser une audioconférence d'une heure entre 20 emplacements équipés chacun d'une connexion mobile</t>
  </si>
  <si>
    <t>Configuration : Set up a audioconference; audio only, between 20 persons, with a mobile connection, smartphone;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</si>
  <si>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NEGA-0914</t>
  </si>
  <si>
    <t>Réaliser une audioconférence d'une heure entre 2 emplacements équipés chacun d'une connexion fixe</t>
  </si>
  <si>
    <t>Configuration : Set up a audioconference; audio only, between 2 persons, with a fixed-line connection, laptop;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</si>
  <si>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NEGA-0908</t>
  </si>
  <si>
    <t>Réaliser une audioconférence d'une heure entre 2 emplacements équipés chacun d'une connexion mobile</t>
  </si>
  <si>
    <t>Configuration : Set up a audioconference; audio only, between 2 persons, with a mobile connection, smartphone;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</si>
  <si>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NEGA-0912</t>
  </si>
  <si>
    <t>Réaliser une webconférence d'une heure entre 20 emplacements équipés chacun d'une connexion fixe</t>
  </si>
  <si>
    <t>Configuration : Set up a webconference; between 20 persons, with a fixed-line connection, laptop;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</si>
  <si>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NEGA-0909</t>
  </si>
  <si>
    <t>Réaliser une webconférence d'une heure entre 20 emplacements équipés chacun d'une connexion mobile</t>
  </si>
  <si>
    <t>Configuration : Set up a webconference; between 20 persons, with a mobile connection, smartphone;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</si>
  <si>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NEGA-0913</t>
  </si>
  <si>
    <t>Réaliser une webconférence d'une heure entre 2 emplacements équipés chacun d'une connexion fixe</t>
  </si>
  <si>
    <t>Configuration : Set up a webconference; between 2 persons, with a fixed-line connection, laptop;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</si>
  <si>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NEGA-0907</t>
  </si>
  <si>
    <t>Réaliser une webconférence d'une heure entre 2 emplacements équipés chacun d'une connexion mobile</t>
  </si>
  <si>
    <t>Configuration : Set up a webconference; between 2 persons, with a mobile connection, smartphone; FR
Les impacts tiennent compte des appareils, des réseaux et des centres de données des utilisateurs finaux. Ils sont une configuration moyenne. 
Profil d'utilisation en mode actif : ordinateur portable 3,45 heure/jour, smartphone 2,68 heure/jour
Puissance en mode actif : ordinateur portable 25 W, smartphone 5,6W
Bloc data center + stockage émetteur : Performance technique Netflix ; PUE = 1,3
Durée de vie : ordinateur portable 4 ans, smartphone 2 ans, Firewall 5 ans, Switch 5 ans, Routeur 5 ans, Serveur 5 ans, Stockage 5 ans, Equipements supports et architecture 25 ans
Impact du réseau : voir donnée NégaOctet</t>
  </si>
  <si>
    <t>NEGA-0911</t>
  </si>
  <si>
    <t>Requête web</t>
  </si>
  <si>
    <t>Rechercher une information via une connexion fixe</t>
  </si>
  <si>
    <t>requête</t>
  </si>
  <si>
    <t>Configuration : Search for an information; with a search engine, consulting 2 pages of results, with a fixed-line connection, 50% desktop computer, 50% laptop computer;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Puissance en mode actif : ordinateur fixe 50 W, ordinateur portable 25 W, écran 30 W, tablette 15 W, smartphone 5,6W,
Bloc data center + stockage émetteur : Allocation par rapport au volume d'information traité par les serveurs, avec :Q informations traitées (Mo) = (taux de transfert des ports ethernet (Mo/s)) x 3600 x Temps d’utilisation (h/jr) x Taux moyen d’utilisation x Duree de vie en jours; Avec : Taux de transfert des ports ethernet (Mo/s) : 255 Mo/s (basé sur le rapport, hypothèse pénalisante au vu des progrès réalisés depuis) ; Temps d’utilisation (h/jr) : 24 h (utilisé en permanence); Taux moyen d’utilisation : 25% (hypothèse rapport) ; Duree de vie en jours : 1 825 jours (5 ans) ; Soit, pour 1Mo d'information traitée, une règle d'allocation de : 1/10 052 100 000
Durée de vie : ordinateur fixe 5 ans, écran 6 ans, ordinateur portable 4 ans, tablette 3 ans, smartphone 2 ans, Firewall 5 ans, Switch 5 ans, Routeur 5 ans, Serveur 5 ans, Stockage 5 ans, Equipements supports et architecture 25 ans
Impact du réseau : voir donnée NégaOctet</t>
  </si>
  <si>
    <t>Source principale : "Analyse comparée des impacts environnementaux de la communication par voie électronique - Volet requête web : Rapport final" - BioIS pour l'ADEME, 18 février 2011; Auttres sources: Profil d'utilisation : Global Web Index Device report. Répartition : Baromètre du numérique - Edition 2021, ARCEP ; Google’s Green Computing: Efficiency at Scale;Datacenter basées sur une moyenne du marché, APL</t>
  </si>
  <si>
    <t>NEGA-0915</t>
  </si>
  <si>
    <t>1 requête</t>
  </si>
  <si>
    <t>Rechercher une information via une connexion mobile</t>
  </si>
  <si>
    <t>Configuration : Search for an information; with a search engine, consulting 2 pages of results, with a mobile connection, 15% tablet, 85% smartphone; FR
Les impacts tiennent compte des appareils, des réseaux et des centres de données des utilisateurs finaux. Ils sont une configuration moyenne. 
Profil d'utilisation en mode actif : ordinateur fixe 3,45 heure/jour, ordinateur portable 3,45 heure/jour,  tablette 3,45 heure/jour, smartphone 2,68 heure/jour,
Puissance en mode actif : ordinateur fixe 50 W, ordinateur portable 25 W, écran 30 W, tablette 15 W, smartphone 5,6W,
Bloc data center + stockage émetteur : Allocation par rapport au volume d'information traité par les serveurs, avec :Q informations traitées (Mo) = (taux de transfert des ports ethernet (Mo/s)) x 3600 x Temps d’utilisation (h/jr) x Taux moyen d’utilisation x Duree de vie en jours; Avec : Taux de transfert des ports ethernet (Mo/s) : 255 Mo/s (basé sur le rapport, hypothèse pénalisante au vu des progrès réalisés depuis) ; Temps d’utilisation (h/jr) : 24 h (utilisé en permanence); Taux moyen d’utilisation : 25% (hypothèse rapport) ; Duree de vie en jours : 1 825 jours (5 ans) ; Soit, pour 1Mo d'information traitée, une règle d'allocation de : 1/10 052 100 000
Durée de vie : ordinateur fixe 5 ans, écran 6 ans, ordinateur portable 4 ans, tablette 3 ans, smartphone 2 ans, Firewall 5 ans, Switch 5 ans, Routeur 5 ans, Serveur 5 ans, Stockage 5 ans, Equipements supports et architecture 25 ans
Impact du réseau : voir donnée NégaOctet</t>
  </si>
  <si>
    <t>NEGA-0916</t>
  </si>
  <si>
    <t>Services réseaux</t>
  </si>
  <si>
    <t>Réseau</t>
  </si>
  <si>
    <t>Impact de la transport d'1Go de donnée via réseau fixe</t>
  </si>
  <si>
    <t>Production en Asie (semi-conducteur fabriqué à Taiwan, le reste en Chine) ; Installation du réseau en France</t>
  </si>
  <si>
    <t>Fixed-line network; at consumer; xDSL, FFTx average mix; FR
Seuls les équipements basés sur le territoire français sont inclus. Les autres équipements, tels que les équipements réseaux utilisés par les acteurs français mais basés sur d'autres territoires ne sont pas pris en compte. Les données proviennent de l'installation des équipements et de la consommation d'énergie de 2020</t>
  </si>
  <si>
    <t>Rapport méthodologique:  PERFECTO 2018 NégaOctet "Elaboration et test d'un référentiel d'évaluation de la performance environnementale des services numériques en vue de leur écoconception" Rapport final Novembre 2021 ; 
Evaluation de l’impact environnemental du numérique en France et analyse prospective - Tâche 2 – Evaluation environnementale des services numériques en France – Rapport final –, 2021, Négaoctet pour l'ADEME et l'ARCEP</t>
  </si>
  <si>
    <t>Data from: 
- French operators
- ARCEP
- ICT report: European Commission, ICT Impact study, Final report, prepared by VHK and Viegand Maagøe for the European Commission, July 2020
- IEA-4E, Intelligent Efficiency For Data Centres &amp; Wide Area Networks, Report Prepared for IEA-4E EDNA, May 2019
- Evaluation de l’impact environnemental du numérique en France et analyse prospective - Tâche 2 – Evaluation environnementale des services numériques en France – Rapport final –, 2021, Négaoctet pour l'ADEME et l'ARCEP</t>
  </si>
  <si>
    <t>IMPACTS-9912</t>
  </si>
  <si>
    <t>Aucun</t>
  </si>
  <si>
    <t>Impact de la transport d'1Go de donnée via réseau mobile</t>
  </si>
  <si>
    <t>Mobile network; at consumer; 2G, 3G, 4G, 5G average mix ; FR
Les données proviennent de l'installation des équipements et de la consommation d'énergie de 2020</t>
  </si>
  <si>
    <t>IMPACTS-9913</t>
  </si>
  <si>
    <t>Durée de vie de l'équipement (en année)</t>
  </si>
  <si>
    <t>Equipements terminaux</t>
  </si>
  <si>
    <t>Ordinateur portable</t>
  </si>
  <si>
    <t>Impact moyen d'un ordinateur portable, incluant la fabrication, le transport et la fin de vie pour un usage personnel ramené à un an d'utilisation</t>
  </si>
  <si>
    <t>an</t>
  </si>
  <si>
    <t>Asie</t>
  </si>
  <si>
    <t>Production en Asie (semi-conducteur fabriqué à Taiwan, le reste en Chine)</t>
  </si>
  <si>
    <t>Laptop; use mix, personal use; average configuration: 14,6 inches screen, 1 CPU, 11 GB RAM, 497 GB SSD, 5 years lifespan; RAS
Les impacts tiennent compte de toutes les étapes du cycle de vie (Inventaire du berceau à la tombe).</t>
  </si>
  <si>
    <t>Source principale : Base de données CODDE® développée et distribuée par le LCIE Bureau Veritas.</t>
  </si>
  <si>
    <t>IMPACTS-9910</t>
  </si>
  <si>
    <t>1 an</t>
  </si>
  <si>
    <t>Impact moyen d'un ordinateur portable, incluant la fabrication, le transport et la fin de vie pour un usage professionnel ramené à un an d'utilisation</t>
  </si>
  <si>
    <t>Laptop; use mix, professional use; average configuration: 15.4 inches screen, 1 CPU, 15 GB RAM, 660 GB SSD, 4 years lifespan; RAS</t>
  </si>
  <si>
    <t>IMPACTS-9911</t>
  </si>
  <si>
    <t>Tablette</t>
  </si>
  <si>
    <t>Impact moyen d'une tablette, incluant la fabrication, le transport et la fin de vie ramené à un an d'utilisation</t>
  </si>
  <si>
    <t>Tablet; use mix, personal or professional use; average configuration: 10.44 inches screen mix of LCD screen, 4 GB RAM, 121 GB memory, 3 years lifespan; RAS
Les impacts tiennent compte de toutes les étapes du cycle de vie (Inventaire du berceau à la tombe).</t>
  </si>
  <si>
    <t>IMPACTS-9917</t>
  </si>
  <si>
    <t>Smartphone</t>
  </si>
  <si>
    <t>Impact moyen d'un smartphone, incluant la fabrication, le transport et la fin de vier amené à un an d'utilisation</t>
  </si>
  <si>
    <t>Smartphone; use mix, personal use; average configuration: 6,61 inches screen mix of LCD and OLED technologies, 7,3 GB RAM, 180 GB memory, 2,5 years lifespan; RAS
Les impacts tiennent compte de toutes les étapes du cycle de vie (Inventaire du berceau à la tombe).</t>
  </si>
  <si>
    <t>IMPACTS-9915</t>
  </si>
  <si>
    <t>Ordinateur fixe (sans écran)</t>
  </si>
  <si>
    <t>Impact moyen d'un ordinateur fixe, incluant la fabrication, le transport et la fin de vie pour un usage personnel ramené à un an d'utilisation</t>
  </si>
  <si>
    <t>Desktop; personal use; average configuration: 1 CPU, 10 GB RAM, 1173 GB HDD, 442 GB SSD, mix of integrated or separated graphic card, 6 years lifespan; RAS
Les impacts tiennent compte de toutes les étapes du cycle de vie (Inventaire du berceau à la tombe).</t>
  </si>
  <si>
    <t>IMPACTS-9909</t>
  </si>
  <si>
    <t>Impact moyen d'un ordinateur fixe, incluant la fabrication, le transport et la fin de vie pour un usage professionnel ramené à un an d'utilisation</t>
  </si>
  <si>
    <t>Desktop; professional use, office equipment; average configuration: 1 CPU, 8 GB RAM, 1000 GB HDD, 250 GB SSD, separated graphic card, 6 years lifespan; RAS
Les impacts tiennent compte de toutes les étapes du cycle de vie (Inventaire du berceau à la tombe).</t>
  </si>
  <si>
    <t>IMPACTS-9908</t>
  </si>
  <si>
    <t>Ecran d'ordinateur</t>
  </si>
  <si>
    <t>Impact moyen d'un écran, incluant la fabrication, le transport et la fin de vie ramené à un an d'utilisation</t>
  </si>
  <si>
    <t>Computer monitors; use mix, personal and professional use; average dimension (24 inches) and technology (98.6% LCD, 1.4% OLED), 6,6 years lifespan; RAS
Les impacts tiennent compte de toutes les étapes du cycle de vie (Inventaire du berceau à la tombe).</t>
  </si>
  <si>
    <t>IMPACTS-9906</t>
  </si>
  <si>
    <t>Téléviseur</t>
  </si>
  <si>
    <t>Impact moyen d'un téléviseur, incluant la fabrication, le transport et la fin de vie pour un usage personnel ramené à un an d'utilisation</t>
  </si>
  <si>
    <t>Television; use mix, personal use; average dimension (45 inches) and technology (98.6% LCD, 1.4% OLED), 8 years lifespan; RAS
Les impacts tiennent compte de toutes les étapes du cycle de vie (Inventaire du berceau à la tombe).</t>
  </si>
  <si>
    <t>IMPACTS-9919</t>
  </si>
  <si>
    <t>Impact  moyen d'un télévieur, incluant la fabrication, le transport et la fin de vie pour un usage professionnel ramené à un an d'utilisation</t>
  </si>
  <si>
    <t>Television; use mix, professional use; average dimension (36 inches) and technology (98.6% LCD, 1.4% OLED), 8 years lifespan; RAS
Les impacts tiennent compte de toutes les étapes du cycle de vie (Inventaire du berceau à la tombe).</t>
  </si>
  <si>
    <t>IMPACTS-9918</t>
  </si>
  <si>
    <t>Alimentation - Externe ordinateur portable</t>
  </si>
  <si>
    <t>Impact de la fabrication, la distribution et la fin de vie d'une alimentation externe pour ordinateur portable</t>
  </si>
  <si>
    <t>unité</t>
  </si>
  <si>
    <t>/</t>
  </si>
  <si>
    <t xml:space="preserve">External power supply (EPS); use mix; for laptop, input AC 100-240V, output DC 19-20V; RAS
Le module comprend toutes les données depuis l'extraction de la matière première jusqu'au site de fabrication du matériau (Inventaire du berceau à la porte). Non inclus : transport du fournisseur au site de fabrication du produit </t>
  </si>
  <si>
    <t>Allocation massique</t>
  </si>
  <si>
    <t>IMPACTS-9900</t>
  </si>
  <si>
    <t xml:space="preserve">Les impacts de consommation d'énergie de l'alimentation sont à considérer à l'échelle de l'équipement utilisant l'alimentation. Non inclus : transport du fournisseur au site de fabrication du produit (n'oubliez pas d'ajouter un module de transport). </t>
  </si>
  <si>
    <t>1 unité</t>
  </si>
  <si>
    <t>Alimentation - Externe smartphone et tablette</t>
  </si>
  <si>
    <t>Impact de la fabrication, la distribution et la fin de vie d'une alimentation externe pour smartphone et tablette</t>
  </si>
  <si>
    <t xml:space="preserve">External power supply (EPS); use mix; for mobile device, input AC 100-240V, output DC 5V; RAS
Le module comprend toutes les données depuis l'extraction de la matière première jusqu'au site de fabrication du matériau (Inventaire du berceau à la porte). Non inclus : transport du fournisseur au site de fabrication du produit </t>
  </si>
  <si>
    <t>IMPACTS-9901</t>
  </si>
  <si>
    <t>Disque dur externe</t>
  </si>
  <si>
    <t>Impact moyen d'un disque dur externe, incluant la fabrication, le transport et la fin de vie ramené à un an d'utilisation</t>
  </si>
  <si>
    <t>External Hard Disk Drive (HDD); use mix; average capacity (1700 GB), 5 years lifespan; RAS
Les impacts tiennent compte de toutes les étapes du cycle de vie (Inventaire du berceau à la tombe).</t>
  </si>
  <si>
    <t>IMPACTS-9905</t>
  </si>
  <si>
    <t>SSD externe</t>
  </si>
  <si>
    <t>Impact moyen d'un SSD externe, incluant la fabrication, le transport et la fin de vie ramené à un an d'utilisation</t>
  </si>
  <si>
    <t>External Solid State Drive (SSD); use mix; average capacity (870 GB), 5 years lifespan; RAS
Les impacts tiennent compte de toutes les étapes du cycle de vie (Inventaire du berceau à la tombe).</t>
  </si>
  <si>
    <t>IMPACTS-9916</t>
  </si>
  <si>
    <t>Les impacts de consommation d'énergie sont à considérer à l'échelle du matériel utilisant l'équipement.</t>
  </si>
  <si>
    <t>Clef USB</t>
  </si>
  <si>
    <t>Impact moyen d'une clef USB, incluant la fabrication, le transport et la fin de vie ramené à un an d'utilisation</t>
  </si>
  <si>
    <t>USB key; use mix; average capacity (59.2 Go), 5 years lifespan; RAS
Les impacts tiennent compte de toutes les étapes du cycle de vie (Inventaire du berceau à la tombe).</t>
  </si>
  <si>
    <t>IMPACTS-9904</t>
  </si>
  <si>
    <t>Batterie de smartphone</t>
  </si>
  <si>
    <t>Impact de la fabrication, la distribution et la fin de vie d'une batterie de smartphone</t>
  </si>
  <si>
    <t>Li-ion battery, for smartphones; use mix; RAS
Les impacts tiennent compte de toutes les étapes du cycle de vie (Inventaire du berceau à la tombe).</t>
  </si>
  <si>
    <t>IMPACTS-9902</t>
  </si>
  <si>
    <t>Box</t>
  </si>
  <si>
    <t>Impact  moyen d'une box sur un an, incluant la fabrication, le transport et la fin de vie ramené à un an d'utilisation</t>
  </si>
  <si>
    <t>Modem; use mix, personal and professional use; xDSL, FTTx, 5 years lifespan; RAS
Les impacts tiennent compte de toutes les étapes du cycle de vie (Inventaire du berceau à la tombe).</t>
  </si>
  <si>
    <t>IMPACTS-9903</t>
  </si>
  <si>
    <t>Montre connectée</t>
  </si>
  <si>
    <t>Impact moyen d'une montre connectée, incluant la fabrication, le transport, l'utilisation et la fin de vie ramené à un an d'utilisation</t>
  </si>
  <si>
    <t>Smartwatch; use mix; RAS
Les impacts tiennent compte de toutes les étapes du cycle de vie (Inventaire du berceau à la tombe).</t>
  </si>
  <si>
    <t>IMPACTS-9907</t>
  </si>
  <si>
    <t>IoT - Thermostat connecté</t>
  </si>
  <si>
    <t>Impact moyen d'un thermostat connecté sur un an, incluant la fabrication, le transport et la fin de vie ramené à un an d'utilisation</t>
  </si>
  <si>
    <t>Connected device (IoT); Automation - Space Conditioning; RAS
Les impacts tiennent compte de toutes les étapes du cycle de vie (Inventaire du berceau à la tombe).</t>
  </si>
  <si>
    <t>IMPACTS-9920</t>
  </si>
  <si>
    <t>IoT - Capteur d'industrie</t>
  </si>
  <si>
    <t>Impact  moyen d'un capteur d'industrie connecté sur un an, incluant la fabrication, le transport et la fin de vie ramené à un an d'utilisation</t>
  </si>
  <si>
    <t>Connected device (IoT); Sensors - Industry; RAS
Les impacts tiennent compte de toutes les étapes du cycle de vie (Inventaire du berceau à la tombe).</t>
  </si>
  <si>
    <t>IMPACTS-9921</t>
  </si>
  <si>
    <t>Casque de réalité virtuelle - Technologie de dalle LCD</t>
  </si>
  <si>
    <t>Impact  moyen d'un casque de réalité virtuelle à dalle LCD sur un an, incluant les deux manettes, incluant la fabrication, le transport et la fin de vie ramené à un an d'utilisation</t>
  </si>
  <si>
    <t>01.5.000</t>
  </si>
  <si>
    <t>Equipement porté par une personne devant ses yeux, lui permettant de visionner des images et d'entendre des sons générés par un équipement numérique tiers ou par le casque lui-même, ainsi que d'accéder à des fonctions de contrôle.
Deux manettes incluses dans le périmètre. 
L'affichage est composé d'un écran LCD.
Calcul autonome, alimenté par une batterie lithium-ion.
Les impacts tiennent compte de toutes les étapes du cycle de vie (Inventaire du berceau à la tombe).</t>
  </si>
  <si>
    <t>Deux équipements ont été étudiés. La répartition s'est faite à 50/50 en l'absence de données de marché sur les ventes.</t>
  </si>
  <si>
    <t>Compliance with ISO 14040/44, EF 3.0</t>
  </si>
  <si>
    <t xml:space="preserve"> Independent external review, LCIE</t>
  </si>
  <si>
    <t>Favourable opinion. The external audit validated the technical conformity of the data and issued a favourable opinion for its dissemination.</t>
  </si>
  <si>
    <t>CEPIR</t>
  </si>
  <si>
    <t>TIDE</t>
  </si>
  <si>
    <t>Les impacts de consommation d'énergie doivent être rajoutés considérant une consommation de 6,802 Wh par heure d'usage en moyenne (6,65 Wh pour le casque, 0,152 Wh pour les deux manettes). Le scénario par défaut est de 2 heures par semaine, entraînant une consommation d'électricité totale de 0,707 kWh par an.
Les impacts couvrent les phases de fabrication, distribution et fin de vie sur un an, en considérant une durée de vie de l'équipement de 5 ans. Pour obtenir les impacts totaux du cycle de vie de l'équipement, il faut multiplier les impacts affichés par 5.
Impact sur l'indicateur changement climatique pour l'équipement sur l'ensemble de la durée de vie, par phase :
- Fabrication : 49,3 kg CO2 eq.
- Distribution : 0,338 kg CO2 eq.
- Fin de vie : 1,09 kg CO2 eq.
- Fin de vie (sans prise en compte des bénéfices) : 1,41 kg CO2 eq.</t>
  </si>
  <si>
    <t>Casque de réalité virtuelle - Technologie de dalle OLED</t>
  </si>
  <si>
    <t>Impact  moyen d'un casque de réalité virtuelle à dalle OLED sur un an, incluant les deux manettes, incluant la fabrication, le transport et la fin de vie ramené à un an d'utilisation</t>
  </si>
  <si>
    <t>Equipement porté par une personne devant ses yeux, lui permettant de visionner des images et d'entendre des sons générés par un équipement numérique tiers ou par le casque lui-même, ainsi que d'accéder à des fonctions de contrôle.
Deux manettes incluses dans le périmètre. 
L'affichage est composé d'un écran OLED.
Mix de calcul autonome et déporté (50/50), alimenté par une batterie lithium-ion ou par câble (50/50).
Les impacts tiennent compte de toutes les étapes du cycle de vie (Inventaire du berceau à la tombe).</t>
  </si>
  <si>
    <t>Les impacts de consommation d'énergie doivent être rajoutés considérant une consommation de 6,982 Wh par heure d'usage en moyenne (6,83 Wh pour le casque, 0,152 Wh pour les deux manettes). Le scénario par défaut est de 2 heures par semaine, entraînant une consommation d'électricité totale de 0,726 kWh par an.
Les impacts couvrent les phases de fabrication, distribution et fin de vie sur un an, en considérant une durée de vie de l'équipement de 5 ans. Pour obtenir les impacts totaux du cycle de vie de l'équipement, il faut multiplier les impacts affichés par 5.
Impact sur l'indicateur changement climatique pour l'équipement sur l'ensemble de la durée de vie, par phase :
- Fabrication : 93,4 kg CO2 eq.
- Distribution : 0,422 kg CO2 eq.
- Fin de vie : 1,52 kg CO2 eq.
- Fin de vie (sans prise en compte des bénéfices) : 1,94 kg CO2 eq.</t>
  </si>
  <si>
    <t xml:space="preserve">Manette pour casque de réalité virtuelle </t>
  </si>
  <si>
    <t>Impact  moyen d'une manette pour un casque de réalité virtuelle sur un an, incluant la fabrication, le transport et la fin de vie ramené à un an d'utilisation</t>
  </si>
  <si>
    <t>Les impacts tiennent compte de toutes les étapes du cycle de vie (Inventaire du berceau à la tombe).</t>
  </si>
  <si>
    <t>Un équipement a été étudié.</t>
  </si>
  <si>
    <t>Les impacts de consommation d'énergie sont à considérer à l'échelle du matériel utilisant l'équipement.
Les impacts couvrent les phases de fabrication, distribution et fin de vie sur un an, en considérant une durée de vie de l'équipement de 5 ans. Pour obtenir les impacts totaux du cycle de vie de l'équipement, il faut multiplier les impacts affichés par 5.
Impact sur l'indicateur changement climatique pour l'équipement sur l'ensemble de la durée de vie, par phase :
- Fabrication : 3,26 kg CO2 eq.
- Distribution : 0,0619 kg CO2 eq.
- Fin de vie : 0,271 kg CO2 eq.
- Fin de vie (sans prise en compte des bénéfices) : 0,3 kg CO2 eq.</t>
  </si>
  <si>
    <t>Equipements datacenter</t>
  </si>
  <si>
    <t>Serveur</t>
  </si>
  <si>
    <t>Impact moyen d'un serveur, incluant la fabrication, le transport et la fin de vie ramené à un an d'utilisation</t>
  </si>
  <si>
    <t>Configuration : Server; use mix; mix of rack and blade, 1U, average configuration: 2,5 CPU, 36 cores, 22,5 RAM 43,3 GB each, 7,2 HDD 6,7 TB each, 11,8 SSD 0,71 TB each, 5 years lifespan; RAS
Les impacts tiennent compte de toutes les étapes du cycle de vie (Inventaire du berceau à la tombe).
La congifuration est basée sur une moyenne de plus de 40 configurations de serveurs (sources industrielles). Masse moyenne : 24,1 kg</t>
  </si>
  <si>
    <t>Source : moyenne de plus de 40 configurations de serveurs analysés par APL datacenter, issues de sources industrielles.</t>
  </si>
  <si>
    <t>IMPACTS-9914</t>
  </si>
  <si>
    <t>Machine virtuelle - Petite</t>
  </si>
  <si>
    <t>Impact moyen d'une petite machine virtuelle, incluant la fabrication, le transport et la fin de vie ramené à un an d'utilisation</t>
  </si>
  <si>
    <t>Configuration : Virtual machine; use mix; average configuration: 1 vCPU, 4 GB dedicated RAM, 5 years lifespan; RAS
Les impacts tiennent compte de toutes les étapes du cycle de vie (Inventaire du berceau à la tombe).
Technical configuration based on APL datacenter numbers</t>
  </si>
  <si>
    <t>Source : Based on APL datacenter numbers</t>
  </si>
  <si>
    <t>IMPACTS-9922</t>
  </si>
  <si>
    <t>Machine virtuelle - Moyenne</t>
  </si>
  <si>
    <t>Impact moyen d'une machine virtuelle, incluant la fabrication, le transport et la fin de vie ramené à un an d'utilisation</t>
  </si>
  <si>
    <t>Configuration : Virtual machine; use mix; average configuration: 8 vCPU, 32 GB dedicated RAM, 5 years lifespan; RAS
Les impacts tiennent compte de toutes les étapes du cycle de vie (Inventaire du berceau à la tombe).
Technical configuration based on APL datacenter numbers</t>
  </si>
  <si>
    <t>IMPACTS-9923</t>
  </si>
  <si>
    <t>Machine virtuelle - Grande</t>
  </si>
  <si>
    <t>Impact moyen d'une grande machine virtuelle, incluant la fabrication, le transport et la fin de vie ramené à un an d'utilisation</t>
  </si>
  <si>
    <t>Configuration : Virtual machine; use mix; average configuration: 48 vCPU, 192 GB dedicated RAM, 5 years lifespan; RAS
Les impacts tiennent compte de toutes les étapes du cycle de vie (Inventaire du berceau à la tombe).
Technical configuration based on APL datacenter numbers</t>
  </si>
  <si>
    <t>IMPACTS-9924</t>
  </si>
  <si>
    <t>Date</t>
  </si>
  <si>
    <t>Correction réalisée</t>
  </si>
  <si>
    <t>Onglet concerné</t>
  </si>
  <si>
    <t>Cellule concernée</t>
  </si>
  <si>
    <t>Ancienne valeur</t>
  </si>
  <si>
    <t>Nouvelle valeur</t>
  </si>
  <si>
    <t>1.5</t>
  </si>
  <si>
    <t>Ajout des données concernant les casques de réalité virtuelle</t>
  </si>
  <si>
    <t>Equipements</t>
  </si>
  <si>
    <t>lignes 24 ,25, 26</t>
  </si>
  <si>
    <t>1.4</t>
  </si>
  <si>
    <t>Mise à jour de la description des données équipements pour mettre en avant l'exclusion des impacts environnementaux liés à la consommation électrique des équipements en phase d'usage</t>
  </si>
  <si>
    <t>B5 à B13, B16 à B18, B20 à B23, B26 à B29</t>
  </si>
  <si>
    <t>Impact de l'utilisation moyenne d'un ordinateur portable sur un an, incluant la fabrication, le transport, l'utilisation et la fin de vie pour un usage personnel</t>
  </si>
  <si>
    <t>Masquage de quelques colonnes pour une meilleure lisibilité des données</t>
  </si>
  <si>
    <t>Services Numériques, Equipements</t>
  </si>
  <si>
    <t>C, F à J, L à AA, AD</t>
  </si>
  <si>
    <t>Ajout de la colonne durée de vie de l'équipement pour un meilleur traitement des données</t>
  </si>
  <si>
    <t>colonne K</t>
  </si>
  <si>
    <t>Séparation entre les onglets Equipements et Services Numériques</t>
  </si>
  <si>
    <t>1.3</t>
  </si>
  <si>
    <t>Modification intitulée d'un jeu de données</t>
  </si>
  <si>
    <t>Services Numériques</t>
  </si>
  <si>
    <t>B32</t>
  </si>
  <si>
    <t>1.2</t>
  </si>
  <si>
    <t>Ajout d'une explication pour mettre en avant que les données équipements n'incluent pas les impacts environnementaux liés à la consommation d'électricité en phase d'usage</t>
  </si>
  <si>
    <t xml:space="preserve">Lisez-moi </t>
  </si>
  <si>
    <t>ligne 4</t>
  </si>
  <si>
    <t xml:space="preserve">Hormis pour les services numériques, les données n'incluent pas les impacts environnementaux liés à la consommation d'électricité en phase d'usage. Ils doivent être ajoutés manuellement par l'utilisateur des données, à partir de la consommation électrique de l'équipement fournie en colonne AB et de l'impact env. de la consommation d'1kWh du mix du pays dans lequel est utilisé l'élément. </t>
  </si>
  <si>
    <t xml:space="preserve">Ajout d'une explication sur les résultats négatifs </t>
  </si>
  <si>
    <t>B6</t>
  </si>
  <si>
    <t>Certains indicateurs présentent des résultats négatifs qu'ils convient d'utiliser avec précaution car aucune explication sur la raison de ces valeurs n'a été fournie à l'ADEME</t>
  </si>
  <si>
    <t>Certains indicateurs présentent des résultats négatifs. Les valeurs négatives de certains indicateurs proviennent de la fin de vie des produits. La fin de vie est modélisée d’après les données de la base ESR, qui considère que la valorisation énergétique lors de l’incinération et la valorisation matière lors du recyclage du produit entrainent des bénéfices environnementaux. Ces bénéfices apparaissent sous forme de valeurs négatives. 
Les données de la base ESR sont représentatives du périmètre français et prennent en compte l’ensemble des étapes de fin de vie des DEEE. Plus d’informations sont disponibles sur la base ESR : https://weee-lci.ecosystem.eco/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</si>
</sst>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font>
      <sz val="11"/>
      <color rgb="FF000000"/>
      <name val="Calibri"/>
      <family val="2"/>
      <charset val="1"/>
    </font>
    <font>
      <sz val="11"/>
      <color theme="1"/>
      <name val="Calibri"/>
      <family val="2"/>
      <scheme val="minor"/>
    </font>
    <font>
      <sz val="11"/>
      <color theme="1"/>
      <name val="Calibri"/>
      <family val="2"/>
      <scheme val="minor"/>
    </font>
    <font>
      <sz val="11"/>
      <color rgb="FF000000"/>
      <name val="Calibri"/>
      <family val="2"/>
      <charset val="1"/>
    </font>
    <font>
      <sz val="11"/>
      <name val="Calibri"/>
      <family val="2"/>
      <scheme val="minor"/>
    </font>
    <font>
      <sz val="11"/>
      <color theme="5"/>
      <name val="Calibri"/>
      <family val="2"/>
      <scheme val="minor"/>
    </font>
    <font>
      <sz val="11"/>
      <color rgb="FF000000"/>
      <name val="Calibri"/>
      <family val="2"/>
      <scheme val="minor"/>
    </font>
    <font>
      <sz val="11"/>
      <color rgb="FF333333"/>
      <name val="Calibri"/>
      <family val="2"/>
      <scheme val="minor"/>
    </font>
    <font>
      <b/>
      <sz val="11"/>
      <color rgb="FF000000"/>
      <name val="Calibri"/>
      <family val="2"/>
      <scheme val="minor"/>
    </font>
    <font>
      <b/>
      <sz val="11"/>
      <color rgb="FFFF0000"/>
      <name val="Calibri"/>
      <family val="2"/>
      <scheme val="minor"/>
    </font>
    <font>
      <b/>
      <sz val="11"/>
      <name val="Calibri"/>
      <family val="2"/>
      <scheme val="minor"/>
    </font>
    <font>
      <b/>
      <sz val="20"/>
      <color rgb="FF000000"/>
      <name val="Calibri"/>
      <family val="2"/>
      <scheme val="minor"/>
    </font>
    <font>
      <b/>
      <sz val="36"/>
      <color rgb="FF000000"/>
      <name val="Calibri"/>
      <family val="2"/>
      <scheme val="minor"/>
    </font>
    <font>
      <b/>
      <sz val="11"/>
      <color rgb="FF000000"/>
      <name val="Calibri"/>
      <family val="2"/>
    </font>
    <font>
      <sz val="11"/>
      <color rgb="FF000000"/>
      <name val="Calibri"/>
      <family val="2"/>
    </font>
    <font>
      <sz val="11"/>
      <name val="Calibri"/>
      <family val="2"/>
      <charset val="1"/>
    </font>
    <font>
      <sz val="11"/>
      <name val="Calibri"/>
      <family val="2"/>
    </font>
  </fonts>
  <fills count="12">
    <fill>
      <patternFill patternType="none"/>
    </fill>
    <fill>
      <patternFill patternType="gray125"/>
    </fill>
    <fill>
      <patternFill patternType="solid">
        <fgColor rgb="FFFEFEFE"/>
        <bgColor indexed="64"/>
      </patternFill>
    </fill>
    <fill>
      <patternFill patternType="solid">
        <fgColor theme="2" tint="-9.9978637043366805E-2"/>
        <bgColor indexed="64"/>
      </patternFill>
    </fill>
    <fill>
      <patternFill patternType="solid">
        <fgColor theme="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4">
    <xf numFmtId="0" fontId="0" fillId="0" borderId="0"/>
    <xf numFmtId="0" fontId="2" fillId="0" borderId="0"/>
    <xf numFmtId="9" fontId="3" fillId="0" borderId="0" applyFont="0" applyFill="0" applyBorder="0" applyAlignment="0" applyProtection="0"/>
    <xf numFmtId="0" fontId="1" fillId="0" borderId="0"/>
  </cellStyleXfs>
  <cellXfs count="82">
    <xf numFmtId="0" fontId="0" fillId="0" borderId="0" xfId="0"/>
    <xf numFmtId="0" fontId="0" fillId="0" borderId="0" xfId="0" applyAlignment="1">
      <alignment wrapText="1"/>
    </xf>
    <xf numFmtId="14" fontId="6" fillId="0" borderId="0" xfId="0" applyNumberFormat="1" applyFont="1" applyAlignment="1">
      <alignment horizontal="center" vertical="center" wrapText="1"/>
    </xf>
    <xf numFmtId="0" fontId="6" fillId="0" borderId="0" xfId="0" applyFont="1" applyAlignment="1">
      <alignment horizontal="center" vertical="center" wrapText="1"/>
    </xf>
    <xf numFmtId="1" fontId="6" fillId="0" borderId="0" xfId="0" applyNumberFormat="1" applyFont="1" applyAlignment="1">
      <alignment horizontal="left"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11" fontId="6" fillId="2" borderId="1" xfId="0" applyNumberFormat="1" applyFont="1" applyFill="1" applyBorder="1" applyAlignment="1">
      <alignment horizontal="center" vertical="center" wrapText="1"/>
    </xf>
    <xf numFmtId="11" fontId="6" fillId="0" borderId="1" xfId="0" applyNumberFormat="1" applyFont="1" applyBorder="1" applyAlignment="1">
      <alignment horizontal="center" vertical="center" wrapText="1"/>
    </xf>
    <xf numFmtId="11" fontId="7" fillId="0" borderId="1" xfId="0" applyNumberFormat="1" applyFont="1" applyBorder="1" applyAlignment="1">
      <alignment horizontal="center" vertical="center" wrapText="1"/>
    </xf>
    <xf numFmtId="0" fontId="4" fillId="0" borderId="0" xfId="0" applyFont="1" applyAlignment="1">
      <alignment horizontal="left" vertical="top" wrapText="1"/>
    </xf>
    <xf numFmtId="11" fontId="6" fillId="2" borderId="0" xfId="0" applyNumberFormat="1" applyFont="1" applyFill="1" applyAlignment="1">
      <alignment horizontal="center" vertical="center" wrapText="1"/>
    </xf>
    <xf numFmtId="11" fontId="6" fillId="0" borderId="0" xfId="0" applyNumberFormat="1" applyFont="1" applyAlignment="1">
      <alignment horizontal="center" vertical="center" wrapText="1"/>
    </xf>
    <xf numFmtId="11" fontId="7" fillId="0" borderId="0" xfId="0" applyNumberFormat="1" applyFont="1" applyAlignment="1">
      <alignment horizontal="center" vertical="center" wrapText="1"/>
    </xf>
    <xf numFmtId="0" fontId="5" fillId="0" borderId="0" xfId="0" applyFont="1" applyAlignment="1">
      <alignment horizontal="left" vertical="top" wrapText="1"/>
    </xf>
    <xf numFmtId="11" fontId="4" fillId="2" borderId="1" xfId="0" applyNumberFormat="1" applyFont="1" applyFill="1" applyBorder="1" applyAlignment="1">
      <alignment horizontal="center" vertical="center" wrapText="1"/>
    </xf>
    <xf numFmtId="0" fontId="12" fillId="0" borderId="0" xfId="0" applyFont="1" applyAlignment="1">
      <alignment vertical="center"/>
    </xf>
    <xf numFmtId="0" fontId="12" fillId="0" borderId="0" xfId="0" applyFont="1" applyAlignment="1">
      <alignment vertical="center" wrapText="1"/>
    </xf>
    <xf numFmtId="0" fontId="6" fillId="0" borderId="0" xfId="0" applyFont="1" applyAlignment="1">
      <alignment vertical="center" wrapText="1"/>
    </xf>
    <xf numFmtId="0" fontId="9"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11" fontId="4" fillId="0" borderId="0" xfId="0" applyNumberFormat="1" applyFont="1" applyAlignment="1">
      <alignment vertical="center" wrapText="1"/>
    </xf>
    <xf numFmtId="11" fontId="6" fillId="0" borderId="0" xfId="0" applyNumberFormat="1" applyFont="1" applyAlignment="1">
      <alignment vertical="center" wrapText="1"/>
    </xf>
    <xf numFmtId="9" fontId="6" fillId="0" borderId="0" xfId="2" applyFont="1" applyAlignment="1">
      <alignment vertical="center" wrapText="1"/>
    </xf>
    <xf numFmtId="9" fontId="4" fillId="0" borderId="0" xfId="0" applyNumberFormat="1" applyFont="1" applyAlignment="1">
      <alignment vertical="center" wrapText="1"/>
    </xf>
    <xf numFmtId="0" fontId="6" fillId="4" borderId="0" xfId="0" applyFont="1" applyFill="1" applyAlignment="1">
      <alignment vertical="center" wrapText="1"/>
    </xf>
    <xf numFmtId="11" fontId="6" fillId="0" borderId="1" xfId="0" applyNumberFormat="1" applyFont="1" applyBorder="1" applyAlignment="1">
      <alignment vertical="center" wrapText="1"/>
    </xf>
    <xf numFmtId="11" fontId="4" fillId="0" borderId="1" xfId="0" applyNumberFormat="1" applyFont="1" applyBorder="1" applyAlignment="1">
      <alignment vertical="center" wrapText="1"/>
    </xf>
    <xf numFmtId="0" fontId="12" fillId="0" borderId="0" xfId="0" applyFont="1" applyAlignment="1">
      <alignment vertical="top"/>
    </xf>
    <xf numFmtId="0" fontId="6" fillId="0" borderId="0" xfId="0" applyFont="1" applyAlignment="1">
      <alignment vertical="top" wrapText="1"/>
    </xf>
    <xf numFmtId="0" fontId="8" fillId="5" borderId="0" xfId="0" applyFont="1" applyFill="1" applyAlignment="1">
      <alignment horizontal="center" vertical="center" wrapText="1"/>
    </xf>
    <xf numFmtId="0" fontId="8" fillId="6" borderId="0" xfId="0" applyFont="1" applyFill="1" applyAlignment="1">
      <alignment horizontal="center" vertical="center" wrapText="1"/>
    </xf>
    <xf numFmtId="0" fontId="8" fillId="7" borderId="1" xfId="0" applyFont="1" applyFill="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xf numFmtId="0" fontId="0" fillId="0" borderId="1" xfId="0" applyBorder="1" applyAlignment="1">
      <alignment wrapText="1"/>
    </xf>
    <xf numFmtId="0" fontId="8" fillId="6" borderId="1" xfId="0" applyFont="1" applyFill="1" applyBorder="1" applyAlignment="1">
      <alignment vertical="center" wrapText="1"/>
    </xf>
    <xf numFmtId="0" fontId="8" fillId="0" borderId="0" xfId="0" applyFont="1" applyAlignment="1">
      <alignment horizontal="left" vertical="center" wrapText="1"/>
    </xf>
    <xf numFmtId="11" fontId="6" fillId="2" borderId="2" xfId="0" applyNumberFormat="1" applyFont="1" applyFill="1" applyBorder="1" applyAlignment="1">
      <alignment horizontal="center" vertical="center" wrapText="1"/>
    </xf>
    <xf numFmtId="0" fontId="10" fillId="3" borderId="1" xfId="0" applyFont="1" applyFill="1" applyBorder="1" applyAlignment="1">
      <alignment vertical="top" wrapText="1"/>
    </xf>
    <xf numFmtId="0" fontId="10" fillId="3" borderId="1" xfId="0" applyFont="1" applyFill="1" applyBorder="1" applyAlignment="1">
      <alignment vertical="center" wrapText="1"/>
    </xf>
    <xf numFmtId="0" fontId="8" fillId="7"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11" fillId="4" borderId="1" xfId="0" applyFont="1" applyFill="1" applyBorder="1" applyAlignment="1">
      <alignment vertical="center" wrapText="1"/>
    </xf>
    <xf numFmtId="0" fontId="11" fillId="8" borderId="1" xfId="0" applyFont="1" applyFill="1" applyBorder="1" applyAlignment="1">
      <alignment vertical="center" wrapText="1"/>
    </xf>
    <xf numFmtId="0" fontId="11" fillId="10" borderId="1" xfId="0" applyFont="1" applyFill="1" applyBorder="1" applyAlignment="1">
      <alignment vertical="center" wrapText="1"/>
    </xf>
    <xf numFmtId="0" fontId="4" fillId="0" borderId="1" xfId="0" applyFont="1" applyBorder="1" applyAlignment="1">
      <alignment horizontal="left" vertical="top" wrapText="1"/>
    </xf>
    <xf numFmtId="0" fontId="4" fillId="0" borderId="1" xfId="0" applyFont="1" applyBorder="1" applyAlignment="1">
      <alignmen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1" fontId="6" fillId="0" borderId="1" xfId="0" applyNumberFormat="1" applyFont="1" applyBorder="1" applyAlignment="1">
      <alignment horizontal="center" vertical="center" wrapText="1"/>
    </xf>
    <xf numFmtId="1" fontId="6"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0" fontId="4" fillId="0" borderId="1" xfId="1" applyFont="1" applyBorder="1" applyAlignment="1">
      <alignment horizontal="center" vertical="center" wrapText="1"/>
    </xf>
    <xf numFmtId="0" fontId="6" fillId="0" borderId="1" xfId="0" applyFont="1" applyBorder="1" applyAlignment="1">
      <alignment horizontal="left" vertical="top" wrapText="1"/>
    </xf>
    <xf numFmtId="14" fontId="4" fillId="0" borderId="1" xfId="0" applyNumberFormat="1" applyFont="1" applyBorder="1" applyAlignment="1">
      <alignment horizontal="center" vertical="center" wrapText="1"/>
    </xf>
    <xf numFmtId="0" fontId="4" fillId="0" borderId="1" xfId="0" applyFont="1" applyBorder="1" applyAlignment="1" applyProtection="1">
      <alignment horizontal="center" vertical="center" wrapText="1"/>
      <protection hidden="1"/>
    </xf>
    <xf numFmtId="0" fontId="6" fillId="0" borderId="1" xfId="0" applyFont="1" applyBorder="1" applyAlignment="1">
      <alignment vertical="center" wrapText="1"/>
    </xf>
    <xf numFmtId="0" fontId="15" fillId="0" borderId="1" xfId="0" applyFont="1" applyBorder="1" applyAlignment="1">
      <alignment wrapText="1"/>
    </xf>
    <xf numFmtId="0" fontId="14" fillId="0" borderId="0" xfId="0" quotePrefix="1" applyFont="1" applyAlignment="1">
      <alignment vertical="center"/>
    </xf>
    <xf numFmtId="0" fontId="10" fillId="7" borderId="1" xfId="0" applyFont="1" applyFill="1" applyBorder="1" applyAlignment="1">
      <alignment horizontal="left" vertical="center" wrapText="1"/>
    </xf>
    <xf numFmtId="0" fontId="0" fillId="0" borderId="0" xfId="0" applyAlignment="1">
      <alignment horizontal="left" vertical="center"/>
    </xf>
    <xf numFmtId="14" fontId="16" fillId="0" borderId="1" xfId="0" applyNumberFormat="1" applyFont="1" applyBorder="1" applyAlignment="1">
      <alignment horizontal="left" vertical="center" wrapText="1"/>
    </xf>
    <xf numFmtId="0" fontId="16" fillId="0" borderId="1" xfId="0" applyFont="1" applyBorder="1" applyAlignment="1">
      <alignment horizontal="left" vertical="center" wrapText="1"/>
    </xf>
    <xf numFmtId="0" fontId="14" fillId="0" borderId="0" xfId="0" quotePrefix="1" applyFont="1" applyAlignment="1">
      <alignment horizontal="left" vertical="center" wrapText="1"/>
    </xf>
    <xf numFmtId="0" fontId="14" fillId="0" borderId="0" xfId="0" quotePrefix="1" applyFont="1" applyAlignment="1">
      <alignment horizontal="left" vertical="center"/>
    </xf>
    <xf numFmtId="164" fontId="6" fillId="0" borderId="1" xfId="0" applyNumberFormat="1" applyFont="1" applyBorder="1" applyAlignment="1">
      <alignment horizontal="center" vertical="center" wrapText="1"/>
    </xf>
    <xf numFmtId="0" fontId="0" fillId="0" borderId="3" xfId="0" applyBorder="1" applyAlignment="1">
      <alignment horizontal="left" wrapText="1"/>
    </xf>
    <xf numFmtId="0" fontId="6" fillId="0" borderId="0" xfId="0" applyFont="1" applyAlignment="1">
      <alignment horizontal="left" vertical="center" wrapText="1"/>
    </xf>
    <xf numFmtId="0" fontId="0" fillId="0" borderId="0" xfId="0" quotePrefix="1" applyAlignment="1">
      <alignment horizontal="left" vertical="center" wrapText="1"/>
    </xf>
    <xf numFmtId="0" fontId="0" fillId="0" borderId="0" xfId="0" applyAlignment="1">
      <alignment horizontal="left" vertical="center" wrapText="1"/>
    </xf>
    <xf numFmtId="0" fontId="14" fillId="0" borderId="0" xfId="0" quotePrefix="1" applyFont="1" applyAlignment="1">
      <alignment horizontal="left" vertical="center"/>
    </xf>
    <xf numFmtId="0" fontId="13" fillId="11" borderId="0" xfId="0" quotePrefix="1" applyFont="1" applyFill="1" applyAlignment="1">
      <alignment horizontal="left" vertical="top" wrapText="1"/>
    </xf>
    <xf numFmtId="0" fontId="14" fillId="11" borderId="0" xfId="0" quotePrefix="1" applyFont="1" applyFill="1" applyAlignment="1">
      <alignment horizontal="left" vertical="center" wrapText="1"/>
    </xf>
    <xf numFmtId="0" fontId="14" fillId="0" borderId="0" xfId="0" quotePrefix="1" applyFont="1" applyAlignment="1">
      <alignment horizontal="left" vertical="center" wrapText="1"/>
    </xf>
    <xf numFmtId="0" fontId="4" fillId="0" borderId="1" xfId="0" applyFont="1" applyBorder="1" applyAlignment="1">
      <alignment horizontal="left" vertical="top" wrapText="1"/>
    </xf>
    <xf numFmtId="0" fontId="6" fillId="0" borderId="1" xfId="0" applyFont="1" applyBorder="1" applyAlignment="1">
      <alignment horizontal="left" vertical="top" wrapText="1"/>
    </xf>
    <xf numFmtId="0" fontId="11" fillId="4" borderId="0" xfId="0" applyFont="1" applyFill="1" applyAlignment="1">
      <alignment horizontal="left" vertical="center" wrapText="1"/>
    </xf>
    <xf numFmtId="0" fontId="1" fillId="0" borderId="1" xfId="1" applyFont="1" applyBorder="1" applyAlignment="1">
      <alignment horizontal="center" vertical="center" wrapText="1"/>
    </xf>
  </cellXfs>
  <cellStyles count="4">
    <cellStyle name="Normal" xfId="0" builtinId="0"/>
    <cellStyle name="Normal 2" xfId="1" xr:uid="{00000000-0005-0000-0000-000001000000}"/>
    <cellStyle name="Normal 2 2" xfId="3" xr:uid="{13B82277-B408-4218-917D-0E19D81BADDE}"/>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88828-F299-4F57-8382-493DC7E3F6B6}">
  <dimension ref="A1:XFC63"/>
  <sheetViews>
    <sheetView showGridLines="0" tabSelected="1" topLeftCell="A17" workbookViewId="0">
      <selection activeCell="F27" sqref="F27"/>
    </sheetView>
  </sheetViews>
  <sheetFormatPr defaultColWidth="9.140625" defaultRowHeight="14.45"/>
  <cols>
    <col min="1" max="1" width="3.42578125" customWidth="1"/>
    <col min="2" max="2" width="27" customWidth="1"/>
    <col min="3" max="3" width="126.140625" style="1" customWidth="1"/>
  </cols>
  <sheetData>
    <row r="1" spans="1:1023 1025:2047 2049:3071 3073:4095 4097:5119 5121:6143 6145:7167 7169:8191 8193:9215 9217:10239 10241:11263 11265:12287 12289:13311 13313:14335 14337:15359 15361:16383" ht="90.2" customHeight="1">
      <c r="B1" s="72" t="s">
        <v>0</v>
      </c>
      <c r="C1" s="73"/>
    </row>
    <row r="2" spans="1:1023 1025:2047 2049:3071 3073:4095 4097:5119 5121:6143 6145:7167 7169:8191 8193:9215 9217:10239 10241:11263 11265:12287 12289:13311 13313:14335 14337:15359 15361:16383">
      <c r="B2" s="74" t="s">
        <v>1</v>
      </c>
      <c r="C2" s="74"/>
    </row>
    <row r="4" spans="1:1023 1025:2047 2049:3071 3073:4095 4097:5119 5121:6143 6145:7167 7169:8191 8193:9215 9217:10239 10241:11263 11265:12287 12289:13311 13313:14335 14337:15359 15361:16383" ht="47.25" customHeight="1">
      <c r="B4" s="75" t="s">
        <v>2</v>
      </c>
      <c r="C4" s="75"/>
    </row>
    <row r="5" spans="1:1023 1025:2047 2049:3071 3073:4095 4097:5119 5121:6143 6145:7167 7169:8191 8193:9215 9217:10239 10241:11263 11265:12287 12289:13311 13313:14335 14337:15359 15361:16383">
      <c r="B5" s="67"/>
      <c r="C5" s="67"/>
    </row>
    <row r="6" spans="1:1023 1025:2047 2049:3071 3073:4095 4097:5119 5121:6143 6145:7167 7169:8191 8193:9215 9217:10239 10241:11263 11265:12287 12289:13311 13313:14335 14337:15359 15361:16383">
      <c r="B6" s="76" t="s">
        <v>3</v>
      </c>
      <c r="C6" s="76"/>
      <c r="D6" s="62"/>
      <c r="E6" s="62"/>
      <c r="F6" s="62"/>
      <c r="G6" s="62"/>
      <c r="H6" s="62"/>
      <c r="I6" s="62"/>
      <c r="J6" s="62"/>
      <c r="K6" s="62"/>
      <c r="L6" s="62"/>
      <c r="M6" s="62"/>
      <c r="N6" s="62"/>
      <c r="O6" s="62"/>
      <c r="P6" s="62"/>
      <c r="Q6" s="62"/>
      <c r="R6" s="62"/>
      <c r="S6" s="62"/>
    </row>
    <row r="7" spans="1:1023 1025:2047 2049:3071 3073:4095 4097:5119 5121:6143 6145:7167 7169:8191 8193:9215 9217:10239 10241:11263 11265:12287 12289:13311 13313:14335 14337:15359 15361:16383">
      <c r="B7" s="68" t="s">
        <v>4</v>
      </c>
      <c r="C7" s="67"/>
    </row>
    <row r="8" spans="1:1023 1025:2047 2049:3071 3073:4095 4097:5119 5121:6143 6145:7167 7169:8191 8193:9215 9217:10239 10241:11263 11265:12287 12289:13311 13313:14335 14337:15359 15361:16383">
      <c r="B8" s="68"/>
      <c r="C8" s="67"/>
    </row>
    <row r="9" spans="1:1023 1025:2047 2049:3071 3073:4095 4097:5119 5121:6143 6145:7167 7169:8191 8193:9215 9217:10239 10241:11263 11265:12287 12289:13311 13313:14335 14337:15359 15361:16383">
      <c r="B9" s="74" t="s">
        <v>5</v>
      </c>
      <c r="C9" s="74"/>
    </row>
    <row r="10" spans="1:1023 1025:2047 2049:3071 3073:4095 4097:5119 5121:6143 6145:7167 7169:8191 8193:9215 9217:10239 10241:11263 11265:12287 12289:13311 13313:14335 14337:15359 15361:16383" s="1" customFormat="1" ht="19.899999999999999" customHeight="1">
      <c r="A10"/>
      <c r="B10" s="77" t="s">
        <v>6</v>
      </c>
      <c r="C10" s="77"/>
      <c r="E10"/>
      <c r="G10"/>
      <c r="I10"/>
      <c r="K10"/>
      <c r="M10"/>
      <c r="O10"/>
      <c r="Q10"/>
      <c r="S10"/>
      <c r="U10"/>
      <c r="W10"/>
      <c r="Y10"/>
      <c r="AA10"/>
      <c r="AC10"/>
      <c r="AE10"/>
      <c r="AG10"/>
      <c r="AI10"/>
      <c r="AK10"/>
      <c r="AM10"/>
      <c r="AO10"/>
      <c r="AQ10"/>
      <c r="AS10"/>
      <c r="AU10"/>
      <c r="AW10"/>
      <c r="AY10"/>
      <c r="BA10"/>
      <c r="BC10"/>
      <c r="BE10"/>
      <c r="BG10"/>
      <c r="BI10"/>
      <c r="BK10"/>
      <c r="BM10"/>
      <c r="BO10"/>
      <c r="BQ10"/>
      <c r="BS10"/>
      <c r="BU10"/>
      <c r="BW10"/>
      <c r="BY10"/>
      <c r="CA10"/>
      <c r="CC10"/>
      <c r="CE10"/>
      <c r="CG10"/>
      <c r="CI10"/>
      <c r="CK10"/>
      <c r="CM10"/>
      <c r="CO10"/>
      <c r="CQ10"/>
      <c r="CS10"/>
      <c r="CU10"/>
      <c r="CW10"/>
      <c r="CY10"/>
      <c r="DA10"/>
      <c r="DC10"/>
      <c r="DE10"/>
      <c r="DG10"/>
      <c r="DI10"/>
      <c r="DK10"/>
      <c r="DM10"/>
      <c r="DO10"/>
      <c r="DQ10"/>
      <c r="DS10"/>
      <c r="DU10"/>
      <c r="DW10"/>
      <c r="DY10"/>
      <c r="EA10"/>
      <c r="EC10"/>
      <c r="EE10"/>
      <c r="EG10"/>
      <c r="EI10"/>
      <c r="EK10"/>
      <c r="EM10"/>
      <c r="EO10"/>
      <c r="EQ10"/>
      <c r="ES10"/>
      <c r="EU10"/>
      <c r="EW10"/>
      <c r="EY10"/>
      <c r="FA10"/>
      <c r="FC10"/>
      <c r="FE10"/>
      <c r="FG10"/>
      <c r="FI10"/>
      <c r="FK10"/>
      <c r="FM10"/>
      <c r="FO10"/>
      <c r="FQ10"/>
      <c r="FS10"/>
      <c r="FU10"/>
      <c r="FW10"/>
      <c r="FY10"/>
      <c r="GA10"/>
      <c r="GC10"/>
      <c r="GE10"/>
      <c r="GG10"/>
      <c r="GI10"/>
      <c r="GK10"/>
      <c r="GM10"/>
      <c r="GO10"/>
      <c r="GQ10"/>
      <c r="GS10"/>
      <c r="GU10"/>
      <c r="GW10"/>
      <c r="GY10"/>
      <c r="HA10"/>
      <c r="HC10"/>
      <c r="HE10"/>
      <c r="HG10"/>
      <c r="HI10"/>
      <c r="HK10"/>
      <c r="HM10"/>
      <c r="HO10"/>
      <c r="HQ10"/>
      <c r="HS10"/>
      <c r="HU10"/>
      <c r="HW10"/>
      <c r="HY10"/>
      <c r="IA10"/>
      <c r="IC10"/>
      <c r="IE10"/>
      <c r="IG10"/>
      <c r="II10"/>
      <c r="IK10"/>
      <c r="IM10"/>
      <c r="IO10"/>
      <c r="IQ10"/>
      <c r="IS10"/>
      <c r="IU10"/>
      <c r="IW10"/>
      <c r="IY10"/>
      <c r="JA10"/>
      <c r="JC10"/>
      <c r="JE10"/>
      <c r="JG10"/>
      <c r="JI10"/>
      <c r="JK10"/>
      <c r="JM10"/>
      <c r="JO10"/>
      <c r="JQ10"/>
      <c r="JS10"/>
      <c r="JU10"/>
      <c r="JW10"/>
      <c r="JY10"/>
      <c r="KA10"/>
      <c r="KC10"/>
      <c r="KE10"/>
      <c r="KG10"/>
      <c r="KI10"/>
      <c r="KK10"/>
      <c r="KM10"/>
      <c r="KO10"/>
      <c r="KQ10"/>
      <c r="KS10"/>
      <c r="KU10"/>
      <c r="KW10"/>
      <c r="KY10"/>
      <c r="LA10"/>
      <c r="LC10"/>
      <c r="LE10"/>
      <c r="LG10"/>
      <c r="LI10"/>
      <c r="LK10"/>
      <c r="LM10"/>
      <c r="LO10"/>
      <c r="LQ10"/>
      <c r="LS10"/>
      <c r="LU10"/>
      <c r="LW10"/>
      <c r="LY10"/>
      <c r="MA10"/>
      <c r="MC10"/>
      <c r="ME10"/>
      <c r="MG10"/>
      <c r="MI10"/>
      <c r="MK10"/>
      <c r="MM10"/>
      <c r="MO10"/>
      <c r="MQ10"/>
      <c r="MS10"/>
      <c r="MU10"/>
      <c r="MW10"/>
      <c r="MY10"/>
      <c r="NA10"/>
      <c r="NC10"/>
      <c r="NE10"/>
      <c r="NG10"/>
      <c r="NI10"/>
      <c r="NK10"/>
      <c r="NM10"/>
      <c r="NO10"/>
      <c r="NQ10"/>
      <c r="NS10"/>
      <c r="NU10"/>
      <c r="NW10"/>
      <c r="NY10"/>
      <c r="OA10"/>
      <c r="OC10"/>
      <c r="OE10"/>
      <c r="OG10"/>
      <c r="OI10"/>
      <c r="OK10"/>
      <c r="OM10"/>
      <c r="OO10"/>
      <c r="OQ10"/>
      <c r="OS10"/>
      <c r="OU10"/>
      <c r="OW10"/>
      <c r="OY10"/>
      <c r="PA10"/>
      <c r="PC10"/>
      <c r="PE10"/>
      <c r="PG10"/>
      <c r="PI10"/>
      <c r="PK10"/>
      <c r="PM10"/>
      <c r="PO10"/>
      <c r="PQ10"/>
      <c r="PS10"/>
      <c r="PU10"/>
      <c r="PW10"/>
      <c r="PY10"/>
      <c r="QA10"/>
      <c r="QC10"/>
      <c r="QE10"/>
      <c r="QG10"/>
      <c r="QI10"/>
      <c r="QK10"/>
      <c r="QM10"/>
      <c r="QO10"/>
      <c r="QQ10"/>
      <c r="QS10"/>
      <c r="QU10"/>
      <c r="QW10"/>
      <c r="QY10"/>
      <c r="RA10"/>
      <c r="RC10"/>
      <c r="RE10"/>
      <c r="RG10"/>
      <c r="RI10"/>
      <c r="RK10"/>
      <c r="RM10"/>
      <c r="RO10"/>
      <c r="RQ10"/>
      <c r="RS10"/>
      <c r="RU10"/>
      <c r="RW10"/>
      <c r="RY10"/>
      <c r="SA10"/>
      <c r="SC10"/>
      <c r="SE10"/>
      <c r="SG10"/>
      <c r="SI10"/>
      <c r="SK10"/>
      <c r="SM10"/>
      <c r="SO10"/>
      <c r="SQ10"/>
      <c r="SS10"/>
      <c r="SU10"/>
      <c r="SW10"/>
      <c r="SY10"/>
      <c r="TA10"/>
      <c r="TC10"/>
      <c r="TE10"/>
      <c r="TG10"/>
      <c r="TI10"/>
      <c r="TK10"/>
      <c r="TM10"/>
      <c r="TO10"/>
      <c r="TQ10"/>
      <c r="TS10"/>
      <c r="TU10"/>
      <c r="TW10"/>
      <c r="TY10"/>
      <c r="UA10"/>
      <c r="UC10"/>
      <c r="UE10"/>
      <c r="UG10"/>
      <c r="UI10"/>
      <c r="UK10"/>
      <c r="UM10"/>
      <c r="UO10"/>
      <c r="UQ10"/>
      <c r="US10"/>
      <c r="UU10"/>
      <c r="UW10"/>
      <c r="UY10"/>
      <c r="VA10"/>
      <c r="VC10"/>
      <c r="VE10"/>
      <c r="VG10"/>
      <c r="VI10"/>
      <c r="VK10"/>
      <c r="VM10"/>
      <c r="VO10"/>
      <c r="VQ10"/>
      <c r="VS10"/>
      <c r="VU10"/>
      <c r="VW10"/>
      <c r="VY10"/>
      <c r="WA10"/>
      <c r="WC10"/>
      <c r="WE10"/>
      <c r="WG10"/>
      <c r="WI10"/>
      <c r="WK10"/>
      <c r="WM10"/>
      <c r="WO10"/>
      <c r="WQ10"/>
      <c r="WS10"/>
      <c r="WU10"/>
      <c r="WW10"/>
      <c r="WY10"/>
      <c r="XA10"/>
      <c r="XC10"/>
      <c r="XE10"/>
      <c r="XG10"/>
      <c r="XI10"/>
      <c r="XK10"/>
      <c r="XM10"/>
      <c r="XO10"/>
      <c r="XQ10"/>
      <c r="XS10"/>
      <c r="XU10"/>
      <c r="XW10"/>
      <c r="XY10"/>
      <c r="YA10"/>
      <c r="YC10"/>
      <c r="YE10"/>
      <c r="YG10"/>
      <c r="YI10"/>
      <c r="YK10"/>
      <c r="YM10"/>
      <c r="YO10"/>
      <c r="YQ10"/>
      <c r="YS10"/>
      <c r="YU10"/>
      <c r="YW10"/>
      <c r="YY10"/>
      <c r="ZA10"/>
      <c r="ZC10"/>
      <c r="ZE10"/>
      <c r="ZG10"/>
      <c r="ZI10"/>
      <c r="ZK10"/>
      <c r="ZM10"/>
      <c r="ZO10"/>
      <c r="ZQ10"/>
      <c r="ZS10"/>
      <c r="ZU10"/>
      <c r="ZW10"/>
      <c r="ZY10"/>
      <c r="AAA10"/>
      <c r="AAC10"/>
      <c r="AAE10"/>
      <c r="AAG10"/>
      <c r="AAI10"/>
      <c r="AAK10"/>
      <c r="AAM10"/>
      <c r="AAO10"/>
      <c r="AAQ10"/>
      <c r="AAS10"/>
      <c r="AAU10"/>
      <c r="AAW10"/>
      <c r="AAY10"/>
      <c r="ABA10"/>
      <c r="ABC10"/>
      <c r="ABE10"/>
      <c r="ABG10"/>
      <c r="ABI10"/>
      <c r="ABK10"/>
      <c r="ABM10"/>
      <c r="ABO10"/>
      <c r="ABQ10"/>
      <c r="ABS10"/>
      <c r="ABU10"/>
      <c r="ABW10"/>
      <c r="ABY10"/>
      <c r="ACA10"/>
      <c r="ACC10"/>
      <c r="ACE10"/>
      <c r="ACG10"/>
      <c r="ACI10"/>
      <c r="ACK10"/>
      <c r="ACM10"/>
      <c r="ACO10"/>
      <c r="ACQ10"/>
      <c r="ACS10"/>
      <c r="ACU10"/>
      <c r="ACW10"/>
      <c r="ACY10"/>
      <c r="ADA10"/>
      <c r="ADC10"/>
      <c r="ADE10"/>
      <c r="ADG10"/>
      <c r="ADI10"/>
      <c r="ADK10"/>
      <c r="ADM10"/>
      <c r="ADO10"/>
      <c r="ADQ10"/>
      <c r="ADS10"/>
      <c r="ADU10"/>
      <c r="ADW10"/>
      <c r="ADY10"/>
      <c r="AEA10"/>
      <c r="AEC10"/>
      <c r="AEE10"/>
      <c r="AEG10"/>
      <c r="AEI10"/>
      <c r="AEK10"/>
      <c r="AEM10"/>
      <c r="AEO10"/>
      <c r="AEQ10"/>
      <c r="AES10"/>
      <c r="AEU10"/>
      <c r="AEW10"/>
      <c r="AEY10"/>
      <c r="AFA10"/>
      <c r="AFC10"/>
      <c r="AFE10"/>
      <c r="AFG10"/>
      <c r="AFI10"/>
      <c r="AFK10"/>
      <c r="AFM10"/>
      <c r="AFO10"/>
      <c r="AFQ10"/>
      <c r="AFS10"/>
      <c r="AFU10"/>
      <c r="AFW10"/>
      <c r="AFY10"/>
      <c r="AGA10"/>
      <c r="AGC10"/>
      <c r="AGE10"/>
      <c r="AGG10"/>
      <c r="AGI10"/>
      <c r="AGK10"/>
      <c r="AGM10"/>
      <c r="AGO10"/>
      <c r="AGQ10"/>
      <c r="AGS10"/>
      <c r="AGU10"/>
      <c r="AGW10"/>
      <c r="AGY10"/>
      <c r="AHA10"/>
      <c r="AHC10"/>
      <c r="AHE10"/>
      <c r="AHG10"/>
      <c r="AHI10"/>
      <c r="AHK10"/>
      <c r="AHM10"/>
      <c r="AHO10"/>
      <c r="AHQ10"/>
      <c r="AHS10"/>
      <c r="AHU10"/>
      <c r="AHW10"/>
      <c r="AHY10"/>
      <c r="AIA10"/>
      <c r="AIC10"/>
      <c r="AIE10"/>
      <c r="AIG10"/>
      <c r="AII10"/>
      <c r="AIK10"/>
      <c r="AIM10"/>
      <c r="AIO10"/>
      <c r="AIQ10"/>
      <c r="AIS10"/>
      <c r="AIU10"/>
      <c r="AIW10"/>
      <c r="AIY10"/>
      <c r="AJA10"/>
      <c r="AJC10"/>
      <c r="AJE10"/>
      <c r="AJG10"/>
      <c r="AJI10"/>
      <c r="AJK10"/>
      <c r="AJM10"/>
      <c r="AJO10"/>
      <c r="AJQ10"/>
      <c r="AJS10"/>
      <c r="AJU10"/>
      <c r="AJW10"/>
      <c r="AJY10"/>
      <c r="AKA10"/>
      <c r="AKC10"/>
      <c r="AKE10"/>
      <c r="AKG10"/>
      <c r="AKI10"/>
      <c r="AKK10"/>
      <c r="AKM10"/>
      <c r="AKO10"/>
      <c r="AKQ10"/>
      <c r="AKS10"/>
      <c r="AKU10"/>
      <c r="AKW10"/>
      <c r="AKY10"/>
      <c r="ALA10"/>
      <c r="ALC10"/>
      <c r="ALE10"/>
      <c r="ALG10"/>
      <c r="ALI10"/>
      <c r="ALK10"/>
      <c r="ALM10"/>
      <c r="ALO10"/>
      <c r="ALQ10"/>
      <c r="ALS10"/>
      <c r="ALU10"/>
      <c r="ALW10"/>
      <c r="ALY10"/>
      <c r="AMA10"/>
      <c r="AMC10"/>
      <c r="AME10"/>
      <c r="AMG10"/>
      <c r="AMI10"/>
      <c r="AMK10"/>
      <c r="AMM10"/>
      <c r="AMO10"/>
      <c r="AMQ10"/>
      <c r="AMS10"/>
      <c r="AMU10"/>
      <c r="AMW10"/>
      <c r="AMY10"/>
      <c r="ANA10"/>
      <c r="ANC10"/>
      <c r="ANE10"/>
      <c r="ANG10"/>
      <c r="ANI10"/>
      <c r="ANK10"/>
      <c r="ANM10"/>
      <c r="ANO10"/>
      <c r="ANQ10"/>
      <c r="ANS10"/>
      <c r="ANU10"/>
      <c r="ANW10"/>
      <c r="ANY10"/>
      <c r="AOA10"/>
      <c r="AOC10"/>
      <c r="AOE10"/>
      <c r="AOG10"/>
      <c r="AOI10"/>
      <c r="AOK10"/>
      <c r="AOM10"/>
      <c r="AOO10"/>
      <c r="AOQ10"/>
      <c r="AOS10"/>
      <c r="AOU10"/>
      <c r="AOW10"/>
      <c r="AOY10"/>
      <c r="APA10"/>
      <c r="APC10"/>
      <c r="APE10"/>
      <c r="APG10"/>
      <c r="API10"/>
      <c r="APK10"/>
      <c r="APM10"/>
      <c r="APO10"/>
      <c r="APQ10"/>
      <c r="APS10"/>
      <c r="APU10"/>
      <c r="APW10"/>
      <c r="APY10"/>
      <c r="AQA10"/>
      <c r="AQC10"/>
      <c r="AQE10"/>
      <c r="AQG10"/>
      <c r="AQI10"/>
      <c r="AQK10"/>
      <c r="AQM10"/>
      <c r="AQO10"/>
      <c r="AQQ10"/>
      <c r="AQS10"/>
      <c r="AQU10"/>
      <c r="AQW10"/>
      <c r="AQY10"/>
      <c r="ARA10"/>
      <c r="ARC10"/>
      <c r="ARE10"/>
      <c r="ARG10"/>
      <c r="ARI10"/>
      <c r="ARK10"/>
      <c r="ARM10"/>
      <c r="ARO10"/>
      <c r="ARQ10"/>
      <c r="ARS10"/>
      <c r="ARU10"/>
      <c r="ARW10"/>
      <c r="ARY10"/>
      <c r="ASA10"/>
      <c r="ASC10"/>
      <c r="ASE10"/>
      <c r="ASG10"/>
      <c r="ASI10"/>
      <c r="ASK10"/>
      <c r="ASM10"/>
      <c r="ASO10"/>
      <c r="ASQ10"/>
      <c r="ASS10"/>
      <c r="ASU10"/>
      <c r="ASW10"/>
      <c r="ASY10"/>
      <c r="ATA10"/>
      <c r="ATC10"/>
      <c r="ATE10"/>
      <c r="ATG10"/>
      <c r="ATI10"/>
      <c r="ATK10"/>
      <c r="ATM10"/>
      <c r="ATO10"/>
      <c r="ATQ10"/>
      <c r="ATS10"/>
      <c r="ATU10"/>
      <c r="ATW10"/>
      <c r="ATY10"/>
      <c r="AUA10"/>
      <c r="AUC10"/>
      <c r="AUE10"/>
      <c r="AUG10"/>
      <c r="AUI10"/>
      <c r="AUK10"/>
      <c r="AUM10"/>
      <c r="AUO10"/>
      <c r="AUQ10"/>
      <c r="AUS10"/>
      <c r="AUU10"/>
      <c r="AUW10"/>
      <c r="AUY10"/>
      <c r="AVA10"/>
      <c r="AVC10"/>
      <c r="AVE10"/>
      <c r="AVG10"/>
      <c r="AVI10"/>
      <c r="AVK10"/>
      <c r="AVM10"/>
      <c r="AVO10"/>
      <c r="AVQ10"/>
      <c r="AVS10"/>
      <c r="AVU10"/>
      <c r="AVW10"/>
      <c r="AVY10"/>
      <c r="AWA10"/>
      <c r="AWC10"/>
      <c r="AWE10"/>
      <c r="AWG10"/>
      <c r="AWI10"/>
      <c r="AWK10"/>
      <c r="AWM10"/>
      <c r="AWO10"/>
      <c r="AWQ10"/>
      <c r="AWS10"/>
      <c r="AWU10"/>
      <c r="AWW10"/>
      <c r="AWY10"/>
      <c r="AXA10"/>
      <c r="AXC10"/>
      <c r="AXE10"/>
      <c r="AXG10"/>
      <c r="AXI10"/>
      <c r="AXK10"/>
      <c r="AXM10"/>
      <c r="AXO10"/>
      <c r="AXQ10"/>
      <c r="AXS10"/>
      <c r="AXU10"/>
      <c r="AXW10"/>
      <c r="AXY10"/>
      <c r="AYA10"/>
      <c r="AYC10"/>
      <c r="AYE10"/>
      <c r="AYG10"/>
      <c r="AYI10"/>
      <c r="AYK10"/>
      <c r="AYM10"/>
      <c r="AYO10"/>
      <c r="AYQ10"/>
      <c r="AYS10"/>
      <c r="AYU10"/>
      <c r="AYW10"/>
      <c r="AYY10"/>
      <c r="AZA10"/>
      <c r="AZC10"/>
      <c r="AZE10"/>
      <c r="AZG10"/>
      <c r="AZI10"/>
      <c r="AZK10"/>
      <c r="AZM10"/>
      <c r="AZO10"/>
      <c r="AZQ10"/>
      <c r="AZS10"/>
      <c r="AZU10"/>
      <c r="AZW10"/>
      <c r="AZY10"/>
      <c r="BAA10"/>
      <c r="BAC10"/>
      <c r="BAE10"/>
      <c r="BAG10"/>
      <c r="BAI10"/>
      <c r="BAK10"/>
      <c r="BAM10"/>
      <c r="BAO10"/>
      <c r="BAQ10"/>
      <c r="BAS10"/>
      <c r="BAU10"/>
      <c r="BAW10"/>
      <c r="BAY10"/>
      <c r="BBA10"/>
      <c r="BBC10"/>
      <c r="BBE10"/>
      <c r="BBG10"/>
      <c r="BBI10"/>
      <c r="BBK10"/>
      <c r="BBM10"/>
      <c r="BBO10"/>
      <c r="BBQ10"/>
      <c r="BBS10"/>
      <c r="BBU10"/>
      <c r="BBW10"/>
      <c r="BBY10"/>
      <c r="BCA10"/>
      <c r="BCC10"/>
      <c r="BCE10"/>
      <c r="BCG10"/>
      <c r="BCI10"/>
      <c r="BCK10"/>
      <c r="BCM10"/>
      <c r="BCO10"/>
      <c r="BCQ10"/>
      <c r="BCS10"/>
      <c r="BCU10"/>
      <c r="BCW10"/>
      <c r="BCY10"/>
      <c r="BDA10"/>
      <c r="BDC10"/>
      <c r="BDE10"/>
      <c r="BDG10"/>
      <c r="BDI10"/>
      <c r="BDK10"/>
      <c r="BDM10"/>
      <c r="BDO10"/>
      <c r="BDQ10"/>
      <c r="BDS10"/>
      <c r="BDU10"/>
      <c r="BDW10"/>
      <c r="BDY10"/>
      <c r="BEA10"/>
      <c r="BEC10"/>
      <c r="BEE10"/>
      <c r="BEG10"/>
      <c r="BEI10"/>
      <c r="BEK10"/>
      <c r="BEM10"/>
      <c r="BEO10"/>
      <c r="BEQ10"/>
      <c r="BES10"/>
      <c r="BEU10"/>
      <c r="BEW10"/>
      <c r="BEY10"/>
      <c r="BFA10"/>
      <c r="BFC10"/>
      <c r="BFE10"/>
      <c r="BFG10"/>
      <c r="BFI10"/>
      <c r="BFK10"/>
      <c r="BFM10"/>
      <c r="BFO10"/>
      <c r="BFQ10"/>
      <c r="BFS10"/>
      <c r="BFU10"/>
      <c r="BFW10"/>
      <c r="BFY10"/>
      <c r="BGA10"/>
      <c r="BGC10"/>
      <c r="BGE10"/>
      <c r="BGG10"/>
      <c r="BGI10"/>
      <c r="BGK10"/>
      <c r="BGM10"/>
      <c r="BGO10"/>
      <c r="BGQ10"/>
      <c r="BGS10"/>
      <c r="BGU10"/>
      <c r="BGW10"/>
      <c r="BGY10"/>
      <c r="BHA10"/>
      <c r="BHC10"/>
      <c r="BHE10"/>
      <c r="BHG10"/>
      <c r="BHI10"/>
      <c r="BHK10"/>
      <c r="BHM10"/>
      <c r="BHO10"/>
      <c r="BHQ10"/>
      <c r="BHS10"/>
      <c r="BHU10"/>
      <c r="BHW10"/>
      <c r="BHY10"/>
      <c r="BIA10"/>
      <c r="BIC10"/>
      <c r="BIE10"/>
      <c r="BIG10"/>
      <c r="BII10"/>
      <c r="BIK10"/>
      <c r="BIM10"/>
      <c r="BIO10"/>
      <c r="BIQ10"/>
      <c r="BIS10"/>
      <c r="BIU10"/>
      <c r="BIW10"/>
      <c r="BIY10"/>
      <c r="BJA10"/>
      <c r="BJC10"/>
      <c r="BJE10"/>
      <c r="BJG10"/>
      <c r="BJI10"/>
      <c r="BJK10"/>
      <c r="BJM10"/>
      <c r="BJO10"/>
      <c r="BJQ10"/>
      <c r="BJS10"/>
      <c r="BJU10"/>
      <c r="BJW10"/>
      <c r="BJY10"/>
      <c r="BKA10"/>
      <c r="BKC10"/>
      <c r="BKE10"/>
      <c r="BKG10"/>
      <c r="BKI10"/>
      <c r="BKK10"/>
      <c r="BKM10"/>
      <c r="BKO10"/>
      <c r="BKQ10"/>
      <c r="BKS10"/>
      <c r="BKU10"/>
      <c r="BKW10"/>
      <c r="BKY10"/>
      <c r="BLA10"/>
      <c r="BLC10"/>
      <c r="BLE10"/>
      <c r="BLG10"/>
      <c r="BLI10"/>
      <c r="BLK10"/>
      <c r="BLM10"/>
      <c r="BLO10"/>
      <c r="BLQ10"/>
      <c r="BLS10"/>
      <c r="BLU10"/>
      <c r="BLW10"/>
      <c r="BLY10"/>
      <c r="BMA10"/>
      <c r="BMC10"/>
      <c r="BME10"/>
      <c r="BMG10"/>
      <c r="BMI10"/>
      <c r="BMK10"/>
      <c r="BMM10"/>
      <c r="BMO10"/>
      <c r="BMQ10"/>
      <c r="BMS10"/>
      <c r="BMU10"/>
      <c r="BMW10"/>
      <c r="BMY10"/>
      <c r="BNA10"/>
      <c r="BNC10"/>
      <c r="BNE10"/>
      <c r="BNG10"/>
      <c r="BNI10"/>
      <c r="BNK10"/>
      <c r="BNM10"/>
      <c r="BNO10"/>
      <c r="BNQ10"/>
      <c r="BNS10"/>
      <c r="BNU10"/>
      <c r="BNW10"/>
      <c r="BNY10"/>
      <c r="BOA10"/>
      <c r="BOC10"/>
      <c r="BOE10"/>
      <c r="BOG10"/>
      <c r="BOI10"/>
      <c r="BOK10"/>
      <c r="BOM10"/>
      <c r="BOO10"/>
      <c r="BOQ10"/>
      <c r="BOS10"/>
      <c r="BOU10"/>
      <c r="BOW10"/>
      <c r="BOY10"/>
      <c r="BPA10"/>
      <c r="BPC10"/>
      <c r="BPE10"/>
      <c r="BPG10"/>
      <c r="BPI10"/>
      <c r="BPK10"/>
      <c r="BPM10"/>
      <c r="BPO10"/>
      <c r="BPQ10"/>
      <c r="BPS10"/>
      <c r="BPU10"/>
      <c r="BPW10"/>
      <c r="BPY10"/>
      <c r="BQA10"/>
      <c r="BQC10"/>
      <c r="BQE10"/>
      <c r="BQG10"/>
      <c r="BQI10"/>
      <c r="BQK10"/>
      <c r="BQM10"/>
      <c r="BQO10"/>
      <c r="BQQ10"/>
      <c r="BQS10"/>
      <c r="BQU10"/>
      <c r="BQW10"/>
      <c r="BQY10"/>
      <c r="BRA10"/>
      <c r="BRC10"/>
      <c r="BRE10"/>
      <c r="BRG10"/>
      <c r="BRI10"/>
      <c r="BRK10"/>
      <c r="BRM10"/>
      <c r="BRO10"/>
      <c r="BRQ10"/>
      <c r="BRS10"/>
      <c r="BRU10"/>
      <c r="BRW10"/>
      <c r="BRY10"/>
      <c r="BSA10"/>
      <c r="BSC10"/>
      <c r="BSE10"/>
      <c r="BSG10"/>
      <c r="BSI10"/>
      <c r="BSK10"/>
      <c r="BSM10"/>
      <c r="BSO10"/>
      <c r="BSQ10"/>
      <c r="BSS10"/>
      <c r="BSU10"/>
      <c r="BSW10"/>
      <c r="BSY10"/>
      <c r="BTA10"/>
      <c r="BTC10"/>
      <c r="BTE10"/>
      <c r="BTG10"/>
      <c r="BTI10"/>
      <c r="BTK10"/>
      <c r="BTM10"/>
      <c r="BTO10"/>
      <c r="BTQ10"/>
      <c r="BTS10"/>
      <c r="BTU10"/>
      <c r="BTW10"/>
      <c r="BTY10"/>
      <c r="BUA10"/>
      <c r="BUC10"/>
      <c r="BUE10"/>
      <c r="BUG10"/>
      <c r="BUI10"/>
      <c r="BUK10"/>
      <c r="BUM10"/>
      <c r="BUO10"/>
      <c r="BUQ10"/>
      <c r="BUS10"/>
      <c r="BUU10"/>
      <c r="BUW10"/>
      <c r="BUY10"/>
      <c r="BVA10"/>
      <c r="BVC10"/>
      <c r="BVE10"/>
      <c r="BVG10"/>
      <c r="BVI10"/>
      <c r="BVK10"/>
      <c r="BVM10"/>
      <c r="BVO10"/>
      <c r="BVQ10"/>
      <c r="BVS10"/>
      <c r="BVU10"/>
      <c r="BVW10"/>
      <c r="BVY10"/>
      <c r="BWA10"/>
      <c r="BWC10"/>
      <c r="BWE10"/>
      <c r="BWG10"/>
      <c r="BWI10"/>
      <c r="BWK10"/>
      <c r="BWM10"/>
      <c r="BWO10"/>
      <c r="BWQ10"/>
      <c r="BWS10"/>
      <c r="BWU10"/>
      <c r="BWW10"/>
      <c r="BWY10"/>
      <c r="BXA10"/>
      <c r="BXC10"/>
      <c r="BXE10"/>
      <c r="BXG10"/>
      <c r="BXI10"/>
      <c r="BXK10"/>
      <c r="BXM10"/>
      <c r="BXO10"/>
      <c r="BXQ10"/>
      <c r="BXS10"/>
      <c r="BXU10"/>
      <c r="BXW10"/>
      <c r="BXY10"/>
      <c r="BYA10"/>
      <c r="BYC10"/>
      <c r="BYE10"/>
      <c r="BYG10"/>
      <c r="BYI10"/>
      <c r="BYK10"/>
      <c r="BYM10"/>
      <c r="BYO10"/>
      <c r="BYQ10"/>
      <c r="BYS10"/>
      <c r="BYU10"/>
      <c r="BYW10"/>
      <c r="BYY10"/>
      <c r="BZA10"/>
      <c r="BZC10"/>
      <c r="BZE10"/>
      <c r="BZG10"/>
      <c r="BZI10"/>
      <c r="BZK10"/>
      <c r="BZM10"/>
      <c r="BZO10"/>
      <c r="BZQ10"/>
      <c r="BZS10"/>
      <c r="BZU10"/>
      <c r="BZW10"/>
      <c r="BZY10"/>
      <c r="CAA10"/>
      <c r="CAC10"/>
      <c r="CAE10"/>
      <c r="CAG10"/>
      <c r="CAI10"/>
      <c r="CAK10"/>
      <c r="CAM10"/>
      <c r="CAO10"/>
      <c r="CAQ10"/>
      <c r="CAS10"/>
      <c r="CAU10"/>
      <c r="CAW10"/>
      <c r="CAY10"/>
      <c r="CBA10"/>
      <c r="CBC10"/>
      <c r="CBE10"/>
      <c r="CBG10"/>
      <c r="CBI10"/>
      <c r="CBK10"/>
      <c r="CBM10"/>
      <c r="CBO10"/>
      <c r="CBQ10"/>
      <c r="CBS10"/>
      <c r="CBU10"/>
      <c r="CBW10"/>
      <c r="CBY10"/>
      <c r="CCA10"/>
      <c r="CCC10"/>
      <c r="CCE10"/>
      <c r="CCG10"/>
      <c r="CCI10"/>
      <c r="CCK10"/>
      <c r="CCM10"/>
      <c r="CCO10"/>
      <c r="CCQ10"/>
      <c r="CCS10"/>
      <c r="CCU10"/>
      <c r="CCW10"/>
      <c r="CCY10"/>
      <c r="CDA10"/>
      <c r="CDC10"/>
      <c r="CDE10"/>
      <c r="CDG10"/>
      <c r="CDI10"/>
      <c r="CDK10"/>
      <c r="CDM10"/>
      <c r="CDO10"/>
      <c r="CDQ10"/>
      <c r="CDS10"/>
      <c r="CDU10"/>
      <c r="CDW10"/>
      <c r="CDY10"/>
      <c r="CEA10"/>
      <c r="CEC10"/>
      <c r="CEE10"/>
      <c r="CEG10"/>
      <c r="CEI10"/>
      <c r="CEK10"/>
      <c r="CEM10"/>
      <c r="CEO10"/>
      <c r="CEQ10"/>
      <c r="CES10"/>
      <c r="CEU10"/>
      <c r="CEW10"/>
      <c r="CEY10"/>
      <c r="CFA10"/>
      <c r="CFC10"/>
      <c r="CFE10"/>
      <c r="CFG10"/>
      <c r="CFI10"/>
      <c r="CFK10"/>
      <c r="CFM10"/>
      <c r="CFO10"/>
      <c r="CFQ10"/>
      <c r="CFS10"/>
      <c r="CFU10"/>
      <c r="CFW10"/>
      <c r="CFY10"/>
      <c r="CGA10"/>
      <c r="CGC10"/>
      <c r="CGE10"/>
      <c r="CGG10"/>
      <c r="CGI10"/>
      <c r="CGK10"/>
      <c r="CGM10"/>
      <c r="CGO10"/>
      <c r="CGQ10"/>
      <c r="CGS10"/>
      <c r="CGU10"/>
      <c r="CGW10"/>
      <c r="CGY10"/>
      <c r="CHA10"/>
      <c r="CHC10"/>
      <c r="CHE10"/>
      <c r="CHG10"/>
      <c r="CHI10"/>
      <c r="CHK10"/>
      <c r="CHM10"/>
      <c r="CHO10"/>
      <c r="CHQ10"/>
      <c r="CHS10"/>
      <c r="CHU10"/>
      <c r="CHW10"/>
      <c r="CHY10"/>
      <c r="CIA10"/>
      <c r="CIC10"/>
      <c r="CIE10"/>
      <c r="CIG10"/>
      <c r="CII10"/>
      <c r="CIK10"/>
      <c r="CIM10"/>
      <c r="CIO10"/>
      <c r="CIQ10"/>
      <c r="CIS10"/>
      <c r="CIU10"/>
      <c r="CIW10"/>
      <c r="CIY10"/>
      <c r="CJA10"/>
      <c r="CJC10"/>
      <c r="CJE10"/>
      <c r="CJG10"/>
      <c r="CJI10"/>
      <c r="CJK10"/>
      <c r="CJM10"/>
      <c r="CJO10"/>
      <c r="CJQ10"/>
      <c r="CJS10"/>
      <c r="CJU10"/>
      <c r="CJW10"/>
      <c r="CJY10"/>
      <c r="CKA10"/>
      <c r="CKC10"/>
      <c r="CKE10"/>
      <c r="CKG10"/>
      <c r="CKI10"/>
      <c r="CKK10"/>
      <c r="CKM10"/>
      <c r="CKO10"/>
      <c r="CKQ10"/>
      <c r="CKS10"/>
      <c r="CKU10"/>
      <c r="CKW10"/>
      <c r="CKY10"/>
      <c r="CLA10"/>
      <c r="CLC10"/>
      <c r="CLE10"/>
      <c r="CLG10"/>
      <c r="CLI10"/>
      <c r="CLK10"/>
      <c r="CLM10"/>
      <c r="CLO10"/>
      <c r="CLQ10"/>
      <c r="CLS10"/>
      <c r="CLU10"/>
      <c r="CLW10"/>
      <c r="CLY10"/>
      <c r="CMA10"/>
      <c r="CMC10"/>
      <c r="CME10"/>
      <c r="CMG10"/>
      <c r="CMI10"/>
      <c r="CMK10"/>
      <c r="CMM10"/>
      <c r="CMO10"/>
      <c r="CMQ10"/>
      <c r="CMS10"/>
      <c r="CMU10"/>
      <c r="CMW10"/>
      <c r="CMY10"/>
      <c r="CNA10"/>
      <c r="CNC10"/>
      <c r="CNE10"/>
      <c r="CNG10"/>
      <c r="CNI10"/>
      <c r="CNK10"/>
      <c r="CNM10"/>
      <c r="CNO10"/>
      <c r="CNQ10"/>
      <c r="CNS10"/>
      <c r="CNU10"/>
      <c r="CNW10"/>
      <c r="CNY10"/>
      <c r="COA10"/>
      <c r="COC10"/>
      <c r="COE10"/>
      <c r="COG10"/>
      <c r="COI10"/>
      <c r="COK10"/>
      <c r="COM10"/>
      <c r="COO10"/>
      <c r="COQ10"/>
      <c r="COS10"/>
      <c r="COU10"/>
      <c r="COW10"/>
      <c r="COY10"/>
      <c r="CPA10"/>
      <c r="CPC10"/>
      <c r="CPE10"/>
      <c r="CPG10"/>
      <c r="CPI10"/>
      <c r="CPK10"/>
      <c r="CPM10"/>
      <c r="CPO10"/>
      <c r="CPQ10"/>
      <c r="CPS10"/>
      <c r="CPU10"/>
      <c r="CPW10"/>
      <c r="CPY10"/>
      <c r="CQA10"/>
      <c r="CQC10"/>
      <c r="CQE10"/>
      <c r="CQG10"/>
      <c r="CQI10"/>
      <c r="CQK10"/>
      <c r="CQM10"/>
      <c r="CQO10"/>
      <c r="CQQ10"/>
      <c r="CQS10"/>
      <c r="CQU10"/>
      <c r="CQW10"/>
      <c r="CQY10"/>
      <c r="CRA10"/>
      <c r="CRC10"/>
      <c r="CRE10"/>
      <c r="CRG10"/>
      <c r="CRI10"/>
      <c r="CRK10"/>
      <c r="CRM10"/>
      <c r="CRO10"/>
      <c r="CRQ10"/>
      <c r="CRS10"/>
      <c r="CRU10"/>
      <c r="CRW10"/>
      <c r="CRY10"/>
      <c r="CSA10"/>
      <c r="CSC10"/>
      <c r="CSE10"/>
      <c r="CSG10"/>
      <c r="CSI10"/>
      <c r="CSK10"/>
      <c r="CSM10"/>
      <c r="CSO10"/>
      <c r="CSQ10"/>
      <c r="CSS10"/>
      <c r="CSU10"/>
      <c r="CSW10"/>
      <c r="CSY10"/>
      <c r="CTA10"/>
      <c r="CTC10"/>
      <c r="CTE10"/>
      <c r="CTG10"/>
      <c r="CTI10"/>
      <c r="CTK10"/>
      <c r="CTM10"/>
      <c r="CTO10"/>
      <c r="CTQ10"/>
      <c r="CTS10"/>
      <c r="CTU10"/>
      <c r="CTW10"/>
      <c r="CTY10"/>
      <c r="CUA10"/>
      <c r="CUC10"/>
      <c r="CUE10"/>
      <c r="CUG10"/>
      <c r="CUI10"/>
      <c r="CUK10"/>
      <c r="CUM10"/>
      <c r="CUO10"/>
      <c r="CUQ10"/>
      <c r="CUS10"/>
      <c r="CUU10"/>
      <c r="CUW10"/>
      <c r="CUY10"/>
      <c r="CVA10"/>
      <c r="CVC10"/>
      <c r="CVE10"/>
      <c r="CVG10"/>
      <c r="CVI10"/>
      <c r="CVK10"/>
      <c r="CVM10"/>
      <c r="CVO10"/>
      <c r="CVQ10"/>
      <c r="CVS10"/>
      <c r="CVU10"/>
      <c r="CVW10"/>
      <c r="CVY10"/>
      <c r="CWA10"/>
      <c r="CWC10"/>
      <c r="CWE10"/>
      <c r="CWG10"/>
      <c r="CWI10"/>
      <c r="CWK10"/>
      <c r="CWM10"/>
      <c r="CWO10"/>
      <c r="CWQ10"/>
      <c r="CWS10"/>
      <c r="CWU10"/>
      <c r="CWW10"/>
      <c r="CWY10"/>
      <c r="CXA10"/>
      <c r="CXC10"/>
      <c r="CXE10"/>
      <c r="CXG10"/>
      <c r="CXI10"/>
      <c r="CXK10"/>
      <c r="CXM10"/>
      <c r="CXO10"/>
      <c r="CXQ10"/>
      <c r="CXS10"/>
      <c r="CXU10"/>
      <c r="CXW10"/>
      <c r="CXY10"/>
      <c r="CYA10"/>
      <c r="CYC10"/>
      <c r="CYE10"/>
      <c r="CYG10"/>
      <c r="CYI10"/>
      <c r="CYK10"/>
      <c r="CYM10"/>
      <c r="CYO10"/>
      <c r="CYQ10"/>
      <c r="CYS10"/>
      <c r="CYU10"/>
      <c r="CYW10"/>
      <c r="CYY10"/>
      <c r="CZA10"/>
      <c r="CZC10"/>
      <c r="CZE10"/>
      <c r="CZG10"/>
      <c r="CZI10"/>
      <c r="CZK10"/>
      <c r="CZM10"/>
      <c r="CZO10"/>
      <c r="CZQ10"/>
      <c r="CZS10"/>
      <c r="CZU10"/>
      <c r="CZW10"/>
      <c r="CZY10"/>
      <c r="DAA10"/>
      <c r="DAC10"/>
      <c r="DAE10"/>
      <c r="DAG10"/>
      <c r="DAI10"/>
      <c r="DAK10"/>
      <c r="DAM10"/>
      <c r="DAO10"/>
      <c r="DAQ10"/>
      <c r="DAS10"/>
      <c r="DAU10"/>
      <c r="DAW10"/>
      <c r="DAY10"/>
      <c r="DBA10"/>
      <c r="DBC10"/>
      <c r="DBE10"/>
      <c r="DBG10"/>
      <c r="DBI10"/>
      <c r="DBK10"/>
      <c r="DBM10"/>
      <c r="DBO10"/>
      <c r="DBQ10"/>
      <c r="DBS10"/>
      <c r="DBU10"/>
      <c r="DBW10"/>
      <c r="DBY10"/>
      <c r="DCA10"/>
      <c r="DCC10"/>
      <c r="DCE10"/>
      <c r="DCG10"/>
      <c r="DCI10"/>
      <c r="DCK10"/>
      <c r="DCM10"/>
      <c r="DCO10"/>
      <c r="DCQ10"/>
      <c r="DCS10"/>
      <c r="DCU10"/>
      <c r="DCW10"/>
      <c r="DCY10"/>
      <c r="DDA10"/>
      <c r="DDC10"/>
      <c r="DDE10"/>
      <c r="DDG10"/>
      <c r="DDI10"/>
      <c r="DDK10"/>
      <c r="DDM10"/>
      <c r="DDO10"/>
      <c r="DDQ10"/>
      <c r="DDS10"/>
      <c r="DDU10"/>
      <c r="DDW10"/>
      <c r="DDY10"/>
      <c r="DEA10"/>
      <c r="DEC10"/>
      <c r="DEE10"/>
      <c r="DEG10"/>
      <c r="DEI10"/>
      <c r="DEK10"/>
      <c r="DEM10"/>
      <c r="DEO10"/>
      <c r="DEQ10"/>
      <c r="DES10"/>
      <c r="DEU10"/>
      <c r="DEW10"/>
      <c r="DEY10"/>
      <c r="DFA10"/>
      <c r="DFC10"/>
      <c r="DFE10"/>
      <c r="DFG10"/>
      <c r="DFI10"/>
      <c r="DFK10"/>
      <c r="DFM10"/>
      <c r="DFO10"/>
      <c r="DFQ10"/>
      <c r="DFS10"/>
      <c r="DFU10"/>
      <c r="DFW10"/>
      <c r="DFY10"/>
      <c r="DGA10"/>
      <c r="DGC10"/>
      <c r="DGE10"/>
      <c r="DGG10"/>
      <c r="DGI10"/>
      <c r="DGK10"/>
      <c r="DGM10"/>
      <c r="DGO10"/>
      <c r="DGQ10"/>
      <c r="DGS10"/>
      <c r="DGU10"/>
      <c r="DGW10"/>
      <c r="DGY10"/>
      <c r="DHA10"/>
      <c r="DHC10"/>
      <c r="DHE10"/>
      <c r="DHG10"/>
      <c r="DHI10"/>
      <c r="DHK10"/>
      <c r="DHM10"/>
      <c r="DHO10"/>
      <c r="DHQ10"/>
      <c r="DHS10"/>
      <c r="DHU10"/>
      <c r="DHW10"/>
      <c r="DHY10"/>
      <c r="DIA10"/>
      <c r="DIC10"/>
      <c r="DIE10"/>
      <c r="DIG10"/>
      <c r="DII10"/>
      <c r="DIK10"/>
      <c r="DIM10"/>
      <c r="DIO10"/>
      <c r="DIQ10"/>
      <c r="DIS10"/>
      <c r="DIU10"/>
      <c r="DIW10"/>
      <c r="DIY10"/>
      <c r="DJA10"/>
      <c r="DJC10"/>
      <c r="DJE10"/>
      <c r="DJG10"/>
      <c r="DJI10"/>
      <c r="DJK10"/>
      <c r="DJM10"/>
      <c r="DJO10"/>
      <c r="DJQ10"/>
      <c r="DJS10"/>
      <c r="DJU10"/>
      <c r="DJW10"/>
      <c r="DJY10"/>
      <c r="DKA10"/>
      <c r="DKC10"/>
      <c r="DKE10"/>
      <c r="DKG10"/>
      <c r="DKI10"/>
      <c r="DKK10"/>
      <c r="DKM10"/>
      <c r="DKO10"/>
      <c r="DKQ10"/>
      <c r="DKS10"/>
      <c r="DKU10"/>
      <c r="DKW10"/>
      <c r="DKY10"/>
      <c r="DLA10"/>
      <c r="DLC10"/>
      <c r="DLE10"/>
      <c r="DLG10"/>
      <c r="DLI10"/>
      <c r="DLK10"/>
      <c r="DLM10"/>
      <c r="DLO10"/>
      <c r="DLQ10"/>
      <c r="DLS10"/>
      <c r="DLU10"/>
      <c r="DLW10"/>
      <c r="DLY10"/>
      <c r="DMA10"/>
      <c r="DMC10"/>
      <c r="DME10"/>
      <c r="DMG10"/>
      <c r="DMI10"/>
      <c r="DMK10"/>
      <c r="DMM10"/>
      <c r="DMO10"/>
      <c r="DMQ10"/>
      <c r="DMS10"/>
      <c r="DMU10"/>
      <c r="DMW10"/>
      <c r="DMY10"/>
      <c r="DNA10"/>
      <c r="DNC10"/>
      <c r="DNE10"/>
      <c r="DNG10"/>
      <c r="DNI10"/>
      <c r="DNK10"/>
      <c r="DNM10"/>
      <c r="DNO10"/>
      <c r="DNQ10"/>
      <c r="DNS10"/>
      <c r="DNU10"/>
      <c r="DNW10"/>
      <c r="DNY10"/>
      <c r="DOA10"/>
      <c r="DOC10"/>
      <c r="DOE10"/>
      <c r="DOG10"/>
      <c r="DOI10"/>
      <c r="DOK10"/>
      <c r="DOM10"/>
      <c r="DOO10"/>
      <c r="DOQ10"/>
      <c r="DOS10"/>
      <c r="DOU10"/>
      <c r="DOW10"/>
      <c r="DOY10"/>
      <c r="DPA10"/>
      <c r="DPC10"/>
      <c r="DPE10"/>
      <c r="DPG10"/>
      <c r="DPI10"/>
      <c r="DPK10"/>
      <c r="DPM10"/>
      <c r="DPO10"/>
      <c r="DPQ10"/>
      <c r="DPS10"/>
      <c r="DPU10"/>
      <c r="DPW10"/>
      <c r="DPY10"/>
      <c r="DQA10"/>
      <c r="DQC10"/>
      <c r="DQE10"/>
      <c r="DQG10"/>
      <c r="DQI10"/>
      <c r="DQK10"/>
      <c r="DQM10"/>
      <c r="DQO10"/>
      <c r="DQQ10"/>
      <c r="DQS10"/>
      <c r="DQU10"/>
      <c r="DQW10"/>
      <c r="DQY10"/>
      <c r="DRA10"/>
      <c r="DRC10"/>
      <c r="DRE10"/>
      <c r="DRG10"/>
      <c r="DRI10"/>
      <c r="DRK10"/>
      <c r="DRM10"/>
      <c r="DRO10"/>
      <c r="DRQ10"/>
      <c r="DRS10"/>
      <c r="DRU10"/>
      <c r="DRW10"/>
      <c r="DRY10"/>
      <c r="DSA10"/>
      <c r="DSC10"/>
      <c r="DSE10"/>
      <c r="DSG10"/>
      <c r="DSI10"/>
      <c r="DSK10"/>
      <c r="DSM10"/>
      <c r="DSO10"/>
      <c r="DSQ10"/>
      <c r="DSS10"/>
      <c r="DSU10"/>
      <c r="DSW10"/>
      <c r="DSY10"/>
      <c r="DTA10"/>
      <c r="DTC10"/>
      <c r="DTE10"/>
      <c r="DTG10"/>
      <c r="DTI10"/>
      <c r="DTK10"/>
      <c r="DTM10"/>
      <c r="DTO10"/>
      <c r="DTQ10"/>
      <c r="DTS10"/>
      <c r="DTU10"/>
      <c r="DTW10"/>
      <c r="DTY10"/>
      <c r="DUA10"/>
      <c r="DUC10"/>
      <c r="DUE10"/>
      <c r="DUG10"/>
      <c r="DUI10"/>
      <c r="DUK10"/>
      <c r="DUM10"/>
      <c r="DUO10"/>
      <c r="DUQ10"/>
      <c r="DUS10"/>
      <c r="DUU10"/>
      <c r="DUW10"/>
      <c r="DUY10"/>
      <c r="DVA10"/>
      <c r="DVC10"/>
      <c r="DVE10"/>
      <c r="DVG10"/>
      <c r="DVI10"/>
      <c r="DVK10"/>
      <c r="DVM10"/>
      <c r="DVO10"/>
      <c r="DVQ10"/>
      <c r="DVS10"/>
      <c r="DVU10"/>
      <c r="DVW10"/>
      <c r="DVY10"/>
      <c r="DWA10"/>
      <c r="DWC10"/>
      <c r="DWE10"/>
      <c r="DWG10"/>
      <c r="DWI10"/>
      <c r="DWK10"/>
      <c r="DWM10"/>
      <c r="DWO10"/>
      <c r="DWQ10"/>
      <c r="DWS10"/>
      <c r="DWU10"/>
      <c r="DWW10"/>
      <c r="DWY10"/>
      <c r="DXA10"/>
      <c r="DXC10"/>
      <c r="DXE10"/>
      <c r="DXG10"/>
      <c r="DXI10"/>
      <c r="DXK10"/>
      <c r="DXM10"/>
      <c r="DXO10"/>
      <c r="DXQ10"/>
      <c r="DXS10"/>
      <c r="DXU10"/>
      <c r="DXW10"/>
      <c r="DXY10"/>
      <c r="DYA10"/>
      <c r="DYC10"/>
      <c r="DYE10"/>
      <c r="DYG10"/>
      <c r="DYI10"/>
      <c r="DYK10"/>
      <c r="DYM10"/>
      <c r="DYO10"/>
      <c r="DYQ10"/>
      <c r="DYS10"/>
      <c r="DYU10"/>
      <c r="DYW10"/>
      <c r="DYY10"/>
      <c r="DZA10"/>
      <c r="DZC10"/>
      <c r="DZE10"/>
      <c r="DZG10"/>
      <c r="DZI10"/>
      <c r="DZK10"/>
      <c r="DZM10"/>
      <c r="DZO10"/>
      <c r="DZQ10"/>
      <c r="DZS10"/>
      <c r="DZU10"/>
      <c r="DZW10"/>
      <c r="DZY10"/>
      <c r="EAA10"/>
      <c r="EAC10"/>
      <c r="EAE10"/>
      <c r="EAG10"/>
      <c r="EAI10"/>
      <c r="EAK10"/>
      <c r="EAM10"/>
      <c r="EAO10"/>
      <c r="EAQ10"/>
      <c r="EAS10"/>
      <c r="EAU10"/>
      <c r="EAW10"/>
      <c r="EAY10"/>
      <c r="EBA10"/>
      <c r="EBC10"/>
      <c r="EBE10"/>
      <c r="EBG10"/>
      <c r="EBI10"/>
      <c r="EBK10"/>
      <c r="EBM10"/>
      <c r="EBO10"/>
      <c r="EBQ10"/>
      <c r="EBS10"/>
      <c r="EBU10"/>
      <c r="EBW10"/>
      <c r="EBY10"/>
      <c r="ECA10"/>
      <c r="ECC10"/>
      <c r="ECE10"/>
      <c r="ECG10"/>
      <c r="ECI10"/>
      <c r="ECK10"/>
      <c r="ECM10"/>
      <c r="ECO10"/>
      <c r="ECQ10"/>
      <c r="ECS10"/>
      <c r="ECU10"/>
      <c r="ECW10"/>
      <c r="ECY10"/>
      <c r="EDA10"/>
      <c r="EDC10"/>
      <c r="EDE10"/>
      <c r="EDG10"/>
      <c r="EDI10"/>
      <c r="EDK10"/>
      <c r="EDM10"/>
      <c r="EDO10"/>
      <c r="EDQ10"/>
      <c r="EDS10"/>
      <c r="EDU10"/>
      <c r="EDW10"/>
      <c r="EDY10"/>
      <c r="EEA10"/>
      <c r="EEC10"/>
      <c r="EEE10"/>
      <c r="EEG10"/>
      <c r="EEI10"/>
      <c r="EEK10"/>
      <c r="EEM10"/>
      <c r="EEO10"/>
      <c r="EEQ10"/>
      <c r="EES10"/>
      <c r="EEU10"/>
      <c r="EEW10"/>
      <c r="EEY10"/>
      <c r="EFA10"/>
      <c r="EFC10"/>
      <c r="EFE10"/>
      <c r="EFG10"/>
      <c r="EFI10"/>
      <c r="EFK10"/>
      <c r="EFM10"/>
      <c r="EFO10"/>
      <c r="EFQ10"/>
      <c r="EFS10"/>
      <c r="EFU10"/>
      <c r="EFW10"/>
      <c r="EFY10"/>
      <c r="EGA10"/>
      <c r="EGC10"/>
      <c r="EGE10"/>
      <c r="EGG10"/>
      <c r="EGI10"/>
      <c r="EGK10"/>
      <c r="EGM10"/>
      <c r="EGO10"/>
      <c r="EGQ10"/>
      <c r="EGS10"/>
      <c r="EGU10"/>
      <c r="EGW10"/>
      <c r="EGY10"/>
      <c r="EHA10"/>
      <c r="EHC10"/>
      <c r="EHE10"/>
      <c r="EHG10"/>
      <c r="EHI10"/>
      <c r="EHK10"/>
      <c r="EHM10"/>
      <c r="EHO10"/>
      <c r="EHQ10"/>
      <c r="EHS10"/>
      <c r="EHU10"/>
      <c r="EHW10"/>
      <c r="EHY10"/>
      <c r="EIA10"/>
      <c r="EIC10"/>
      <c r="EIE10"/>
      <c r="EIG10"/>
      <c r="EII10"/>
      <c r="EIK10"/>
      <c r="EIM10"/>
      <c r="EIO10"/>
      <c r="EIQ10"/>
      <c r="EIS10"/>
      <c r="EIU10"/>
      <c r="EIW10"/>
      <c r="EIY10"/>
      <c r="EJA10"/>
      <c r="EJC10"/>
      <c r="EJE10"/>
      <c r="EJG10"/>
      <c r="EJI10"/>
      <c r="EJK10"/>
      <c r="EJM10"/>
      <c r="EJO10"/>
      <c r="EJQ10"/>
      <c r="EJS10"/>
      <c r="EJU10"/>
      <c r="EJW10"/>
      <c r="EJY10"/>
      <c r="EKA10"/>
      <c r="EKC10"/>
      <c r="EKE10"/>
      <c r="EKG10"/>
      <c r="EKI10"/>
      <c r="EKK10"/>
      <c r="EKM10"/>
      <c r="EKO10"/>
      <c r="EKQ10"/>
      <c r="EKS10"/>
      <c r="EKU10"/>
      <c r="EKW10"/>
      <c r="EKY10"/>
      <c r="ELA10"/>
      <c r="ELC10"/>
      <c r="ELE10"/>
      <c r="ELG10"/>
      <c r="ELI10"/>
      <c r="ELK10"/>
      <c r="ELM10"/>
      <c r="ELO10"/>
      <c r="ELQ10"/>
      <c r="ELS10"/>
      <c r="ELU10"/>
      <c r="ELW10"/>
      <c r="ELY10"/>
      <c r="EMA10"/>
      <c r="EMC10"/>
      <c r="EME10"/>
      <c r="EMG10"/>
      <c r="EMI10"/>
      <c r="EMK10"/>
      <c r="EMM10"/>
      <c r="EMO10"/>
      <c r="EMQ10"/>
      <c r="EMS10"/>
      <c r="EMU10"/>
      <c r="EMW10"/>
      <c r="EMY10"/>
      <c r="ENA10"/>
      <c r="ENC10"/>
      <c r="ENE10"/>
      <c r="ENG10"/>
      <c r="ENI10"/>
      <c r="ENK10"/>
      <c r="ENM10"/>
      <c r="ENO10"/>
      <c r="ENQ10"/>
      <c r="ENS10"/>
      <c r="ENU10"/>
      <c r="ENW10"/>
      <c r="ENY10"/>
      <c r="EOA10"/>
      <c r="EOC10"/>
      <c r="EOE10"/>
      <c r="EOG10"/>
      <c r="EOI10"/>
      <c r="EOK10"/>
      <c r="EOM10"/>
      <c r="EOO10"/>
      <c r="EOQ10"/>
      <c r="EOS10"/>
      <c r="EOU10"/>
      <c r="EOW10"/>
      <c r="EOY10"/>
      <c r="EPA10"/>
      <c r="EPC10"/>
      <c r="EPE10"/>
      <c r="EPG10"/>
      <c r="EPI10"/>
      <c r="EPK10"/>
      <c r="EPM10"/>
      <c r="EPO10"/>
      <c r="EPQ10"/>
      <c r="EPS10"/>
      <c r="EPU10"/>
      <c r="EPW10"/>
      <c r="EPY10"/>
      <c r="EQA10"/>
      <c r="EQC10"/>
      <c r="EQE10"/>
      <c r="EQG10"/>
      <c r="EQI10"/>
      <c r="EQK10"/>
      <c r="EQM10"/>
      <c r="EQO10"/>
      <c r="EQQ10"/>
      <c r="EQS10"/>
      <c r="EQU10"/>
      <c r="EQW10"/>
      <c r="EQY10"/>
      <c r="ERA10"/>
      <c r="ERC10"/>
      <c r="ERE10"/>
      <c r="ERG10"/>
      <c r="ERI10"/>
      <c r="ERK10"/>
      <c r="ERM10"/>
      <c r="ERO10"/>
      <c r="ERQ10"/>
      <c r="ERS10"/>
      <c r="ERU10"/>
      <c r="ERW10"/>
      <c r="ERY10"/>
      <c r="ESA10"/>
      <c r="ESC10"/>
      <c r="ESE10"/>
      <c r="ESG10"/>
      <c r="ESI10"/>
      <c r="ESK10"/>
      <c r="ESM10"/>
      <c r="ESO10"/>
      <c r="ESQ10"/>
      <c r="ESS10"/>
      <c r="ESU10"/>
      <c r="ESW10"/>
      <c r="ESY10"/>
      <c r="ETA10"/>
      <c r="ETC10"/>
      <c r="ETE10"/>
      <c r="ETG10"/>
      <c r="ETI10"/>
      <c r="ETK10"/>
      <c r="ETM10"/>
      <c r="ETO10"/>
      <c r="ETQ10"/>
      <c r="ETS10"/>
      <c r="ETU10"/>
      <c r="ETW10"/>
      <c r="ETY10"/>
      <c r="EUA10"/>
      <c r="EUC10"/>
      <c r="EUE10"/>
      <c r="EUG10"/>
      <c r="EUI10"/>
      <c r="EUK10"/>
      <c r="EUM10"/>
      <c r="EUO10"/>
      <c r="EUQ10"/>
      <c r="EUS10"/>
      <c r="EUU10"/>
      <c r="EUW10"/>
      <c r="EUY10"/>
      <c r="EVA10"/>
      <c r="EVC10"/>
      <c r="EVE10"/>
      <c r="EVG10"/>
      <c r="EVI10"/>
      <c r="EVK10"/>
      <c r="EVM10"/>
      <c r="EVO10"/>
      <c r="EVQ10"/>
      <c r="EVS10"/>
      <c r="EVU10"/>
      <c r="EVW10"/>
      <c r="EVY10"/>
      <c r="EWA10"/>
      <c r="EWC10"/>
      <c r="EWE10"/>
      <c r="EWG10"/>
      <c r="EWI10"/>
      <c r="EWK10"/>
      <c r="EWM10"/>
      <c r="EWO10"/>
      <c r="EWQ10"/>
      <c r="EWS10"/>
      <c r="EWU10"/>
      <c r="EWW10"/>
      <c r="EWY10"/>
      <c r="EXA10"/>
      <c r="EXC10"/>
      <c r="EXE10"/>
      <c r="EXG10"/>
      <c r="EXI10"/>
      <c r="EXK10"/>
      <c r="EXM10"/>
      <c r="EXO10"/>
      <c r="EXQ10"/>
      <c r="EXS10"/>
      <c r="EXU10"/>
      <c r="EXW10"/>
      <c r="EXY10"/>
      <c r="EYA10"/>
      <c r="EYC10"/>
      <c r="EYE10"/>
      <c r="EYG10"/>
      <c r="EYI10"/>
      <c r="EYK10"/>
      <c r="EYM10"/>
      <c r="EYO10"/>
      <c r="EYQ10"/>
      <c r="EYS10"/>
      <c r="EYU10"/>
      <c r="EYW10"/>
      <c r="EYY10"/>
      <c r="EZA10"/>
      <c r="EZC10"/>
      <c r="EZE10"/>
      <c r="EZG10"/>
      <c r="EZI10"/>
      <c r="EZK10"/>
      <c r="EZM10"/>
      <c r="EZO10"/>
      <c r="EZQ10"/>
      <c r="EZS10"/>
      <c r="EZU10"/>
      <c r="EZW10"/>
      <c r="EZY10"/>
      <c r="FAA10"/>
      <c r="FAC10"/>
      <c r="FAE10"/>
      <c r="FAG10"/>
      <c r="FAI10"/>
      <c r="FAK10"/>
      <c r="FAM10"/>
      <c r="FAO10"/>
      <c r="FAQ10"/>
      <c r="FAS10"/>
      <c r="FAU10"/>
      <c r="FAW10"/>
      <c r="FAY10"/>
      <c r="FBA10"/>
      <c r="FBC10"/>
      <c r="FBE10"/>
      <c r="FBG10"/>
      <c r="FBI10"/>
      <c r="FBK10"/>
      <c r="FBM10"/>
      <c r="FBO10"/>
      <c r="FBQ10"/>
      <c r="FBS10"/>
      <c r="FBU10"/>
      <c r="FBW10"/>
      <c r="FBY10"/>
      <c r="FCA10"/>
      <c r="FCC10"/>
      <c r="FCE10"/>
      <c r="FCG10"/>
      <c r="FCI10"/>
      <c r="FCK10"/>
      <c r="FCM10"/>
      <c r="FCO10"/>
      <c r="FCQ10"/>
      <c r="FCS10"/>
      <c r="FCU10"/>
      <c r="FCW10"/>
      <c r="FCY10"/>
      <c r="FDA10"/>
      <c r="FDC10"/>
      <c r="FDE10"/>
      <c r="FDG10"/>
      <c r="FDI10"/>
      <c r="FDK10"/>
      <c r="FDM10"/>
      <c r="FDO10"/>
      <c r="FDQ10"/>
      <c r="FDS10"/>
      <c r="FDU10"/>
      <c r="FDW10"/>
      <c r="FDY10"/>
      <c r="FEA10"/>
      <c r="FEC10"/>
      <c r="FEE10"/>
      <c r="FEG10"/>
      <c r="FEI10"/>
      <c r="FEK10"/>
      <c r="FEM10"/>
      <c r="FEO10"/>
      <c r="FEQ10"/>
      <c r="FES10"/>
      <c r="FEU10"/>
      <c r="FEW10"/>
      <c r="FEY10"/>
      <c r="FFA10"/>
      <c r="FFC10"/>
      <c r="FFE10"/>
      <c r="FFG10"/>
      <c r="FFI10"/>
      <c r="FFK10"/>
      <c r="FFM10"/>
      <c r="FFO10"/>
      <c r="FFQ10"/>
      <c r="FFS10"/>
      <c r="FFU10"/>
      <c r="FFW10"/>
      <c r="FFY10"/>
      <c r="FGA10"/>
      <c r="FGC10"/>
      <c r="FGE10"/>
      <c r="FGG10"/>
      <c r="FGI10"/>
      <c r="FGK10"/>
      <c r="FGM10"/>
      <c r="FGO10"/>
      <c r="FGQ10"/>
      <c r="FGS10"/>
      <c r="FGU10"/>
      <c r="FGW10"/>
      <c r="FGY10"/>
      <c r="FHA10"/>
      <c r="FHC10"/>
      <c r="FHE10"/>
      <c r="FHG10"/>
      <c r="FHI10"/>
      <c r="FHK10"/>
      <c r="FHM10"/>
      <c r="FHO10"/>
      <c r="FHQ10"/>
      <c r="FHS10"/>
      <c r="FHU10"/>
      <c r="FHW10"/>
      <c r="FHY10"/>
      <c r="FIA10"/>
      <c r="FIC10"/>
      <c r="FIE10"/>
      <c r="FIG10"/>
      <c r="FII10"/>
      <c r="FIK10"/>
      <c r="FIM10"/>
      <c r="FIO10"/>
      <c r="FIQ10"/>
      <c r="FIS10"/>
      <c r="FIU10"/>
      <c r="FIW10"/>
      <c r="FIY10"/>
      <c r="FJA10"/>
      <c r="FJC10"/>
      <c r="FJE10"/>
      <c r="FJG10"/>
      <c r="FJI10"/>
      <c r="FJK10"/>
      <c r="FJM10"/>
      <c r="FJO10"/>
      <c r="FJQ10"/>
      <c r="FJS10"/>
      <c r="FJU10"/>
      <c r="FJW10"/>
      <c r="FJY10"/>
      <c r="FKA10"/>
      <c r="FKC10"/>
      <c r="FKE10"/>
      <c r="FKG10"/>
      <c r="FKI10"/>
      <c r="FKK10"/>
      <c r="FKM10"/>
      <c r="FKO10"/>
      <c r="FKQ10"/>
      <c r="FKS10"/>
      <c r="FKU10"/>
      <c r="FKW10"/>
      <c r="FKY10"/>
      <c r="FLA10"/>
      <c r="FLC10"/>
      <c r="FLE10"/>
      <c r="FLG10"/>
      <c r="FLI10"/>
      <c r="FLK10"/>
      <c r="FLM10"/>
      <c r="FLO10"/>
      <c r="FLQ10"/>
      <c r="FLS10"/>
      <c r="FLU10"/>
      <c r="FLW10"/>
      <c r="FLY10"/>
      <c r="FMA10"/>
      <c r="FMC10"/>
      <c r="FME10"/>
      <c r="FMG10"/>
      <c r="FMI10"/>
      <c r="FMK10"/>
      <c r="FMM10"/>
      <c r="FMO10"/>
      <c r="FMQ10"/>
      <c r="FMS10"/>
      <c r="FMU10"/>
      <c r="FMW10"/>
      <c r="FMY10"/>
      <c r="FNA10"/>
      <c r="FNC10"/>
      <c r="FNE10"/>
      <c r="FNG10"/>
      <c r="FNI10"/>
      <c r="FNK10"/>
      <c r="FNM10"/>
      <c r="FNO10"/>
      <c r="FNQ10"/>
      <c r="FNS10"/>
      <c r="FNU10"/>
      <c r="FNW10"/>
      <c r="FNY10"/>
      <c r="FOA10"/>
      <c r="FOC10"/>
      <c r="FOE10"/>
      <c r="FOG10"/>
      <c r="FOI10"/>
      <c r="FOK10"/>
      <c r="FOM10"/>
      <c r="FOO10"/>
      <c r="FOQ10"/>
      <c r="FOS10"/>
      <c r="FOU10"/>
      <c r="FOW10"/>
      <c r="FOY10"/>
      <c r="FPA10"/>
      <c r="FPC10"/>
      <c r="FPE10"/>
      <c r="FPG10"/>
      <c r="FPI10"/>
      <c r="FPK10"/>
      <c r="FPM10"/>
      <c r="FPO10"/>
      <c r="FPQ10"/>
      <c r="FPS10"/>
      <c r="FPU10"/>
      <c r="FPW10"/>
      <c r="FPY10"/>
      <c r="FQA10"/>
      <c r="FQC10"/>
      <c r="FQE10"/>
      <c r="FQG10"/>
      <c r="FQI10"/>
      <c r="FQK10"/>
      <c r="FQM10"/>
      <c r="FQO10"/>
      <c r="FQQ10"/>
      <c r="FQS10"/>
      <c r="FQU10"/>
      <c r="FQW10"/>
      <c r="FQY10"/>
      <c r="FRA10"/>
      <c r="FRC10"/>
      <c r="FRE10"/>
      <c r="FRG10"/>
      <c r="FRI10"/>
      <c r="FRK10"/>
      <c r="FRM10"/>
      <c r="FRO10"/>
      <c r="FRQ10"/>
      <c r="FRS10"/>
      <c r="FRU10"/>
      <c r="FRW10"/>
      <c r="FRY10"/>
      <c r="FSA10"/>
      <c r="FSC10"/>
      <c r="FSE10"/>
      <c r="FSG10"/>
      <c r="FSI10"/>
      <c r="FSK10"/>
      <c r="FSM10"/>
      <c r="FSO10"/>
      <c r="FSQ10"/>
      <c r="FSS10"/>
      <c r="FSU10"/>
      <c r="FSW10"/>
      <c r="FSY10"/>
      <c r="FTA10"/>
      <c r="FTC10"/>
      <c r="FTE10"/>
      <c r="FTG10"/>
      <c r="FTI10"/>
      <c r="FTK10"/>
      <c r="FTM10"/>
      <c r="FTO10"/>
      <c r="FTQ10"/>
      <c r="FTS10"/>
      <c r="FTU10"/>
      <c r="FTW10"/>
      <c r="FTY10"/>
      <c r="FUA10"/>
      <c r="FUC10"/>
      <c r="FUE10"/>
      <c r="FUG10"/>
      <c r="FUI10"/>
      <c r="FUK10"/>
      <c r="FUM10"/>
      <c r="FUO10"/>
      <c r="FUQ10"/>
      <c r="FUS10"/>
      <c r="FUU10"/>
      <c r="FUW10"/>
      <c r="FUY10"/>
      <c r="FVA10"/>
      <c r="FVC10"/>
      <c r="FVE10"/>
      <c r="FVG10"/>
      <c r="FVI10"/>
      <c r="FVK10"/>
      <c r="FVM10"/>
      <c r="FVO10"/>
      <c r="FVQ10"/>
      <c r="FVS10"/>
      <c r="FVU10"/>
      <c r="FVW10"/>
      <c r="FVY10"/>
      <c r="FWA10"/>
      <c r="FWC10"/>
      <c r="FWE10"/>
      <c r="FWG10"/>
      <c r="FWI10"/>
      <c r="FWK10"/>
      <c r="FWM10"/>
      <c r="FWO10"/>
      <c r="FWQ10"/>
      <c r="FWS10"/>
      <c r="FWU10"/>
      <c r="FWW10"/>
      <c r="FWY10"/>
      <c r="FXA10"/>
      <c r="FXC10"/>
      <c r="FXE10"/>
      <c r="FXG10"/>
      <c r="FXI10"/>
      <c r="FXK10"/>
      <c r="FXM10"/>
      <c r="FXO10"/>
      <c r="FXQ10"/>
      <c r="FXS10"/>
      <c r="FXU10"/>
      <c r="FXW10"/>
      <c r="FXY10"/>
      <c r="FYA10"/>
      <c r="FYC10"/>
      <c r="FYE10"/>
      <c r="FYG10"/>
      <c r="FYI10"/>
      <c r="FYK10"/>
      <c r="FYM10"/>
      <c r="FYO10"/>
      <c r="FYQ10"/>
      <c r="FYS10"/>
      <c r="FYU10"/>
      <c r="FYW10"/>
      <c r="FYY10"/>
      <c r="FZA10"/>
      <c r="FZC10"/>
      <c r="FZE10"/>
      <c r="FZG10"/>
      <c r="FZI10"/>
      <c r="FZK10"/>
      <c r="FZM10"/>
      <c r="FZO10"/>
      <c r="FZQ10"/>
      <c r="FZS10"/>
      <c r="FZU10"/>
      <c r="FZW10"/>
      <c r="FZY10"/>
      <c r="GAA10"/>
      <c r="GAC10"/>
      <c r="GAE10"/>
      <c r="GAG10"/>
      <c r="GAI10"/>
      <c r="GAK10"/>
      <c r="GAM10"/>
      <c r="GAO10"/>
      <c r="GAQ10"/>
      <c r="GAS10"/>
      <c r="GAU10"/>
      <c r="GAW10"/>
      <c r="GAY10"/>
      <c r="GBA10"/>
      <c r="GBC10"/>
      <c r="GBE10"/>
      <c r="GBG10"/>
      <c r="GBI10"/>
      <c r="GBK10"/>
      <c r="GBM10"/>
      <c r="GBO10"/>
      <c r="GBQ10"/>
      <c r="GBS10"/>
      <c r="GBU10"/>
      <c r="GBW10"/>
      <c r="GBY10"/>
      <c r="GCA10"/>
      <c r="GCC10"/>
      <c r="GCE10"/>
      <c r="GCG10"/>
      <c r="GCI10"/>
      <c r="GCK10"/>
      <c r="GCM10"/>
      <c r="GCO10"/>
      <c r="GCQ10"/>
      <c r="GCS10"/>
      <c r="GCU10"/>
      <c r="GCW10"/>
      <c r="GCY10"/>
      <c r="GDA10"/>
      <c r="GDC10"/>
      <c r="GDE10"/>
      <c r="GDG10"/>
      <c r="GDI10"/>
      <c r="GDK10"/>
      <c r="GDM10"/>
      <c r="GDO10"/>
      <c r="GDQ10"/>
      <c r="GDS10"/>
      <c r="GDU10"/>
      <c r="GDW10"/>
      <c r="GDY10"/>
      <c r="GEA10"/>
      <c r="GEC10"/>
      <c r="GEE10"/>
      <c r="GEG10"/>
      <c r="GEI10"/>
      <c r="GEK10"/>
      <c r="GEM10"/>
      <c r="GEO10"/>
      <c r="GEQ10"/>
      <c r="GES10"/>
      <c r="GEU10"/>
      <c r="GEW10"/>
      <c r="GEY10"/>
      <c r="GFA10"/>
      <c r="GFC10"/>
      <c r="GFE10"/>
      <c r="GFG10"/>
      <c r="GFI10"/>
      <c r="GFK10"/>
      <c r="GFM10"/>
      <c r="GFO10"/>
      <c r="GFQ10"/>
      <c r="GFS10"/>
      <c r="GFU10"/>
      <c r="GFW10"/>
      <c r="GFY10"/>
      <c r="GGA10"/>
      <c r="GGC10"/>
      <c r="GGE10"/>
      <c r="GGG10"/>
      <c r="GGI10"/>
      <c r="GGK10"/>
      <c r="GGM10"/>
      <c r="GGO10"/>
      <c r="GGQ10"/>
      <c r="GGS10"/>
      <c r="GGU10"/>
      <c r="GGW10"/>
      <c r="GGY10"/>
      <c r="GHA10"/>
      <c r="GHC10"/>
      <c r="GHE10"/>
      <c r="GHG10"/>
      <c r="GHI10"/>
      <c r="GHK10"/>
      <c r="GHM10"/>
      <c r="GHO10"/>
      <c r="GHQ10"/>
      <c r="GHS10"/>
      <c r="GHU10"/>
      <c r="GHW10"/>
      <c r="GHY10"/>
      <c r="GIA10"/>
      <c r="GIC10"/>
      <c r="GIE10"/>
      <c r="GIG10"/>
      <c r="GII10"/>
      <c r="GIK10"/>
      <c r="GIM10"/>
      <c r="GIO10"/>
      <c r="GIQ10"/>
      <c r="GIS10"/>
      <c r="GIU10"/>
      <c r="GIW10"/>
      <c r="GIY10"/>
      <c r="GJA10"/>
      <c r="GJC10"/>
      <c r="GJE10"/>
      <c r="GJG10"/>
      <c r="GJI10"/>
      <c r="GJK10"/>
      <c r="GJM10"/>
      <c r="GJO10"/>
      <c r="GJQ10"/>
      <c r="GJS10"/>
      <c r="GJU10"/>
      <c r="GJW10"/>
      <c r="GJY10"/>
      <c r="GKA10"/>
      <c r="GKC10"/>
      <c r="GKE10"/>
      <c r="GKG10"/>
      <c r="GKI10"/>
      <c r="GKK10"/>
      <c r="GKM10"/>
      <c r="GKO10"/>
      <c r="GKQ10"/>
      <c r="GKS10"/>
      <c r="GKU10"/>
      <c r="GKW10"/>
      <c r="GKY10"/>
      <c r="GLA10"/>
      <c r="GLC10"/>
      <c r="GLE10"/>
      <c r="GLG10"/>
      <c r="GLI10"/>
      <c r="GLK10"/>
      <c r="GLM10"/>
      <c r="GLO10"/>
      <c r="GLQ10"/>
      <c r="GLS10"/>
      <c r="GLU10"/>
      <c r="GLW10"/>
      <c r="GLY10"/>
      <c r="GMA10"/>
      <c r="GMC10"/>
      <c r="GME10"/>
      <c r="GMG10"/>
      <c r="GMI10"/>
      <c r="GMK10"/>
      <c r="GMM10"/>
      <c r="GMO10"/>
      <c r="GMQ10"/>
      <c r="GMS10"/>
      <c r="GMU10"/>
      <c r="GMW10"/>
      <c r="GMY10"/>
      <c r="GNA10"/>
      <c r="GNC10"/>
      <c r="GNE10"/>
      <c r="GNG10"/>
      <c r="GNI10"/>
      <c r="GNK10"/>
      <c r="GNM10"/>
      <c r="GNO10"/>
      <c r="GNQ10"/>
      <c r="GNS10"/>
      <c r="GNU10"/>
      <c r="GNW10"/>
      <c r="GNY10"/>
      <c r="GOA10"/>
      <c r="GOC10"/>
      <c r="GOE10"/>
      <c r="GOG10"/>
      <c r="GOI10"/>
      <c r="GOK10"/>
      <c r="GOM10"/>
      <c r="GOO10"/>
      <c r="GOQ10"/>
      <c r="GOS10"/>
      <c r="GOU10"/>
      <c r="GOW10"/>
      <c r="GOY10"/>
      <c r="GPA10"/>
      <c r="GPC10"/>
      <c r="GPE10"/>
      <c r="GPG10"/>
      <c r="GPI10"/>
      <c r="GPK10"/>
      <c r="GPM10"/>
      <c r="GPO10"/>
      <c r="GPQ10"/>
      <c r="GPS10"/>
      <c r="GPU10"/>
      <c r="GPW10"/>
      <c r="GPY10"/>
      <c r="GQA10"/>
      <c r="GQC10"/>
      <c r="GQE10"/>
      <c r="GQG10"/>
      <c r="GQI10"/>
      <c r="GQK10"/>
      <c r="GQM10"/>
      <c r="GQO10"/>
      <c r="GQQ10"/>
      <c r="GQS10"/>
      <c r="GQU10"/>
      <c r="GQW10"/>
      <c r="GQY10"/>
      <c r="GRA10"/>
      <c r="GRC10"/>
      <c r="GRE10"/>
      <c r="GRG10"/>
      <c r="GRI10"/>
      <c r="GRK10"/>
      <c r="GRM10"/>
      <c r="GRO10"/>
      <c r="GRQ10"/>
      <c r="GRS10"/>
      <c r="GRU10"/>
      <c r="GRW10"/>
      <c r="GRY10"/>
      <c r="GSA10"/>
      <c r="GSC10"/>
      <c r="GSE10"/>
      <c r="GSG10"/>
      <c r="GSI10"/>
      <c r="GSK10"/>
      <c r="GSM10"/>
      <c r="GSO10"/>
      <c r="GSQ10"/>
      <c r="GSS10"/>
      <c r="GSU10"/>
      <c r="GSW10"/>
      <c r="GSY10"/>
      <c r="GTA10"/>
      <c r="GTC10"/>
      <c r="GTE10"/>
      <c r="GTG10"/>
      <c r="GTI10"/>
      <c r="GTK10"/>
      <c r="GTM10"/>
      <c r="GTO10"/>
      <c r="GTQ10"/>
      <c r="GTS10"/>
      <c r="GTU10"/>
      <c r="GTW10"/>
      <c r="GTY10"/>
      <c r="GUA10"/>
      <c r="GUC10"/>
      <c r="GUE10"/>
      <c r="GUG10"/>
      <c r="GUI10"/>
      <c r="GUK10"/>
      <c r="GUM10"/>
      <c r="GUO10"/>
      <c r="GUQ10"/>
      <c r="GUS10"/>
      <c r="GUU10"/>
      <c r="GUW10"/>
      <c r="GUY10"/>
      <c r="GVA10"/>
      <c r="GVC10"/>
      <c r="GVE10"/>
      <c r="GVG10"/>
      <c r="GVI10"/>
      <c r="GVK10"/>
      <c r="GVM10"/>
      <c r="GVO10"/>
      <c r="GVQ10"/>
      <c r="GVS10"/>
      <c r="GVU10"/>
      <c r="GVW10"/>
      <c r="GVY10"/>
      <c r="GWA10"/>
      <c r="GWC10"/>
      <c r="GWE10"/>
      <c r="GWG10"/>
      <c r="GWI10"/>
      <c r="GWK10"/>
      <c r="GWM10"/>
      <c r="GWO10"/>
      <c r="GWQ10"/>
      <c r="GWS10"/>
      <c r="GWU10"/>
      <c r="GWW10"/>
      <c r="GWY10"/>
      <c r="GXA10"/>
      <c r="GXC10"/>
      <c r="GXE10"/>
      <c r="GXG10"/>
      <c r="GXI10"/>
      <c r="GXK10"/>
      <c r="GXM10"/>
      <c r="GXO10"/>
      <c r="GXQ10"/>
      <c r="GXS10"/>
      <c r="GXU10"/>
      <c r="GXW10"/>
      <c r="GXY10"/>
      <c r="GYA10"/>
      <c r="GYC10"/>
      <c r="GYE10"/>
      <c r="GYG10"/>
      <c r="GYI10"/>
      <c r="GYK10"/>
      <c r="GYM10"/>
      <c r="GYO10"/>
      <c r="GYQ10"/>
      <c r="GYS10"/>
      <c r="GYU10"/>
      <c r="GYW10"/>
      <c r="GYY10"/>
      <c r="GZA10"/>
      <c r="GZC10"/>
      <c r="GZE10"/>
      <c r="GZG10"/>
      <c r="GZI10"/>
      <c r="GZK10"/>
      <c r="GZM10"/>
      <c r="GZO10"/>
      <c r="GZQ10"/>
      <c r="GZS10"/>
      <c r="GZU10"/>
      <c r="GZW10"/>
      <c r="GZY10"/>
      <c r="HAA10"/>
      <c r="HAC10"/>
      <c r="HAE10"/>
      <c r="HAG10"/>
      <c r="HAI10"/>
      <c r="HAK10"/>
      <c r="HAM10"/>
      <c r="HAO10"/>
      <c r="HAQ10"/>
      <c r="HAS10"/>
      <c r="HAU10"/>
      <c r="HAW10"/>
      <c r="HAY10"/>
      <c r="HBA10"/>
      <c r="HBC10"/>
      <c r="HBE10"/>
      <c r="HBG10"/>
      <c r="HBI10"/>
      <c r="HBK10"/>
      <c r="HBM10"/>
      <c r="HBO10"/>
      <c r="HBQ10"/>
      <c r="HBS10"/>
      <c r="HBU10"/>
      <c r="HBW10"/>
      <c r="HBY10"/>
      <c r="HCA10"/>
      <c r="HCC10"/>
      <c r="HCE10"/>
      <c r="HCG10"/>
      <c r="HCI10"/>
      <c r="HCK10"/>
      <c r="HCM10"/>
      <c r="HCO10"/>
      <c r="HCQ10"/>
      <c r="HCS10"/>
      <c r="HCU10"/>
      <c r="HCW10"/>
      <c r="HCY10"/>
      <c r="HDA10"/>
      <c r="HDC10"/>
      <c r="HDE10"/>
      <c r="HDG10"/>
      <c r="HDI10"/>
      <c r="HDK10"/>
      <c r="HDM10"/>
      <c r="HDO10"/>
      <c r="HDQ10"/>
      <c r="HDS10"/>
      <c r="HDU10"/>
      <c r="HDW10"/>
      <c r="HDY10"/>
      <c r="HEA10"/>
      <c r="HEC10"/>
      <c r="HEE10"/>
      <c r="HEG10"/>
      <c r="HEI10"/>
      <c r="HEK10"/>
      <c r="HEM10"/>
      <c r="HEO10"/>
      <c r="HEQ10"/>
      <c r="HES10"/>
      <c r="HEU10"/>
      <c r="HEW10"/>
      <c r="HEY10"/>
      <c r="HFA10"/>
      <c r="HFC10"/>
      <c r="HFE10"/>
      <c r="HFG10"/>
      <c r="HFI10"/>
      <c r="HFK10"/>
      <c r="HFM10"/>
      <c r="HFO10"/>
      <c r="HFQ10"/>
      <c r="HFS10"/>
      <c r="HFU10"/>
      <c r="HFW10"/>
      <c r="HFY10"/>
      <c r="HGA10"/>
      <c r="HGC10"/>
      <c r="HGE10"/>
      <c r="HGG10"/>
      <c r="HGI10"/>
      <c r="HGK10"/>
      <c r="HGM10"/>
      <c r="HGO10"/>
      <c r="HGQ10"/>
      <c r="HGS10"/>
      <c r="HGU10"/>
      <c r="HGW10"/>
      <c r="HGY10"/>
      <c r="HHA10"/>
      <c r="HHC10"/>
      <c r="HHE10"/>
      <c r="HHG10"/>
      <c r="HHI10"/>
      <c r="HHK10"/>
      <c r="HHM10"/>
      <c r="HHO10"/>
      <c r="HHQ10"/>
      <c r="HHS10"/>
      <c r="HHU10"/>
      <c r="HHW10"/>
      <c r="HHY10"/>
      <c r="HIA10"/>
      <c r="HIC10"/>
      <c r="HIE10"/>
      <c r="HIG10"/>
      <c r="HII10"/>
      <c r="HIK10"/>
      <c r="HIM10"/>
      <c r="HIO10"/>
      <c r="HIQ10"/>
      <c r="HIS10"/>
      <c r="HIU10"/>
      <c r="HIW10"/>
      <c r="HIY10"/>
      <c r="HJA10"/>
      <c r="HJC10"/>
      <c r="HJE10"/>
      <c r="HJG10"/>
      <c r="HJI10"/>
      <c r="HJK10"/>
      <c r="HJM10"/>
      <c r="HJO10"/>
      <c r="HJQ10"/>
      <c r="HJS10"/>
      <c r="HJU10"/>
      <c r="HJW10"/>
      <c r="HJY10"/>
      <c r="HKA10"/>
      <c r="HKC10"/>
      <c r="HKE10"/>
      <c r="HKG10"/>
      <c r="HKI10"/>
      <c r="HKK10"/>
      <c r="HKM10"/>
      <c r="HKO10"/>
      <c r="HKQ10"/>
      <c r="HKS10"/>
      <c r="HKU10"/>
      <c r="HKW10"/>
      <c r="HKY10"/>
      <c r="HLA10"/>
      <c r="HLC10"/>
      <c r="HLE10"/>
      <c r="HLG10"/>
      <c r="HLI10"/>
      <c r="HLK10"/>
      <c r="HLM10"/>
      <c r="HLO10"/>
      <c r="HLQ10"/>
      <c r="HLS10"/>
      <c r="HLU10"/>
      <c r="HLW10"/>
      <c r="HLY10"/>
      <c r="HMA10"/>
      <c r="HMC10"/>
      <c r="HME10"/>
      <c r="HMG10"/>
      <c r="HMI10"/>
      <c r="HMK10"/>
      <c r="HMM10"/>
      <c r="HMO10"/>
      <c r="HMQ10"/>
      <c r="HMS10"/>
      <c r="HMU10"/>
      <c r="HMW10"/>
      <c r="HMY10"/>
      <c r="HNA10"/>
      <c r="HNC10"/>
      <c r="HNE10"/>
      <c r="HNG10"/>
      <c r="HNI10"/>
      <c r="HNK10"/>
      <c r="HNM10"/>
      <c r="HNO10"/>
      <c r="HNQ10"/>
      <c r="HNS10"/>
      <c r="HNU10"/>
      <c r="HNW10"/>
      <c r="HNY10"/>
      <c r="HOA10"/>
      <c r="HOC10"/>
      <c r="HOE10"/>
      <c r="HOG10"/>
      <c r="HOI10"/>
      <c r="HOK10"/>
      <c r="HOM10"/>
      <c r="HOO10"/>
      <c r="HOQ10"/>
      <c r="HOS10"/>
      <c r="HOU10"/>
      <c r="HOW10"/>
      <c r="HOY10"/>
      <c r="HPA10"/>
      <c r="HPC10"/>
      <c r="HPE10"/>
      <c r="HPG10"/>
      <c r="HPI10"/>
      <c r="HPK10"/>
      <c r="HPM10"/>
      <c r="HPO10"/>
      <c r="HPQ10"/>
      <c r="HPS10"/>
      <c r="HPU10"/>
      <c r="HPW10"/>
      <c r="HPY10"/>
      <c r="HQA10"/>
      <c r="HQC10"/>
      <c r="HQE10"/>
      <c r="HQG10"/>
      <c r="HQI10"/>
      <c r="HQK10"/>
      <c r="HQM10"/>
      <c r="HQO10"/>
      <c r="HQQ10"/>
      <c r="HQS10"/>
      <c r="HQU10"/>
      <c r="HQW10"/>
      <c r="HQY10"/>
      <c r="HRA10"/>
      <c r="HRC10"/>
      <c r="HRE10"/>
      <c r="HRG10"/>
      <c r="HRI10"/>
      <c r="HRK10"/>
      <c r="HRM10"/>
      <c r="HRO10"/>
      <c r="HRQ10"/>
      <c r="HRS10"/>
      <c r="HRU10"/>
      <c r="HRW10"/>
      <c r="HRY10"/>
      <c r="HSA10"/>
      <c r="HSC10"/>
      <c r="HSE10"/>
      <c r="HSG10"/>
      <c r="HSI10"/>
      <c r="HSK10"/>
      <c r="HSM10"/>
      <c r="HSO10"/>
      <c r="HSQ10"/>
      <c r="HSS10"/>
      <c r="HSU10"/>
      <c r="HSW10"/>
      <c r="HSY10"/>
      <c r="HTA10"/>
      <c r="HTC10"/>
      <c r="HTE10"/>
      <c r="HTG10"/>
      <c r="HTI10"/>
      <c r="HTK10"/>
      <c r="HTM10"/>
      <c r="HTO10"/>
      <c r="HTQ10"/>
      <c r="HTS10"/>
      <c r="HTU10"/>
      <c r="HTW10"/>
      <c r="HTY10"/>
      <c r="HUA10"/>
      <c r="HUC10"/>
      <c r="HUE10"/>
      <c r="HUG10"/>
      <c r="HUI10"/>
      <c r="HUK10"/>
      <c r="HUM10"/>
      <c r="HUO10"/>
      <c r="HUQ10"/>
      <c r="HUS10"/>
      <c r="HUU10"/>
      <c r="HUW10"/>
      <c r="HUY10"/>
      <c r="HVA10"/>
      <c r="HVC10"/>
      <c r="HVE10"/>
      <c r="HVG10"/>
      <c r="HVI10"/>
      <c r="HVK10"/>
      <c r="HVM10"/>
      <c r="HVO10"/>
      <c r="HVQ10"/>
      <c r="HVS10"/>
      <c r="HVU10"/>
      <c r="HVW10"/>
      <c r="HVY10"/>
      <c r="HWA10"/>
      <c r="HWC10"/>
      <c r="HWE10"/>
      <c r="HWG10"/>
      <c r="HWI10"/>
      <c r="HWK10"/>
      <c r="HWM10"/>
      <c r="HWO10"/>
      <c r="HWQ10"/>
      <c r="HWS10"/>
      <c r="HWU10"/>
      <c r="HWW10"/>
      <c r="HWY10"/>
      <c r="HXA10"/>
      <c r="HXC10"/>
      <c r="HXE10"/>
      <c r="HXG10"/>
      <c r="HXI10"/>
      <c r="HXK10"/>
      <c r="HXM10"/>
      <c r="HXO10"/>
      <c r="HXQ10"/>
      <c r="HXS10"/>
      <c r="HXU10"/>
      <c r="HXW10"/>
      <c r="HXY10"/>
      <c r="HYA10"/>
      <c r="HYC10"/>
      <c r="HYE10"/>
      <c r="HYG10"/>
      <c r="HYI10"/>
      <c r="HYK10"/>
      <c r="HYM10"/>
      <c r="HYO10"/>
      <c r="HYQ10"/>
      <c r="HYS10"/>
      <c r="HYU10"/>
      <c r="HYW10"/>
      <c r="HYY10"/>
      <c r="HZA10"/>
      <c r="HZC10"/>
      <c r="HZE10"/>
      <c r="HZG10"/>
      <c r="HZI10"/>
      <c r="HZK10"/>
      <c r="HZM10"/>
      <c r="HZO10"/>
      <c r="HZQ10"/>
      <c r="HZS10"/>
      <c r="HZU10"/>
      <c r="HZW10"/>
      <c r="HZY10"/>
      <c r="IAA10"/>
      <c r="IAC10"/>
      <c r="IAE10"/>
      <c r="IAG10"/>
      <c r="IAI10"/>
      <c r="IAK10"/>
      <c r="IAM10"/>
      <c r="IAO10"/>
      <c r="IAQ10"/>
      <c r="IAS10"/>
      <c r="IAU10"/>
      <c r="IAW10"/>
      <c r="IAY10"/>
      <c r="IBA10"/>
      <c r="IBC10"/>
      <c r="IBE10"/>
      <c r="IBG10"/>
      <c r="IBI10"/>
      <c r="IBK10"/>
      <c r="IBM10"/>
      <c r="IBO10"/>
      <c r="IBQ10"/>
      <c r="IBS10"/>
      <c r="IBU10"/>
      <c r="IBW10"/>
      <c r="IBY10"/>
      <c r="ICA10"/>
      <c r="ICC10"/>
      <c r="ICE10"/>
      <c r="ICG10"/>
      <c r="ICI10"/>
      <c r="ICK10"/>
      <c r="ICM10"/>
      <c r="ICO10"/>
      <c r="ICQ10"/>
      <c r="ICS10"/>
      <c r="ICU10"/>
      <c r="ICW10"/>
      <c r="ICY10"/>
      <c r="IDA10"/>
      <c r="IDC10"/>
      <c r="IDE10"/>
      <c r="IDG10"/>
      <c r="IDI10"/>
      <c r="IDK10"/>
      <c r="IDM10"/>
      <c r="IDO10"/>
      <c r="IDQ10"/>
      <c r="IDS10"/>
      <c r="IDU10"/>
      <c r="IDW10"/>
      <c r="IDY10"/>
      <c r="IEA10"/>
      <c r="IEC10"/>
      <c r="IEE10"/>
      <c r="IEG10"/>
      <c r="IEI10"/>
      <c r="IEK10"/>
      <c r="IEM10"/>
      <c r="IEO10"/>
      <c r="IEQ10"/>
      <c r="IES10"/>
      <c r="IEU10"/>
      <c r="IEW10"/>
      <c r="IEY10"/>
      <c r="IFA10"/>
      <c r="IFC10"/>
      <c r="IFE10"/>
      <c r="IFG10"/>
      <c r="IFI10"/>
      <c r="IFK10"/>
      <c r="IFM10"/>
      <c r="IFO10"/>
      <c r="IFQ10"/>
      <c r="IFS10"/>
      <c r="IFU10"/>
      <c r="IFW10"/>
      <c r="IFY10"/>
      <c r="IGA10"/>
      <c r="IGC10"/>
      <c r="IGE10"/>
      <c r="IGG10"/>
      <c r="IGI10"/>
      <c r="IGK10"/>
      <c r="IGM10"/>
      <c r="IGO10"/>
      <c r="IGQ10"/>
      <c r="IGS10"/>
      <c r="IGU10"/>
      <c r="IGW10"/>
      <c r="IGY10"/>
      <c r="IHA10"/>
      <c r="IHC10"/>
      <c r="IHE10"/>
      <c r="IHG10"/>
      <c r="IHI10"/>
      <c r="IHK10"/>
      <c r="IHM10"/>
      <c r="IHO10"/>
      <c r="IHQ10"/>
      <c r="IHS10"/>
      <c r="IHU10"/>
      <c r="IHW10"/>
      <c r="IHY10"/>
      <c r="IIA10"/>
      <c r="IIC10"/>
      <c r="IIE10"/>
      <c r="IIG10"/>
      <c r="III10"/>
      <c r="IIK10"/>
      <c r="IIM10"/>
      <c r="IIO10"/>
      <c r="IIQ10"/>
      <c r="IIS10"/>
      <c r="IIU10"/>
      <c r="IIW10"/>
      <c r="IIY10"/>
      <c r="IJA10"/>
      <c r="IJC10"/>
      <c r="IJE10"/>
      <c r="IJG10"/>
      <c r="IJI10"/>
      <c r="IJK10"/>
      <c r="IJM10"/>
      <c r="IJO10"/>
      <c r="IJQ10"/>
      <c r="IJS10"/>
      <c r="IJU10"/>
      <c r="IJW10"/>
      <c r="IJY10"/>
      <c r="IKA10"/>
      <c r="IKC10"/>
      <c r="IKE10"/>
      <c r="IKG10"/>
      <c r="IKI10"/>
      <c r="IKK10"/>
      <c r="IKM10"/>
      <c r="IKO10"/>
      <c r="IKQ10"/>
      <c r="IKS10"/>
      <c r="IKU10"/>
      <c r="IKW10"/>
      <c r="IKY10"/>
      <c r="ILA10"/>
      <c r="ILC10"/>
      <c r="ILE10"/>
      <c r="ILG10"/>
      <c r="ILI10"/>
      <c r="ILK10"/>
      <c r="ILM10"/>
      <c r="ILO10"/>
      <c r="ILQ10"/>
      <c r="ILS10"/>
      <c r="ILU10"/>
      <c r="ILW10"/>
      <c r="ILY10"/>
      <c r="IMA10"/>
      <c r="IMC10"/>
      <c r="IME10"/>
      <c r="IMG10"/>
      <c r="IMI10"/>
      <c r="IMK10"/>
      <c r="IMM10"/>
      <c r="IMO10"/>
      <c r="IMQ10"/>
      <c r="IMS10"/>
      <c r="IMU10"/>
      <c r="IMW10"/>
      <c r="IMY10"/>
      <c r="INA10"/>
      <c r="INC10"/>
      <c r="INE10"/>
      <c r="ING10"/>
      <c r="INI10"/>
      <c r="INK10"/>
      <c r="INM10"/>
      <c r="INO10"/>
      <c r="INQ10"/>
      <c r="INS10"/>
      <c r="INU10"/>
      <c r="INW10"/>
      <c r="INY10"/>
      <c r="IOA10"/>
      <c r="IOC10"/>
      <c r="IOE10"/>
      <c r="IOG10"/>
      <c r="IOI10"/>
      <c r="IOK10"/>
      <c r="IOM10"/>
      <c r="IOO10"/>
      <c r="IOQ10"/>
      <c r="IOS10"/>
      <c r="IOU10"/>
      <c r="IOW10"/>
      <c r="IOY10"/>
      <c r="IPA10"/>
      <c r="IPC10"/>
      <c r="IPE10"/>
      <c r="IPG10"/>
      <c r="IPI10"/>
      <c r="IPK10"/>
      <c r="IPM10"/>
      <c r="IPO10"/>
      <c r="IPQ10"/>
      <c r="IPS10"/>
      <c r="IPU10"/>
      <c r="IPW10"/>
      <c r="IPY10"/>
      <c r="IQA10"/>
      <c r="IQC10"/>
      <c r="IQE10"/>
      <c r="IQG10"/>
      <c r="IQI10"/>
      <c r="IQK10"/>
      <c r="IQM10"/>
      <c r="IQO10"/>
      <c r="IQQ10"/>
      <c r="IQS10"/>
      <c r="IQU10"/>
      <c r="IQW10"/>
      <c r="IQY10"/>
      <c r="IRA10"/>
      <c r="IRC10"/>
      <c r="IRE10"/>
      <c r="IRG10"/>
      <c r="IRI10"/>
      <c r="IRK10"/>
      <c r="IRM10"/>
      <c r="IRO10"/>
      <c r="IRQ10"/>
      <c r="IRS10"/>
      <c r="IRU10"/>
      <c r="IRW10"/>
      <c r="IRY10"/>
      <c r="ISA10"/>
      <c r="ISC10"/>
      <c r="ISE10"/>
      <c r="ISG10"/>
      <c r="ISI10"/>
      <c r="ISK10"/>
      <c r="ISM10"/>
      <c r="ISO10"/>
      <c r="ISQ10"/>
      <c r="ISS10"/>
      <c r="ISU10"/>
      <c r="ISW10"/>
      <c r="ISY10"/>
      <c r="ITA10"/>
      <c r="ITC10"/>
      <c r="ITE10"/>
      <c r="ITG10"/>
      <c r="ITI10"/>
      <c r="ITK10"/>
      <c r="ITM10"/>
      <c r="ITO10"/>
      <c r="ITQ10"/>
      <c r="ITS10"/>
      <c r="ITU10"/>
      <c r="ITW10"/>
      <c r="ITY10"/>
      <c r="IUA10"/>
      <c r="IUC10"/>
      <c r="IUE10"/>
      <c r="IUG10"/>
      <c r="IUI10"/>
      <c r="IUK10"/>
      <c r="IUM10"/>
      <c r="IUO10"/>
      <c r="IUQ10"/>
      <c r="IUS10"/>
      <c r="IUU10"/>
      <c r="IUW10"/>
      <c r="IUY10"/>
      <c r="IVA10"/>
      <c r="IVC10"/>
      <c r="IVE10"/>
      <c r="IVG10"/>
      <c r="IVI10"/>
      <c r="IVK10"/>
      <c r="IVM10"/>
      <c r="IVO10"/>
      <c r="IVQ10"/>
      <c r="IVS10"/>
      <c r="IVU10"/>
      <c r="IVW10"/>
      <c r="IVY10"/>
      <c r="IWA10"/>
      <c r="IWC10"/>
      <c r="IWE10"/>
      <c r="IWG10"/>
      <c r="IWI10"/>
      <c r="IWK10"/>
      <c r="IWM10"/>
      <c r="IWO10"/>
      <c r="IWQ10"/>
      <c r="IWS10"/>
      <c r="IWU10"/>
      <c r="IWW10"/>
      <c r="IWY10"/>
      <c r="IXA10"/>
      <c r="IXC10"/>
      <c r="IXE10"/>
      <c r="IXG10"/>
      <c r="IXI10"/>
      <c r="IXK10"/>
      <c r="IXM10"/>
      <c r="IXO10"/>
      <c r="IXQ10"/>
      <c r="IXS10"/>
      <c r="IXU10"/>
      <c r="IXW10"/>
      <c r="IXY10"/>
      <c r="IYA10"/>
      <c r="IYC10"/>
      <c r="IYE10"/>
      <c r="IYG10"/>
      <c r="IYI10"/>
      <c r="IYK10"/>
      <c r="IYM10"/>
      <c r="IYO10"/>
      <c r="IYQ10"/>
      <c r="IYS10"/>
      <c r="IYU10"/>
      <c r="IYW10"/>
      <c r="IYY10"/>
      <c r="IZA10"/>
      <c r="IZC10"/>
      <c r="IZE10"/>
      <c r="IZG10"/>
      <c r="IZI10"/>
      <c r="IZK10"/>
      <c r="IZM10"/>
      <c r="IZO10"/>
      <c r="IZQ10"/>
      <c r="IZS10"/>
      <c r="IZU10"/>
      <c r="IZW10"/>
      <c r="IZY10"/>
      <c r="JAA10"/>
      <c r="JAC10"/>
      <c r="JAE10"/>
      <c r="JAG10"/>
      <c r="JAI10"/>
      <c r="JAK10"/>
      <c r="JAM10"/>
      <c r="JAO10"/>
      <c r="JAQ10"/>
      <c r="JAS10"/>
      <c r="JAU10"/>
      <c r="JAW10"/>
      <c r="JAY10"/>
      <c r="JBA10"/>
      <c r="JBC10"/>
      <c r="JBE10"/>
      <c r="JBG10"/>
      <c r="JBI10"/>
      <c r="JBK10"/>
      <c r="JBM10"/>
      <c r="JBO10"/>
      <c r="JBQ10"/>
      <c r="JBS10"/>
      <c r="JBU10"/>
      <c r="JBW10"/>
      <c r="JBY10"/>
      <c r="JCA10"/>
      <c r="JCC10"/>
      <c r="JCE10"/>
      <c r="JCG10"/>
      <c r="JCI10"/>
      <c r="JCK10"/>
      <c r="JCM10"/>
      <c r="JCO10"/>
      <c r="JCQ10"/>
      <c r="JCS10"/>
      <c r="JCU10"/>
      <c r="JCW10"/>
      <c r="JCY10"/>
      <c r="JDA10"/>
      <c r="JDC10"/>
      <c r="JDE10"/>
      <c r="JDG10"/>
      <c r="JDI10"/>
      <c r="JDK10"/>
      <c r="JDM10"/>
      <c r="JDO10"/>
      <c r="JDQ10"/>
      <c r="JDS10"/>
      <c r="JDU10"/>
      <c r="JDW10"/>
      <c r="JDY10"/>
      <c r="JEA10"/>
      <c r="JEC10"/>
      <c r="JEE10"/>
      <c r="JEG10"/>
      <c r="JEI10"/>
      <c r="JEK10"/>
      <c r="JEM10"/>
      <c r="JEO10"/>
      <c r="JEQ10"/>
      <c r="JES10"/>
      <c r="JEU10"/>
      <c r="JEW10"/>
      <c r="JEY10"/>
      <c r="JFA10"/>
      <c r="JFC10"/>
      <c r="JFE10"/>
      <c r="JFG10"/>
      <c r="JFI10"/>
      <c r="JFK10"/>
      <c r="JFM10"/>
      <c r="JFO10"/>
      <c r="JFQ10"/>
      <c r="JFS10"/>
      <c r="JFU10"/>
      <c r="JFW10"/>
      <c r="JFY10"/>
      <c r="JGA10"/>
      <c r="JGC10"/>
      <c r="JGE10"/>
      <c r="JGG10"/>
      <c r="JGI10"/>
      <c r="JGK10"/>
      <c r="JGM10"/>
      <c r="JGO10"/>
      <c r="JGQ10"/>
      <c r="JGS10"/>
      <c r="JGU10"/>
      <c r="JGW10"/>
      <c r="JGY10"/>
      <c r="JHA10"/>
      <c r="JHC10"/>
      <c r="JHE10"/>
      <c r="JHG10"/>
      <c r="JHI10"/>
      <c r="JHK10"/>
      <c r="JHM10"/>
      <c r="JHO10"/>
      <c r="JHQ10"/>
      <c r="JHS10"/>
      <c r="JHU10"/>
      <c r="JHW10"/>
      <c r="JHY10"/>
      <c r="JIA10"/>
      <c r="JIC10"/>
      <c r="JIE10"/>
      <c r="JIG10"/>
      <c r="JII10"/>
      <c r="JIK10"/>
      <c r="JIM10"/>
      <c r="JIO10"/>
      <c r="JIQ10"/>
      <c r="JIS10"/>
      <c r="JIU10"/>
      <c r="JIW10"/>
      <c r="JIY10"/>
      <c r="JJA10"/>
      <c r="JJC10"/>
      <c r="JJE10"/>
      <c r="JJG10"/>
      <c r="JJI10"/>
      <c r="JJK10"/>
      <c r="JJM10"/>
      <c r="JJO10"/>
      <c r="JJQ10"/>
      <c r="JJS10"/>
      <c r="JJU10"/>
      <c r="JJW10"/>
      <c r="JJY10"/>
      <c r="JKA10"/>
      <c r="JKC10"/>
      <c r="JKE10"/>
      <c r="JKG10"/>
      <c r="JKI10"/>
      <c r="JKK10"/>
      <c r="JKM10"/>
      <c r="JKO10"/>
      <c r="JKQ10"/>
      <c r="JKS10"/>
      <c r="JKU10"/>
      <c r="JKW10"/>
      <c r="JKY10"/>
      <c r="JLA10"/>
      <c r="JLC10"/>
      <c r="JLE10"/>
      <c r="JLG10"/>
      <c r="JLI10"/>
      <c r="JLK10"/>
      <c r="JLM10"/>
      <c r="JLO10"/>
      <c r="JLQ10"/>
      <c r="JLS10"/>
      <c r="JLU10"/>
      <c r="JLW10"/>
      <c r="JLY10"/>
      <c r="JMA10"/>
      <c r="JMC10"/>
      <c r="JME10"/>
      <c r="JMG10"/>
      <c r="JMI10"/>
      <c r="JMK10"/>
      <c r="JMM10"/>
      <c r="JMO10"/>
      <c r="JMQ10"/>
      <c r="JMS10"/>
      <c r="JMU10"/>
      <c r="JMW10"/>
      <c r="JMY10"/>
      <c r="JNA10"/>
      <c r="JNC10"/>
      <c r="JNE10"/>
      <c r="JNG10"/>
      <c r="JNI10"/>
      <c r="JNK10"/>
      <c r="JNM10"/>
      <c r="JNO10"/>
      <c r="JNQ10"/>
      <c r="JNS10"/>
      <c r="JNU10"/>
      <c r="JNW10"/>
      <c r="JNY10"/>
      <c r="JOA10"/>
      <c r="JOC10"/>
      <c r="JOE10"/>
      <c r="JOG10"/>
      <c r="JOI10"/>
      <c r="JOK10"/>
      <c r="JOM10"/>
      <c r="JOO10"/>
      <c r="JOQ10"/>
      <c r="JOS10"/>
      <c r="JOU10"/>
      <c r="JOW10"/>
      <c r="JOY10"/>
      <c r="JPA10"/>
      <c r="JPC10"/>
      <c r="JPE10"/>
      <c r="JPG10"/>
      <c r="JPI10"/>
      <c r="JPK10"/>
      <c r="JPM10"/>
      <c r="JPO10"/>
      <c r="JPQ10"/>
      <c r="JPS10"/>
      <c r="JPU10"/>
      <c r="JPW10"/>
      <c r="JPY10"/>
      <c r="JQA10"/>
      <c r="JQC10"/>
      <c r="JQE10"/>
      <c r="JQG10"/>
      <c r="JQI10"/>
      <c r="JQK10"/>
      <c r="JQM10"/>
      <c r="JQO10"/>
      <c r="JQQ10"/>
      <c r="JQS10"/>
      <c r="JQU10"/>
      <c r="JQW10"/>
      <c r="JQY10"/>
      <c r="JRA10"/>
      <c r="JRC10"/>
      <c r="JRE10"/>
      <c r="JRG10"/>
      <c r="JRI10"/>
      <c r="JRK10"/>
      <c r="JRM10"/>
      <c r="JRO10"/>
      <c r="JRQ10"/>
      <c r="JRS10"/>
      <c r="JRU10"/>
      <c r="JRW10"/>
      <c r="JRY10"/>
      <c r="JSA10"/>
      <c r="JSC10"/>
      <c r="JSE10"/>
      <c r="JSG10"/>
      <c r="JSI10"/>
      <c r="JSK10"/>
      <c r="JSM10"/>
      <c r="JSO10"/>
      <c r="JSQ10"/>
      <c r="JSS10"/>
      <c r="JSU10"/>
      <c r="JSW10"/>
      <c r="JSY10"/>
      <c r="JTA10"/>
      <c r="JTC10"/>
      <c r="JTE10"/>
      <c r="JTG10"/>
      <c r="JTI10"/>
      <c r="JTK10"/>
      <c r="JTM10"/>
      <c r="JTO10"/>
      <c r="JTQ10"/>
      <c r="JTS10"/>
      <c r="JTU10"/>
      <c r="JTW10"/>
      <c r="JTY10"/>
      <c r="JUA10"/>
      <c r="JUC10"/>
      <c r="JUE10"/>
      <c r="JUG10"/>
      <c r="JUI10"/>
      <c r="JUK10"/>
      <c r="JUM10"/>
      <c r="JUO10"/>
      <c r="JUQ10"/>
      <c r="JUS10"/>
      <c r="JUU10"/>
      <c r="JUW10"/>
      <c r="JUY10"/>
      <c r="JVA10"/>
      <c r="JVC10"/>
      <c r="JVE10"/>
      <c r="JVG10"/>
      <c r="JVI10"/>
      <c r="JVK10"/>
      <c r="JVM10"/>
      <c r="JVO10"/>
      <c r="JVQ10"/>
      <c r="JVS10"/>
      <c r="JVU10"/>
      <c r="JVW10"/>
      <c r="JVY10"/>
      <c r="JWA10"/>
      <c r="JWC10"/>
      <c r="JWE10"/>
      <c r="JWG10"/>
      <c r="JWI10"/>
      <c r="JWK10"/>
      <c r="JWM10"/>
      <c r="JWO10"/>
      <c r="JWQ10"/>
      <c r="JWS10"/>
      <c r="JWU10"/>
      <c r="JWW10"/>
      <c r="JWY10"/>
      <c r="JXA10"/>
      <c r="JXC10"/>
      <c r="JXE10"/>
      <c r="JXG10"/>
      <c r="JXI10"/>
      <c r="JXK10"/>
      <c r="JXM10"/>
      <c r="JXO10"/>
      <c r="JXQ10"/>
      <c r="JXS10"/>
      <c r="JXU10"/>
      <c r="JXW10"/>
      <c r="JXY10"/>
      <c r="JYA10"/>
      <c r="JYC10"/>
      <c r="JYE10"/>
      <c r="JYG10"/>
      <c r="JYI10"/>
      <c r="JYK10"/>
      <c r="JYM10"/>
      <c r="JYO10"/>
      <c r="JYQ10"/>
      <c r="JYS10"/>
      <c r="JYU10"/>
      <c r="JYW10"/>
      <c r="JYY10"/>
      <c r="JZA10"/>
      <c r="JZC10"/>
      <c r="JZE10"/>
      <c r="JZG10"/>
      <c r="JZI10"/>
      <c r="JZK10"/>
      <c r="JZM10"/>
      <c r="JZO10"/>
      <c r="JZQ10"/>
      <c r="JZS10"/>
      <c r="JZU10"/>
      <c r="JZW10"/>
      <c r="JZY10"/>
      <c r="KAA10"/>
      <c r="KAC10"/>
      <c r="KAE10"/>
      <c r="KAG10"/>
      <c r="KAI10"/>
      <c r="KAK10"/>
      <c r="KAM10"/>
      <c r="KAO10"/>
      <c r="KAQ10"/>
      <c r="KAS10"/>
      <c r="KAU10"/>
      <c r="KAW10"/>
      <c r="KAY10"/>
      <c r="KBA10"/>
      <c r="KBC10"/>
      <c r="KBE10"/>
      <c r="KBG10"/>
      <c r="KBI10"/>
      <c r="KBK10"/>
      <c r="KBM10"/>
      <c r="KBO10"/>
      <c r="KBQ10"/>
      <c r="KBS10"/>
      <c r="KBU10"/>
      <c r="KBW10"/>
      <c r="KBY10"/>
      <c r="KCA10"/>
      <c r="KCC10"/>
      <c r="KCE10"/>
      <c r="KCG10"/>
      <c r="KCI10"/>
      <c r="KCK10"/>
      <c r="KCM10"/>
      <c r="KCO10"/>
      <c r="KCQ10"/>
      <c r="KCS10"/>
      <c r="KCU10"/>
      <c r="KCW10"/>
      <c r="KCY10"/>
      <c r="KDA10"/>
      <c r="KDC10"/>
      <c r="KDE10"/>
      <c r="KDG10"/>
      <c r="KDI10"/>
      <c r="KDK10"/>
      <c r="KDM10"/>
      <c r="KDO10"/>
      <c r="KDQ10"/>
      <c r="KDS10"/>
      <c r="KDU10"/>
      <c r="KDW10"/>
      <c r="KDY10"/>
      <c r="KEA10"/>
      <c r="KEC10"/>
      <c r="KEE10"/>
      <c r="KEG10"/>
      <c r="KEI10"/>
      <c r="KEK10"/>
      <c r="KEM10"/>
      <c r="KEO10"/>
      <c r="KEQ10"/>
      <c r="KES10"/>
      <c r="KEU10"/>
      <c r="KEW10"/>
      <c r="KEY10"/>
      <c r="KFA10"/>
      <c r="KFC10"/>
      <c r="KFE10"/>
      <c r="KFG10"/>
      <c r="KFI10"/>
      <c r="KFK10"/>
      <c r="KFM10"/>
      <c r="KFO10"/>
      <c r="KFQ10"/>
      <c r="KFS10"/>
      <c r="KFU10"/>
      <c r="KFW10"/>
      <c r="KFY10"/>
      <c r="KGA10"/>
      <c r="KGC10"/>
      <c r="KGE10"/>
      <c r="KGG10"/>
      <c r="KGI10"/>
      <c r="KGK10"/>
      <c r="KGM10"/>
      <c r="KGO10"/>
      <c r="KGQ10"/>
      <c r="KGS10"/>
      <c r="KGU10"/>
      <c r="KGW10"/>
      <c r="KGY10"/>
      <c r="KHA10"/>
      <c r="KHC10"/>
      <c r="KHE10"/>
      <c r="KHG10"/>
      <c r="KHI10"/>
      <c r="KHK10"/>
      <c r="KHM10"/>
      <c r="KHO10"/>
      <c r="KHQ10"/>
      <c r="KHS10"/>
      <c r="KHU10"/>
      <c r="KHW10"/>
      <c r="KHY10"/>
      <c r="KIA10"/>
      <c r="KIC10"/>
      <c r="KIE10"/>
      <c r="KIG10"/>
      <c r="KII10"/>
      <c r="KIK10"/>
      <c r="KIM10"/>
      <c r="KIO10"/>
      <c r="KIQ10"/>
      <c r="KIS10"/>
      <c r="KIU10"/>
      <c r="KIW10"/>
      <c r="KIY10"/>
      <c r="KJA10"/>
      <c r="KJC10"/>
      <c r="KJE10"/>
      <c r="KJG10"/>
      <c r="KJI10"/>
      <c r="KJK10"/>
      <c r="KJM10"/>
      <c r="KJO10"/>
      <c r="KJQ10"/>
      <c r="KJS10"/>
      <c r="KJU10"/>
      <c r="KJW10"/>
      <c r="KJY10"/>
      <c r="KKA10"/>
      <c r="KKC10"/>
      <c r="KKE10"/>
      <c r="KKG10"/>
      <c r="KKI10"/>
      <c r="KKK10"/>
      <c r="KKM10"/>
      <c r="KKO10"/>
      <c r="KKQ10"/>
      <c r="KKS10"/>
      <c r="KKU10"/>
      <c r="KKW10"/>
      <c r="KKY10"/>
      <c r="KLA10"/>
      <c r="KLC10"/>
      <c r="KLE10"/>
      <c r="KLG10"/>
      <c r="KLI10"/>
      <c r="KLK10"/>
      <c r="KLM10"/>
      <c r="KLO10"/>
      <c r="KLQ10"/>
      <c r="KLS10"/>
      <c r="KLU10"/>
      <c r="KLW10"/>
      <c r="KLY10"/>
      <c r="KMA10"/>
      <c r="KMC10"/>
      <c r="KME10"/>
      <c r="KMG10"/>
      <c r="KMI10"/>
      <c r="KMK10"/>
      <c r="KMM10"/>
      <c r="KMO10"/>
      <c r="KMQ10"/>
      <c r="KMS10"/>
      <c r="KMU10"/>
      <c r="KMW10"/>
      <c r="KMY10"/>
      <c r="KNA10"/>
      <c r="KNC10"/>
      <c r="KNE10"/>
      <c r="KNG10"/>
      <c r="KNI10"/>
      <c r="KNK10"/>
      <c r="KNM10"/>
      <c r="KNO10"/>
      <c r="KNQ10"/>
      <c r="KNS10"/>
      <c r="KNU10"/>
      <c r="KNW10"/>
      <c r="KNY10"/>
      <c r="KOA10"/>
      <c r="KOC10"/>
      <c r="KOE10"/>
      <c r="KOG10"/>
      <c r="KOI10"/>
      <c r="KOK10"/>
      <c r="KOM10"/>
      <c r="KOO10"/>
      <c r="KOQ10"/>
      <c r="KOS10"/>
      <c r="KOU10"/>
      <c r="KOW10"/>
      <c r="KOY10"/>
      <c r="KPA10"/>
      <c r="KPC10"/>
      <c r="KPE10"/>
      <c r="KPG10"/>
      <c r="KPI10"/>
      <c r="KPK10"/>
      <c r="KPM10"/>
      <c r="KPO10"/>
      <c r="KPQ10"/>
      <c r="KPS10"/>
      <c r="KPU10"/>
      <c r="KPW10"/>
      <c r="KPY10"/>
      <c r="KQA10"/>
      <c r="KQC10"/>
      <c r="KQE10"/>
      <c r="KQG10"/>
      <c r="KQI10"/>
      <c r="KQK10"/>
      <c r="KQM10"/>
      <c r="KQO10"/>
      <c r="KQQ10"/>
      <c r="KQS10"/>
      <c r="KQU10"/>
      <c r="KQW10"/>
      <c r="KQY10"/>
      <c r="KRA10"/>
      <c r="KRC10"/>
      <c r="KRE10"/>
      <c r="KRG10"/>
      <c r="KRI10"/>
      <c r="KRK10"/>
      <c r="KRM10"/>
      <c r="KRO10"/>
      <c r="KRQ10"/>
      <c r="KRS10"/>
      <c r="KRU10"/>
      <c r="KRW10"/>
      <c r="KRY10"/>
      <c r="KSA10"/>
      <c r="KSC10"/>
      <c r="KSE10"/>
      <c r="KSG10"/>
      <c r="KSI10"/>
      <c r="KSK10"/>
      <c r="KSM10"/>
      <c r="KSO10"/>
      <c r="KSQ10"/>
      <c r="KSS10"/>
      <c r="KSU10"/>
      <c r="KSW10"/>
      <c r="KSY10"/>
      <c r="KTA10"/>
      <c r="KTC10"/>
      <c r="KTE10"/>
      <c r="KTG10"/>
      <c r="KTI10"/>
      <c r="KTK10"/>
      <c r="KTM10"/>
      <c r="KTO10"/>
      <c r="KTQ10"/>
      <c r="KTS10"/>
      <c r="KTU10"/>
      <c r="KTW10"/>
      <c r="KTY10"/>
      <c r="KUA10"/>
      <c r="KUC10"/>
      <c r="KUE10"/>
      <c r="KUG10"/>
      <c r="KUI10"/>
      <c r="KUK10"/>
      <c r="KUM10"/>
      <c r="KUO10"/>
      <c r="KUQ10"/>
      <c r="KUS10"/>
      <c r="KUU10"/>
      <c r="KUW10"/>
      <c r="KUY10"/>
      <c r="KVA10"/>
      <c r="KVC10"/>
      <c r="KVE10"/>
      <c r="KVG10"/>
      <c r="KVI10"/>
      <c r="KVK10"/>
      <c r="KVM10"/>
      <c r="KVO10"/>
      <c r="KVQ10"/>
      <c r="KVS10"/>
      <c r="KVU10"/>
      <c r="KVW10"/>
      <c r="KVY10"/>
      <c r="KWA10"/>
      <c r="KWC10"/>
      <c r="KWE10"/>
      <c r="KWG10"/>
      <c r="KWI10"/>
      <c r="KWK10"/>
      <c r="KWM10"/>
      <c r="KWO10"/>
      <c r="KWQ10"/>
      <c r="KWS10"/>
      <c r="KWU10"/>
      <c r="KWW10"/>
      <c r="KWY10"/>
      <c r="KXA10"/>
      <c r="KXC10"/>
      <c r="KXE10"/>
      <c r="KXG10"/>
      <c r="KXI10"/>
      <c r="KXK10"/>
      <c r="KXM10"/>
      <c r="KXO10"/>
      <c r="KXQ10"/>
      <c r="KXS10"/>
      <c r="KXU10"/>
      <c r="KXW10"/>
      <c r="KXY10"/>
      <c r="KYA10"/>
      <c r="KYC10"/>
      <c r="KYE10"/>
      <c r="KYG10"/>
      <c r="KYI10"/>
      <c r="KYK10"/>
      <c r="KYM10"/>
      <c r="KYO10"/>
      <c r="KYQ10"/>
      <c r="KYS10"/>
      <c r="KYU10"/>
      <c r="KYW10"/>
      <c r="KYY10"/>
      <c r="KZA10"/>
      <c r="KZC10"/>
      <c r="KZE10"/>
      <c r="KZG10"/>
      <c r="KZI10"/>
      <c r="KZK10"/>
      <c r="KZM10"/>
      <c r="KZO10"/>
      <c r="KZQ10"/>
      <c r="KZS10"/>
      <c r="KZU10"/>
      <c r="KZW10"/>
      <c r="KZY10"/>
      <c r="LAA10"/>
      <c r="LAC10"/>
      <c r="LAE10"/>
      <c r="LAG10"/>
      <c r="LAI10"/>
      <c r="LAK10"/>
      <c r="LAM10"/>
      <c r="LAO10"/>
      <c r="LAQ10"/>
      <c r="LAS10"/>
      <c r="LAU10"/>
      <c r="LAW10"/>
      <c r="LAY10"/>
      <c r="LBA10"/>
      <c r="LBC10"/>
      <c r="LBE10"/>
      <c r="LBG10"/>
      <c r="LBI10"/>
      <c r="LBK10"/>
      <c r="LBM10"/>
      <c r="LBO10"/>
      <c r="LBQ10"/>
      <c r="LBS10"/>
      <c r="LBU10"/>
      <c r="LBW10"/>
      <c r="LBY10"/>
      <c r="LCA10"/>
      <c r="LCC10"/>
      <c r="LCE10"/>
      <c r="LCG10"/>
      <c r="LCI10"/>
      <c r="LCK10"/>
      <c r="LCM10"/>
      <c r="LCO10"/>
      <c r="LCQ10"/>
      <c r="LCS10"/>
      <c r="LCU10"/>
      <c r="LCW10"/>
      <c r="LCY10"/>
      <c r="LDA10"/>
      <c r="LDC10"/>
      <c r="LDE10"/>
      <c r="LDG10"/>
      <c r="LDI10"/>
      <c r="LDK10"/>
      <c r="LDM10"/>
      <c r="LDO10"/>
      <c r="LDQ10"/>
      <c r="LDS10"/>
      <c r="LDU10"/>
      <c r="LDW10"/>
      <c r="LDY10"/>
      <c r="LEA10"/>
      <c r="LEC10"/>
      <c r="LEE10"/>
      <c r="LEG10"/>
      <c r="LEI10"/>
      <c r="LEK10"/>
      <c r="LEM10"/>
      <c r="LEO10"/>
      <c r="LEQ10"/>
      <c r="LES10"/>
      <c r="LEU10"/>
      <c r="LEW10"/>
      <c r="LEY10"/>
      <c r="LFA10"/>
      <c r="LFC10"/>
      <c r="LFE10"/>
      <c r="LFG10"/>
      <c r="LFI10"/>
      <c r="LFK10"/>
      <c r="LFM10"/>
      <c r="LFO10"/>
      <c r="LFQ10"/>
      <c r="LFS10"/>
      <c r="LFU10"/>
      <c r="LFW10"/>
      <c r="LFY10"/>
      <c r="LGA10"/>
      <c r="LGC10"/>
      <c r="LGE10"/>
      <c r="LGG10"/>
      <c r="LGI10"/>
      <c r="LGK10"/>
      <c r="LGM10"/>
      <c r="LGO10"/>
      <c r="LGQ10"/>
      <c r="LGS10"/>
      <c r="LGU10"/>
      <c r="LGW10"/>
      <c r="LGY10"/>
      <c r="LHA10"/>
      <c r="LHC10"/>
      <c r="LHE10"/>
      <c r="LHG10"/>
      <c r="LHI10"/>
      <c r="LHK10"/>
      <c r="LHM10"/>
      <c r="LHO10"/>
      <c r="LHQ10"/>
      <c r="LHS10"/>
      <c r="LHU10"/>
      <c r="LHW10"/>
      <c r="LHY10"/>
      <c r="LIA10"/>
      <c r="LIC10"/>
      <c r="LIE10"/>
      <c r="LIG10"/>
      <c r="LII10"/>
      <c r="LIK10"/>
      <c r="LIM10"/>
      <c r="LIO10"/>
      <c r="LIQ10"/>
      <c r="LIS10"/>
      <c r="LIU10"/>
      <c r="LIW10"/>
      <c r="LIY10"/>
      <c r="LJA10"/>
      <c r="LJC10"/>
      <c r="LJE10"/>
      <c r="LJG10"/>
      <c r="LJI10"/>
      <c r="LJK10"/>
      <c r="LJM10"/>
      <c r="LJO10"/>
      <c r="LJQ10"/>
      <c r="LJS10"/>
      <c r="LJU10"/>
      <c r="LJW10"/>
      <c r="LJY10"/>
      <c r="LKA10"/>
      <c r="LKC10"/>
      <c r="LKE10"/>
      <c r="LKG10"/>
      <c r="LKI10"/>
      <c r="LKK10"/>
      <c r="LKM10"/>
      <c r="LKO10"/>
      <c r="LKQ10"/>
      <c r="LKS10"/>
      <c r="LKU10"/>
      <c r="LKW10"/>
      <c r="LKY10"/>
      <c r="LLA10"/>
      <c r="LLC10"/>
      <c r="LLE10"/>
      <c r="LLG10"/>
      <c r="LLI10"/>
      <c r="LLK10"/>
      <c r="LLM10"/>
      <c r="LLO10"/>
      <c r="LLQ10"/>
      <c r="LLS10"/>
      <c r="LLU10"/>
      <c r="LLW10"/>
      <c r="LLY10"/>
      <c r="LMA10"/>
      <c r="LMC10"/>
      <c r="LME10"/>
      <c r="LMG10"/>
      <c r="LMI10"/>
      <c r="LMK10"/>
      <c r="LMM10"/>
      <c r="LMO10"/>
      <c r="LMQ10"/>
      <c r="LMS10"/>
      <c r="LMU10"/>
      <c r="LMW10"/>
      <c r="LMY10"/>
      <c r="LNA10"/>
      <c r="LNC10"/>
      <c r="LNE10"/>
      <c r="LNG10"/>
      <c r="LNI10"/>
      <c r="LNK10"/>
      <c r="LNM10"/>
      <c r="LNO10"/>
      <c r="LNQ10"/>
      <c r="LNS10"/>
      <c r="LNU10"/>
      <c r="LNW10"/>
      <c r="LNY10"/>
      <c r="LOA10"/>
      <c r="LOC10"/>
      <c r="LOE10"/>
      <c r="LOG10"/>
      <c r="LOI10"/>
      <c r="LOK10"/>
      <c r="LOM10"/>
      <c r="LOO10"/>
      <c r="LOQ10"/>
      <c r="LOS10"/>
      <c r="LOU10"/>
      <c r="LOW10"/>
      <c r="LOY10"/>
      <c r="LPA10"/>
      <c r="LPC10"/>
      <c r="LPE10"/>
      <c r="LPG10"/>
      <c r="LPI10"/>
      <c r="LPK10"/>
      <c r="LPM10"/>
      <c r="LPO10"/>
      <c r="LPQ10"/>
      <c r="LPS10"/>
      <c r="LPU10"/>
      <c r="LPW10"/>
      <c r="LPY10"/>
      <c r="LQA10"/>
      <c r="LQC10"/>
      <c r="LQE10"/>
      <c r="LQG10"/>
      <c r="LQI10"/>
      <c r="LQK10"/>
      <c r="LQM10"/>
      <c r="LQO10"/>
      <c r="LQQ10"/>
      <c r="LQS10"/>
      <c r="LQU10"/>
      <c r="LQW10"/>
      <c r="LQY10"/>
      <c r="LRA10"/>
      <c r="LRC10"/>
      <c r="LRE10"/>
      <c r="LRG10"/>
      <c r="LRI10"/>
      <c r="LRK10"/>
      <c r="LRM10"/>
      <c r="LRO10"/>
      <c r="LRQ10"/>
      <c r="LRS10"/>
      <c r="LRU10"/>
      <c r="LRW10"/>
      <c r="LRY10"/>
      <c r="LSA10"/>
      <c r="LSC10"/>
      <c r="LSE10"/>
      <c r="LSG10"/>
      <c r="LSI10"/>
      <c r="LSK10"/>
      <c r="LSM10"/>
      <c r="LSO10"/>
      <c r="LSQ10"/>
      <c r="LSS10"/>
      <c r="LSU10"/>
      <c r="LSW10"/>
      <c r="LSY10"/>
      <c r="LTA10"/>
      <c r="LTC10"/>
      <c r="LTE10"/>
      <c r="LTG10"/>
      <c r="LTI10"/>
      <c r="LTK10"/>
      <c r="LTM10"/>
      <c r="LTO10"/>
      <c r="LTQ10"/>
      <c r="LTS10"/>
      <c r="LTU10"/>
      <c r="LTW10"/>
      <c r="LTY10"/>
      <c r="LUA10"/>
      <c r="LUC10"/>
      <c r="LUE10"/>
      <c r="LUG10"/>
      <c r="LUI10"/>
      <c r="LUK10"/>
      <c r="LUM10"/>
      <c r="LUO10"/>
      <c r="LUQ10"/>
      <c r="LUS10"/>
      <c r="LUU10"/>
      <c r="LUW10"/>
      <c r="LUY10"/>
      <c r="LVA10"/>
      <c r="LVC10"/>
      <c r="LVE10"/>
      <c r="LVG10"/>
      <c r="LVI10"/>
      <c r="LVK10"/>
      <c r="LVM10"/>
      <c r="LVO10"/>
      <c r="LVQ10"/>
      <c r="LVS10"/>
      <c r="LVU10"/>
      <c r="LVW10"/>
      <c r="LVY10"/>
      <c r="LWA10"/>
      <c r="LWC10"/>
      <c r="LWE10"/>
      <c r="LWG10"/>
      <c r="LWI10"/>
      <c r="LWK10"/>
      <c r="LWM10"/>
      <c r="LWO10"/>
      <c r="LWQ10"/>
      <c r="LWS10"/>
      <c r="LWU10"/>
      <c r="LWW10"/>
      <c r="LWY10"/>
      <c r="LXA10"/>
      <c r="LXC10"/>
      <c r="LXE10"/>
      <c r="LXG10"/>
      <c r="LXI10"/>
      <c r="LXK10"/>
      <c r="LXM10"/>
      <c r="LXO10"/>
      <c r="LXQ10"/>
      <c r="LXS10"/>
      <c r="LXU10"/>
      <c r="LXW10"/>
      <c r="LXY10"/>
      <c r="LYA10"/>
      <c r="LYC10"/>
      <c r="LYE10"/>
      <c r="LYG10"/>
      <c r="LYI10"/>
      <c r="LYK10"/>
      <c r="LYM10"/>
      <c r="LYO10"/>
      <c r="LYQ10"/>
      <c r="LYS10"/>
      <c r="LYU10"/>
      <c r="LYW10"/>
      <c r="LYY10"/>
      <c r="LZA10"/>
      <c r="LZC10"/>
      <c r="LZE10"/>
      <c r="LZG10"/>
      <c r="LZI10"/>
      <c r="LZK10"/>
      <c r="LZM10"/>
      <c r="LZO10"/>
      <c r="LZQ10"/>
      <c r="LZS10"/>
      <c r="LZU10"/>
      <c r="LZW10"/>
      <c r="LZY10"/>
      <c r="MAA10"/>
      <c r="MAC10"/>
      <c r="MAE10"/>
      <c r="MAG10"/>
      <c r="MAI10"/>
      <c r="MAK10"/>
      <c r="MAM10"/>
      <c r="MAO10"/>
      <c r="MAQ10"/>
      <c r="MAS10"/>
      <c r="MAU10"/>
      <c r="MAW10"/>
      <c r="MAY10"/>
      <c r="MBA10"/>
      <c r="MBC10"/>
      <c r="MBE10"/>
      <c r="MBG10"/>
      <c r="MBI10"/>
      <c r="MBK10"/>
      <c r="MBM10"/>
      <c r="MBO10"/>
      <c r="MBQ10"/>
      <c r="MBS10"/>
      <c r="MBU10"/>
      <c r="MBW10"/>
      <c r="MBY10"/>
      <c r="MCA10"/>
      <c r="MCC10"/>
      <c r="MCE10"/>
      <c r="MCG10"/>
      <c r="MCI10"/>
      <c r="MCK10"/>
      <c r="MCM10"/>
      <c r="MCO10"/>
      <c r="MCQ10"/>
      <c r="MCS10"/>
      <c r="MCU10"/>
      <c r="MCW10"/>
      <c r="MCY10"/>
      <c r="MDA10"/>
      <c r="MDC10"/>
      <c r="MDE10"/>
      <c r="MDG10"/>
      <c r="MDI10"/>
      <c r="MDK10"/>
      <c r="MDM10"/>
      <c r="MDO10"/>
      <c r="MDQ10"/>
      <c r="MDS10"/>
      <c r="MDU10"/>
      <c r="MDW10"/>
      <c r="MDY10"/>
      <c r="MEA10"/>
      <c r="MEC10"/>
      <c r="MEE10"/>
      <c r="MEG10"/>
      <c r="MEI10"/>
      <c r="MEK10"/>
      <c r="MEM10"/>
      <c r="MEO10"/>
      <c r="MEQ10"/>
      <c r="MES10"/>
      <c r="MEU10"/>
      <c r="MEW10"/>
      <c r="MEY10"/>
      <c r="MFA10"/>
      <c r="MFC10"/>
      <c r="MFE10"/>
      <c r="MFG10"/>
      <c r="MFI10"/>
      <c r="MFK10"/>
      <c r="MFM10"/>
      <c r="MFO10"/>
      <c r="MFQ10"/>
      <c r="MFS10"/>
      <c r="MFU10"/>
      <c r="MFW10"/>
      <c r="MFY10"/>
      <c r="MGA10"/>
      <c r="MGC10"/>
      <c r="MGE10"/>
      <c r="MGG10"/>
      <c r="MGI10"/>
      <c r="MGK10"/>
      <c r="MGM10"/>
      <c r="MGO10"/>
      <c r="MGQ10"/>
      <c r="MGS10"/>
      <c r="MGU10"/>
      <c r="MGW10"/>
      <c r="MGY10"/>
      <c r="MHA10"/>
      <c r="MHC10"/>
      <c r="MHE10"/>
      <c r="MHG10"/>
      <c r="MHI10"/>
      <c r="MHK10"/>
      <c r="MHM10"/>
      <c r="MHO10"/>
      <c r="MHQ10"/>
      <c r="MHS10"/>
      <c r="MHU10"/>
      <c r="MHW10"/>
      <c r="MHY10"/>
      <c r="MIA10"/>
      <c r="MIC10"/>
      <c r="MIE10"/>
      <c r="MIG10"/>
      <c r="MII10"/>
      <c r="MIK10"/>
      <c r="MIM10"/>
      <c r="MIO10"/>
      <c r="MIQ10"/>
      <c r="MIS10"/>
      <c r="MIU10"/>
      <c r="MIW10"/>
      <c r="MIY10"/>
      <c r="MJA10"/>
      <c r="MJC10"/>
      <c r="MJE10"/>
      <c r="MJG10"/>
      <c r="MJI10"/>
      <c r="MJK10"/>
      <c r="MJM10"/>
      <c r="MJO10"/>
      <c r="MJQ10"/>
      <c r="MJS10"/>
      <c r="MJU10"/>
      <c r="MJW10"/>
      <c r="MJY10"/>
      <c r="MKA10"/>
      <c r="MKC10"/>
      <c r="MKE10"/>
      <c r="MKG10"/>
      <c r="MKI10"/>
      <c r="MKK10"/>
      <c r="MKM10"/>
      <c r="MKO10"/>
      <c r="MKQ10"/>
      <c r="MKS10"/>
      <c r="MKU10"/>
      <c r="MKW10"/>
      <c r="MKY10"/>
      <c r="MLA10"/>
      <c r="MLC10"/>
      <c r="MLE10"/>
      <c r="MLG10"/>
      <c r="MLI10"/>
      <c r="MLK10"/>
      <c r="MLM10"/>
      <c r="MLO10"/>
      <c r="MLQ10"/>
      <c r="MLS10"/>
      <c r="MLU10"/>
      <c r="MLW10"/>
      <c r="MLY10"/>
      <c r="MMA10"/>
      <c r="MMC10"/>
      <c r="MME10"/>
      <c r="MMG10"/>
      <c r="MMI10"/>
      <c r="MMK10"/>
      <c r="MMM10"/>
      <c r="MMO10"/>
      <c r="MMQ10"/>
      <c r="MMS10"/>
      <c r="MMU10"/>
      <c r="MMW10"/>
      <c r="MMY10"/>
      <c r="MNA10"/>
      <c r="MNC10"/>
      <c r="MNE10"/>
      <c r="MNG10"/>
      <c r="MNI10"/>
      <c r="MNK10"/>
      <c r="MNM10"/>
      <c r="MNO10"/>
      <c r="MNQ10"/>
      <c r="MNS10"/>
      <c r="MNU10"/>
      <c r="MNW10"/>
      <c r="MNY10"/>
      <c r="MOA10"/>
      <c r="MOC10"/>
      <c r="MOE10"/>
      <c r="MOG10"/>
      <c r="MOI10"/>
      <c r="MOK10"/>
      <c r="MOM10"/>
      <c r="MOO10"/>
      <c r="MOQ10"/>
      <c r="MOS10"/>
      <c r="MOU10"/>
      <c r="MOW10"/>
      <c r="MOY10"/>
      <c r="MPA10"/>
      <c r="MPC10"/>
      <c r="MPE10"/>
      <c r="MPG10"/>
      <c r="MPI10"/>
      <c r="MPK10"/>
      <c r="MPM10"/>
      <c r="MPO10"/>
      <c r="MPQ10"/>
      <c r="MPS10"/>
      <c r="MPU10"/>
      <c r="MPW10"/>
      <c r="MPY10"/>
      <c r="MQA10"/>
      <c r="MQC10"/>
      <c r="MQE10"/>
      <c r="MQG10"/>
      <c r="MQI10"/>
      <c r="MQK10"/>
      <c r="MQM10"/>
      <c r="MQO10"/>
      <c r="MQQ10"/>
      <c r="MQS10"/>
      <c r="MQU10"/>
      <c r="MQW10"/>
      <c r="MQY10"/>
      <c r="MRA10"/>
      <c r="MRC10"/>
      <c r="MRE10"/>
      <c r="MRG10"/>
      <c r="MRI10"/>
      <c r="MRK10"/>
      <c r="MRM10"/>
      <c r="MRO10"/>
      <c r="MRQ10"/>
      <c r="MRS10"/>
      <c r="MRU10"/>
      <c r="MRW10"/>
      <c r="MRY10"/>
      <c r="MSA10"/>
      <c r="MSC10"/>
      <c r="MSE10"/>
      <c r="MSG10"/>
      <c r="MSI10"/>
      <c r="MSK10"/>
      <c r="MSM10"/>
      <c r="MSO10"/>
      <c r="MSQ10"/>
      <c r="MSS10"/>
      <c r="MSU10"/>
      <c r="MSW10"/>
      <c r="MSY10"/>
      <c r="MTA10"/>
      <c r="MTC10"/>
      <c r="MTE10"/>
      <c r="MTG10"/>
      <c r="MTI10"/>
      <c r="MTK10"/>
      <c r="MTM10"/>
      <c r="MTO10"/>
      <c r="MTQ10"/>
      <c r="MTS10"/>
      <c r="MTU10"/>
      <c r="MTW10"/>
      <c r="MTY10"/>
      <c r="MUA10"/>
      <c r="MUC10"/>
      <c r="MUE10"/>
      <c r="MUG10"/>
      <c r="MUI10"/>
      <c r="MUK10"/>
      <c r="MUM10"/>
      <c r="MUO10"/>
      <c r="MUQ10"/>
      <c r="MUS10"/>
      <c r="MUU10"/>
      <c r="MUW10"/>
      <c r="MUY10"/>
      <c r="MVA10"/>
      <c r="MVC10"/>
      <c r="MVE10"/>
      <c r="MVG10"/>
      <c r="MVI10"/>
      <c r="MVK10"/>
      <c r="MVM10"/>
      <c r="MVO10"/>
      <c r="MVQ10"/>
      <c r="MVS10"/>
      <c r="MVU10"/>
      <c r="MVW10"/>
      <c r="MVY10"/>
      <c r="MWA10"/>
      <c r="MWC10"/>
      <c r="MWE10"/>
      <c r="MWG10"/>
      <c r="MWI10"/>
      <c r="MWK10"/>
      <c r="MWM10"/>
      <c r="MWO10"/>
      <c r="MWQ10"/>
      <c r="MWS10"/>
      <c r="MWU10"/>
      <c r="MWW10"/>
      <c r="MWY10"/>
      <c r="MXA10"/>
      <c r="MXC10"/>
      <c r="MXE10"/>
      <c r="MXG10"/>
      <c r="MXI10"/>
      <c r="MXK10"/>
      <c r="MXM10"/>
      <c r="MXO10"/>
      <c r="MXQ10"/>
      <c r="MXS10"/>
      <c r="MXU10"/>
      <c r="MXW10"/>
      <c r="MXY10"/>
      <c r="MYA10"/>
      <c r="MYC10"/>
      <c r="MYE10"/>
      <c r="MYG10"/>
      <c r="MYI10"/>
      <c r="MYK10"/>
      <c r="MYM10"/>
      <c r="MYO10"/>
      <c r="MYQ10"/>
      <c r="MYS10"/>
      <c r="MYU10"/>
      <c r="MYW10"/>
      <c r="MYY10"/>
      <c r="MZA10"/>
      <c r="MZC10"/>
      <c r="MZE10"/>
      <c r="MZG10"/>
      <c r="MZI10"/>
      <c r="MZK10"/>
      <c r="MZM10"/>
      <c r="MZO10"/>
      <c r="MZQ10"/>
      <c r="MZS10"/>
      <c r="MZU10"/>
      <c r="MZW10"/>
      <c r="MZY10"/>
      <c r="NAA10"/>
      <c r="NAC10"/>
      <c r="NAE10"/>
      <c r="NAG10"/>
      <c r="NAI10"/>
      <c r="NAK10"/>
      <c r="NAM10"/>
      <c r="NAO10"/>
      <c r="NAQ10"/>
      <c r="NAS10"/>
      <c r="NAU10"/>
      <c r="NAW10"/>
      <c r="NAY10"/>
      <c r="NBA10"/>
      <c r="NBC10"/>
      <c r="NBE10"/>
      <c r="NBG10"/>
      <c r="NBI10"/>
      <c r="NBK10"/>
      <c r="NBM10"/>
      <c r="NBO10"/>
      <c r="NBQ10"/>
      <c r="NBS10"/>
      <c r="NBU10"/>
      <c r="NBW10"/>
      <c r="NBY10"/>
      <c r="NCA10"/>
      <c r="NCC10"/>
      <c r="NCE10"/>
      <c r="NCG10"/>
      <c r="NCI10"/>
      <c r="NCK10"/>
      <c r="NCM10"/>
      <c r="NCO10"/>
      <c r="NCQ10"/>
      <c r="NCS10"/>
      <c r="NCU10"/>
      <c r="NCW10"/>
      <c r="NCY10"/>
      <c r="NDA10"/>
      <c r="NDC10"/>
      <c r="NDE10"/>
      <c r="NDG10"/>
      <c r="NDI10"/>
      <c r="NDK10"/>
      <c r="NDM10"/>
      <c r="NDO10"/>
      <c r="NDQ10"/>
      <c r="NDS10"/>
      <c r="NDU10"/>
      <c r="NDW10"/>
      <c r="NDY10"/>
      <c r="NEA10"/>
      <c r="NEC10"/>
      <c r="NEE10"/>
      <c r="NEG10"/>
      <c r="NEI10"/>
      <c r="NEK10"/>
      <c r="NEM10"/>
      <c r="NEO10"/>
      <c r="NEQ10"/>
      <c r="NES10"/>
      <c r="NEU10"/>
      <c r="NEW10"/>
      <c r="NEY10"/>
      <c r="NFA10"/>
      <c r="NFC10"/>
      <c r="NFE10"/>
      <c r="NFG10"/>
      <c r="NFI10"/>
      <c r="NFK10"/>
      <c r="NFM10"/>
      <c r="NFO10"/>
      <c r="NFQ10"/>
      <c r="NFS10"/>
      <c r="NFU10"/>
      <c r="NFW10"/>
      <c r="NFY10"/>
      <c r="NGA10"/>
      <c r="NGC10"/>
      <c r="NGE10"/>
      <c r="NGG10"/>
      <c r="NGI10"/>
      <c r="NGK10"/>
      <c r="NGM10"/>
      <c r="NGO10"/>
      <c r="NGQ10"/>
      <c r="NGS10"/>
      <c r="NGU10"/>
      <c r="NGW10"/>
      <c r="NGY10"/>
      <c r="NHA10"/>
      <c r="NHC10"/>
      <c r="NHE10"/>
      <c r="NHG10"/>
      <c r="NHI10"/>
      <c r="NHK10"/>
      <c r="NHM10"/>
      <c r="NHO10"/>
      <c r="NHQ10"/>
      <c r="NHS10"/>
      <c r="NHU10"/>
      <c r="NHW10"/>
      <c r="NHY10"/>
      <c r="NIA10"/>
      <c r="NIC10"/>
      <c r="NIE10"/>
      <c r="NIG10"/>
      <c r="NII10"/>
      <c r="NIK10"/>
      <c r="NIM10"/>
      <c r="NIO10"/>
      <c r="NIQ10"/>
      <c r="NIS10"/>
      <c r="NIU10"/>
      <c r="NIW10"/>
      <c r="NIY10"/>
      <c r="NJA10"/>
      <c r="NJC10"/>
      <c r="NJE10"/>
      <c r="NJG10"/>
      <c r="NJI10"/>
      <c r="NJK10"/>
      <c r="NJM10"/>
      <c r="NJO10"/>
      <c r="NJQ10"/>
      <c r="NJS10"/>
      <c r="NJU10"/>
      <c r="NJW10"/>
      <c r="NJY10"/>
      <c r="NKA10"/>
      <c r="NKC10"/>
      <c r="NKE10"/>
      <c r="NKG10"/>
      <c r="NKI10"/>
      <c r="NKK10"/>
      <c r="NKM10"/>
      <c r="NKO10"/>
      <c r="NKQ10"/>
      <c r="NKS10"/>
      <c r="NKU10"/>
      <c r="NKW10"/>
      <c r="NKY10"/>
      <c r="NLA10"/>
      <c r="NLC10"/>
      <c r="NLE10"/>
      <c r="NLG10"/>
      <c r="NLI10"/>
      <c r="NLK10"/>
      <c r="NLM10"/>
      <c r="NLO10"/>
      <c r="NLQ10"/>
      <c r="NLS10"/>
      <c r="NLU10"/>
      <c r="NLW10"/>
      <c r="NLY10"/>
      <c r="NMA10"/>
      <c r="NMC10"/>
      <c r="NME10"/>
      <c r="NMG10"/>
      <c r="NMI10"/>
      <c r="NMK10"/>
      <c r="NMM10"/>
      <c r="NMO10"/>
      <c r="NMQ10"/>
      <c r="NMS10"/>
      <c r="NMU10"/>
      <c r="NMW10"/>
      <c r="NMY10"/>
      <c r="NNA10"/>
      <c r="NNC10"/>
      <c r="NNE10"/>
      <c r="NNG10"/>
      <c r="NNI10"/>
      <c r="NNK10"/>
      <c r="NNM10"/>
      <c r="NNO10"/>
      <c r="NNQ10"/>
      <c r="NNS10"/>
      <c r="NNU10"/>
      <c r="NNW10"/>
      <c r="NNY10"/>
      <c r="NOA10"/>
      <c r="NOC10"/>
      <c r="NOE10"/>
      <c r="NOG10"/>
      <c r="NOI10"/>
      <c r="NOK10"/>
      <c r="NOM10"/>
      <c r="NOO10"/>
      <c r="NOQ10"/>
      <c r="NOS10"/>
      <c r="NOU10"/>
      <c r="NOW10"/>
      <c r="NOY10"/>
      <c r="NPA10"/>
      <c r="NPC10"/>
      <c r="NPE10"/>
      <c r="NPG10"/>
      <c r="NPI10"/>
      <c r="NPK10"/>
      <c r="NPM10"/>
      <c r="NPO10"/>
      <c r="NPQ10"/>
      <c r="NPS10"/>
      <c r="NPU10"/>
      <c r="NPW10"/>
      <c r="NPY10"/>
      <c r="NQA10"/>
      <c r="NQC10"/>
      <c r="NQE10"/>
      <c r="NQG10"/>
      <c r="NQI10"/>
      <c r="NQK10"/>
      <c r="NQM10"/>
      <c r="NQO10"/>
      <c r="NQQ10"/>
      <c r="NQS10"/>
      <c r="NQU10"/>
      <c r="NQW10"/>
      <c r="NQY10"/>
      <c r="NRA10"/>
      <c r="NRC10"/>
      <c r="NRE10"/>
      <c r="NRG10"/>
      <c r="NRI10"/>
      <c r="NRK10"/>
      <c r="NRM10"/>
      <c r="NRO10"/>
      <c r="NRQ10"/>
      <c r="NRS10"/>
      <c r="NRU10"/>
      <c r="NRW10"/>
      <c r="NRY10"/>
      <c r="NSA10"/>
      <c r="NSC10"/>
      <c r="NSE10"/>
      <c r="NSG10"/>
      <c r="NSI10"/>
      <c r="NSK10"/>
      <c r="NSM10"/>
      <c r="NSO10"/>
      <c r="NSQ10"/>
      <c r="NSS10"/>
      <c r="NSU10"/>
      <c r="NSW10"/>
      <c r="NSY10"/>
      <c r="NTA10"/>
      <c r="NTC10"/>
      <c r="NTE10"/>
      <c r="NTG10"/>
      <c r="NTI10"/>
      <c r="NTK10"/>
      <c r="NTM10"/>
      <c r="NTO10"/>
      <c r="NTQ10"/>
      <c r="NTS10"/>
      <c r="NTU10"/>
      <c r="NTW10"/>
      <c r="NTY10"/>
      <c r="NUA10"/>
      <c r="NUC10"/>
      <c r="NUE10"/>
      <c r="NUG10"/>
      <c r="NUI10"/>
      <c r="NUK10"/>
      <c r="NUM10"/>
      <c r="NUO10"/>
      <c r="NUQ10"/>
      <c r="NUS10"/>
      <c r="NUU10"/>
      <c r="NUW10"/>
      <c r="NUY10"/>
      <c r="NVA10"/>
      <c r="NVC10"/>
      <c r="NVE10"/>
      <c r="NVG10"/>
      <c r="NVI10"/>
      <c r="NVK10"/>
      <c r="NVM10"/>
      <c r="NVO10"/>
      <c r="NVQ10"/>
      <c r="NVS10"/>
      <c r="NVU10"/>
      <c r="NVW10"/>
      <c r="NVY10"/>
      <c r="NWA10"/>
      <c r="NWC10"/>
      <c r="NWE10"/>
      <c r="NWG10"/>
      <c r="NWI10"/>
      <c r="NWK10"/>
      <c r="NWM10"/>
      <c r="NWO10"/>
      <c r="NWQ10"/>
      <c r="NWS10"/>
      <c r="NWU10"/>
      <c r="NWW10"/>
      <c r="NWY10"/>
      <c r="NXA10"/>
      <c r="NXC10"/>
      <c r="NXE10"/>
      <c r="NXG10"/>
      <c r="NXI10"/>
      <c r="NXK10"/>
      <c r="NXM10"/>
      <c r="NXO10"/>
      <c r="NXQ10"/>
      <c r="NXS10"/>
      <c r="NXU10"/>
      <c r="NXW10"/>
      <c r="NXY10"/>
      <c r="NYA10"/>
      <c r="NYC10"/>
      <c r="NYE10"/>
      <c r="NYG10"/>
      <c r="NYI10"/>
      <c r="NYK10"/>
      <c r="NYM10"/>
      <c r="NYO10"/>
      <c r="NYQ10"/>
      <c r="NYS10"/>
      <c r="NYU10"/>
      <c r="NYW10"/>
      <c r="NYY10"/>
      <c r="NZA10"/>
      <c r="NZC10"/>
      <c r="NZE10"/>
      <c r="NZG10"/>
      <c r="NZI10"/>
      <c r="NZK10"/>
      <c r="NZM10"/>
      <c r="NZO10"/>
      <c r="NZQ10"/>
      <c r="NZS10"/>
      <c r="NZU10"/>
      <c r="NZW10"/>
      <c r="NZY10"/>
      <c r="OAA10"/>
      <c r="OAC10"/>
      <c r="OAE10"/>
      <c r="OAG10"/>
      <c r="OAI10"/>
      <c r="OAK10"/>
      <c r="OAM10"/>
      <c r="OAO10"/>
      <c r="OAQ10"/>
      <c r="OAS10"/>
      <c r="OAU10"/>
      <c r="OAW10"/>
      <c r="OAY10"/>
      <c r="OBA10"/>
      <c r="OBC10"/>
      <c r="OBE10"/>
      <c r="OBG10"/>
      <c r="OBI10"/>
      <c r="OBK10"/>
      <c r="OBM10"/>
      <c r="OBO10"/>
      <c r="OBQ10"/>
      <c r="OBS10"/>
      <c r="OBU10"/>
      <c r="OBW10"/>
      <c r="OBY10"/>
      <c r="OCA10"/>
      <c r="OCC10"/>
      <c r="OCE10"/>
      <c r="OCG10"/>
      <c r="OCI10"/>
      <c r="OCK10"/>
      <c r="OCM10"/>
      <c r="OCO10"/>
      <c r="OCQ10"/>
      <c r="OCS10"/>
      <c r="OCU10"/>
      <c r="OCW10"/>
      <c r="OCY10"/>
      <c r="ODA10"/>
      <c r="ODC10"/>
      <c r="ODE10"/>
      <c r="ODG10"/>
      <c r="ODI10"/>
      <c r="ODK10"/>
      <c r="ODM10"/>
      <c r="ODO10"/>
      <c r="ODQ10"/>
      <c r="ODS10"/>
      <c r="ODU10"/>
      <c r="ODW10"/>
      <c r="ODY10"/>
      <c r="OEA10"/>
      <c r="OEC10"/>
      <c r="OEE10"/>
      <c r="OEG10"/>
      <c r="OEI10"/>
      <c r="OEK10"/>
      <c r="OEM10"/>
      <c r="OEO10"/>
      <c r="OEQ10"/>
      <c r="OES10"/>
      <c r="OEU10"/>
      <c r="OEW10"/>
      <c r="OEY10"/>
      <c r="OFA10"/>
      <c r="OFC10"/>
      <c r="OFE10"/>
      <c r="OFG10"/>
      <c r="OFI10"/>
      <c r="OFK10"/>
      <c r="OFM10"/>
      <c r="OFO10"/>
      <c r="OFQ10"/>
      <c r="OFS10"/>
      <c r="OFU10"/>
      <c r="OFW10"/>
      <c r="OFY10"/>
      <c r="OGA10"/>
      <c r="OGC10"/>
      <c r="OGE10"/>
      <c r="OGG10"/>
      <c r="OGI10"/>
      <c r="OGK10"/>
      <c r="OGM10"/>
      <c r="OGO10"/>
      <c r="OGQ10"/>
      <c r="OGS10"/>
      <c r="OGU10"/>
      <c r="OGW10"/>
      <c r="OGY10"/>
      <c r="OHA10"/>
      <c r="OHC10"/>
      <c r="OHE10"/>
      <c r="OHG10"/>
      <c r="OHI10"/>
      <c r="OHK10"/>
      <c r="OHM10"/>
      <c r="OHO10"/>
      <c r="OHQ10"/>
      <c r="OHS10"/>
      <c r="OHU10"/>
      <c r="OHW10"/>
      <c r="OHY10"/>
      <c r="OIA10"/>
      <c r="OIC10"/>
      <c r="OIE10"/>
      <c r="OIG10"/>
      <c r="OII10"/>
      <c r="OIK10"/>
      <c r="OIM10"/>
      <c r="OIO10"/>
      <c r="OIQ10"/>
      <c r="OIS10"/>
      <c r="OIU10"/>
      <c r="OIW10"/>
      <c r="OIY10"/>
      <c r="OJA10"/>
      <c r="OJC10"/>
      <c r="OJE10"/>
      <c r="OJG10"/>
      <c r="OJI10"/>
      <c r="OJK10"/>
      <c r="OJM10"/>
      <c r="OJO10"/>
      <c r="OJQ10"/>
      <c r="OJS10"/>
      <c r="OJU10"/>
      <c r="OJW10"/>
      <c r="OJY10"/>
      <c r="OKA10"/>
      <c r="OKC10"/>
      <c r="OKE10"/>
      <c r="OKG10"/>
      <c r="OKI10"/>
      <c r="OKK10"/>
      <c r="OKM10"/>
      <c r="OKO10"/>
      <c r="OKQ10"/>
      <c r="OKS10"/>
      <c r="OKU10"/>
      <c r="OKW10"/>
      <c r="OKY10"/>
      <c r="OLA10"/>
      <c r="OLC10"/>
      <c r="OLE10"/>
      <c r="OLG10"/>
      <c r="OLI10"/>
      <c r="OLK10"/>
      <c r="OLM10"/>
      <c r="OLO10"/>
      <c r="OLQ10"/>
      <c r="OLS10"/>
      <c r="OLU10"/>
      <c r="OLW10"/>
      <c r="OLY10"/>
      <c r="OMA10"/>
      <c r="OMC10"/>
      <c r="OME10"/>
      <c r="OMG10"/>
      <c r="OMI10"/>
      <c r="OMK10"/>
      <c r="OMM10"/>
      <c r="OMO10"/>
      <c r="OMQ10"/>
      <c r="OMS10"/>
      <c r="OMU10"/>
      <c r="OMW10"/>
      <c r="OMY10"/>
      <c r="ONA10"/>
      <c r="ONC10"/>
      <c r="ONE10"/>
      <c r="ONG10"/>
      <c r="ONI10"/>
      <c r="ONK10"/>
      <c r="ONM10"/>
      <c r="ONO10"/>
      <c r="ONQ10"/>
      <c r="ONS10"/>
      <c r="ONU10"/>
      <c r="ONW10"/>
      <c r="ONY10"/>
      <c r="OOA10"/>
      <c r="OOC10"/>
      <c r="OOE10"/>
      <c r="OOG10"/>
      <c r="OOI10"/>
      <c r="OOK10"/>
      <c r="OOM10"/>
      <c r="OOO10"/>
      <c r="OOQ10"/>
      <c r="OOS10"/>
      <c r="OOU10"/>
      <c r="OOW10"/>
      <c r="OOY10"/>
      <c r="OPA10"/>
      <c r="OPC10"/>
      <c r="OPE10"/>
      <c r="OPG10"/>
      <c r="OPI10"/>
      <c r="OPK10"/>
      <c r="OPM10"/>
      <c r="OPO10"/>
      <c r="OPQ10"/>
      <c r="OPS10"/>
      <c r="OPU10"/>
      <c r="OPW10"/>
      <c r="OPY10"/>
      <c r="OQA10"/>
      <c r="OQC10"/>
      <c r="OQE10"/>
      <c r="OQG10"/>
      <c r="OQI10"/>
      <c r="OQK10"/>
      <c r="OQM10"/>
      <c r="OQO10"/>
      <c r="OQQ10"/>
      <c r="OQS10"/>
      <c r="OQU10"/>
      <c r="OQW10"/>
      <c r="OQY10"/>
      <c r="ORA10"/>
      <c r="ORC10"/>
      <c r="ORE10"/>
      <c r="ORG10"/>
      <c r="ORI10"/>
      <c r="ORK10"/>
      <c r="ORM10"/>
      <c r="ORO10"/>
      <c r="ORQ10"/>
      <c r="ORS10"/>
      <c r="ORU10"/>
      <c r="ORW10"/>
      <c r="ORY10"/>
      <c r="OSA10"/>
      <c r="OSC10"/>
      <c r="OSE10"/>
      <c r="OSG10"/>
      <c r="OSI10"/>
      <c r="OSK10"/>
      <c r="OSM10"/>
      <c r="OSO10"/>
      <c r="OSQ10"/>
      <c r="OSS10"/>
      <c r="OSU10"/>
      <c r="OSW10"/>
      <c r="OSY10"/>
      <c r="OTA10"/>
      <c r="OTC10"/>
      <c r="OTE10"/>
      <c r="OTG10"/>
      <c r="OTI10"/>
      <c r="OTK10"/>
      <c r="OTM10"/>
      <c r="OTO10"/>
      <c r="OTQ10"/>
      <c r="OTS10"/>
      <c r="OTU10"/>
      <c r="OTW10"/>
      <c r="OTY10"/>
      <c r="OUA10"/>
      <c r="OUC10"/>
      <c r="OUE10"/>
      <c r="OUG10"/>
      <c r="OUI10"/>
      <c r="OUK10"/>
      <c r="OUM10"/>
      <c r="OUO10"/>
      <c r="OUQ10"/>
      <c r="OUS10"/>
      <c r="OUU10"/>
      <c r="OUW10"/>
      <c r="OUY10"/>
      <c r="OVA10"/>
      <c r="OVC10"/>
      <c r="OVE10"/>
      <c r="OVG10"/>
      <c r="OVI10"/>
      <c r="OVK10"/>
      <c r="OVM10"/>
      <c r="OVO10"/>
      <c r="OVQ10"/>
      <c r="OVS10"/>
      <c r="OVU10"/>
      <c r="OVW10"/>
      <c r="OVY10"/>
      <c r="OWA10"/>
      <c r="OWC10"/>
      <c r="OWE10"/>
      <c r="OWG10"/>
      <c r="OWI10"/>
      <c r="OWK10"/>
      <c r="OWM10"/>
      <c r="OWO10"/>
      <c r="OWQ10"/>
      <c r="OWS10"/>
      <c r="OWU10"/>
      <c r="OWW10"/>
      <c r="OWY10"/>
      <c r="OXA10"/>
      <c r="OXC10"/>
      <c r="OXE10"/>
      <c r="OXG10"/>
      <c r="OXI10"/>
      <c r="OXK10"/>
      <c r="OXM10"/>
      <c r="OXO10"/>
      <c r="OXQ10"/>
      <c r="OXS10"/>
      <c r="OXU10"/>
      <c r="OXW10"/>
      <c r="OXY10"/>
      <c r="OYA10"/>
      <c r="OYC10"/>
      <c r="OYE10"/>
      <c r="OYG10"/>
      <c r="OYI10"/>
      <c r="OYK10"/>
      <c r="OYM10"/>
      <c r="OYO10"/>
      <c r="OYQ10"/>
      <c r="OYS10"/>
      <c r="OYU10"/>
      <c r="OYW10"/>
      <c r="OYY10"/>
      <c r="OZA10"/>
      <c r="OZC10"/>
      <c r="OZE10"/>
      <c r="OZG10"/>
      <c r="OZI10"/>
      <c r="OZK10"/>
      <c r="OZM10"/>
      <c r="OZO10"/>
      <c r="OZQ10"/>
      <c r="OZS10"/>
      <c r="OZU10"/>
      <c r="OZW10"/>
      <c r="OZY10"/>
      <c r="PAA10"/>
      <c r="PAC10"/>
      <c r="PAE10"/>
      <c r="PAG10"/>
      <c r="PAI10"/>
      <c r="PAK10"/>
      <c r="PAM10"/>
      <c r="PAO10"/>
      <c r="PAQ10"/>
      <c r="PAS10"/>
      <c r="PAU10"/>
      <c r="PAW10"/>
      <c r="PAY10"/>
      <c r="PBA10"/>
      <c r="PBC10"/>
      <c r="PBE10"/>
      <c r="PBG10"/>
      <c r="PBI10"/>
      <c r="PBK10"/>
      <c r="PBM10"/>
      <c r="PBO10"/>
      <c r="PBQ10"/>
      <c r="PBS10"/>
      <c r="PBU10"/>
      <c r="PBW10"/>
      <c r="PBY10"/>
      <c r="PCA10"/>
      <c r="PCC10"/>
      <c r="PCE10"/>
      <c r="PCG10"/>
      <c r="PCI10"/>
      <c r="PCK10"/>
      <c r="PCM10"/>
      <c r="PCO10"/>
      <c r="PCQ10"/>
      <c r="PCS10"/>
      <c r="PCU10"/>
      <c r="PCW10"/>
      <c r="PCY10"/>
      <c r="PDA10"/>
      <c r="PDC10"/>
      <c r="PDE10"/>
      <c r="PDG10"/>
      <c r="PDI10"/>
      <c r="PDK10"/>
      <c r="PDM10"/>
      <c r="PDO10"/>
      <c r="PDQ10"/>
      <c r="PDS10"/>
      <c r="PDU10"/>
      <c r="PDW10"/>
      <c r="PDY10"/>
      <c r="PEA10"/>
      <c r="PEC10"/>
      <c r="PEE10"/>
      <c r="PEG10"/>
      <c r="PEI10"/>
      <c r="PEK10"/>
      <c r="PEM10"/>
      <c r="PEO10"/>
      <c r="PEQ10"/>
      <c r="PES10"/>
      <c r="PEU10"/>
      <c r="PEW10"/>
      <c r="PEY10"/>
      <c r="PFA10"/>
      <c r="PFC10"/>
      <c r="PFE10"/>
      <c r="PFG10"/>
      <c r="PFI10"/>
      <c r="PFK10"/>
      <c r="PFM10"/>
      <c r="PFO10"/>
      <c r="PFQ10"/>
      <c r="PFS10"/>
      <c r="PFU10"/>
      <c r="PFW10"/>
      <c r="PFY10"/>
      <c r="PGA10"/>
      <c r="PGC10"/>
      <c r="PGE10"/>
      <c r="PGG10"/>
      <c r="PGI10"/>
      <c r="PGK10"/>
      <c r="PGM10"/>
      <c r="PGO10"/>
      <c r="PGQ10"/>
      <c r="PGS10"/>
      <c r="PGU10"/>
      <c r="PGW10"/>
      <c r="PGY10"/>
      <c r="PHA10"/>
      <c r="PHC10"/>
      <c r="PHE10"/>
      <c r="PHG10"/>
      <c r="PHI10"/>
      <c r="PHK10"/>
      <c r="PHM10"/>
      <c r="PHO10"/>
      <c r="PHQ10"/>
      <c r="PHS10"/>
      <c r="PHU10"/>
      <c r="PHW10"/>
      <c r="PHY10"/>
      <c r="PIA10"/>
      <c r="PIC10"/>
      <c r="PIE10"/>
      <c r="PIG10"/>
      <c r="PII10"/>
      <c r="PIK10"/>
      <c r="PIM10"/>
      <c r="PIO10"/>
      <c r="PIQ10"/>
      <c r="PIS10"/>
      <c r="PIU10"/>
      <c r="PIW10"/>
      <c r="PIY10"/>
      <c r="PJA10"/>
      <c r="PJC10"/>
      <c r="PJE10"/>
      <c r="PJG10"/>
      <c r="PJI10"/>
      <c r="PJK10"/>
      <c r="PJM10"/>
      <c r="PJO10"/>
      <c r="PJQ10"/>
      <c r="PJS10"/>
      <c r="PJU10"/>
      <c r="PJW10"/>
      <c r="PJY10"/>
      <c r="PKA10"/>
      <c r="PKC10"/>
      <c r="PKE10"/>
      <c r="PKG10"/>
      <c r="PKI10"/>
      <c r="PKK10"/>
      <c r="PKM10"/>
      <c r="PKO10"/>
      <c r="PKQ10"/>
      <c r="PKS10"/>
      <c r="PKU10"/>
      <c r="PKW10"/>
      <c r="PKY10"/>
      <c r="PLA10"/>
      <c r="PLC10"/>
      <c r="PLE10"/>
      <c r="PLG10"/>
      <c r="PLI10"/>
      <c r="PLK10"/>
      <c r="PLM10"/>
      <c r="PLO10"/>
      <c r="PLQ10"/>
      <c r="PLS10"/>
      <c r="PLU10"/>
      <c r="PLW10"/>
      <c r="PLY10"/>
      <c r="PMA10"/>
      <c r="PMC10"/>
      <c r="PME10"/>
      <c r="PMG10"/>
      <c r="PMI10"/>
      <c r="PMK10"/>
      <c r="PMM10"/>
      <c r="PMO10"/>
      <c r="PMQ10"/>
      <c r="PMS10"/>
      <c r="PMU10"/>
      <c r="PMW10"/>
      <c r="PMY10"/>
      <c r="PNA10"/>
      <c r="PNC10"/>
      <c r="PNE10"/>
      <c r="PNG10"/>
      <c r="PNI10"/>
      <c r="PNK10"/>
      <c r="PNM10"/>
      <c r="PNO10"/>
      <c r="PNQ10"/>
      <c r="PNS10"/>
      <c r="PNU10"/>
      <c r="PNW10"/>
      <c r="PNY10"/>
      <c r="POA10"/>
      <c r="POC10"/>
      <c r="POE10"/>
      <c r="POG10"/>
      <c r="POI10"/>
      <c r="POK10"/>
      <c r="POM10"/>
      <c r="POO10"/>
      <c r="POQ10"/>
      <c r="POS10"/>
      <c r="POU10"/>
      <c r="POW10"/>
      <c r="POY10"/>
      <c r="PPA10"/>
      <c r="PPC10"/>
      <c r="PPE10"/>
      <c r="PPG10"/>
      <c r="PPI10"/>
      <c r="PPK10"/>
      <c r="PPM10"/>
      <c r="PPO10"/>
      <c r="PPQ10"/>
      <c r="PPS10"/>
      <c r="PPU10"/>
      <c r="PPW10"/>
      <c r="PPY10"/>
      <c r="PQA10"/>
      <c r="PQC10"/>
      <c r="PQE10"/>
      <c r="PQG10"/>
      <c r="PQI10"/>
      <c r="PQK10"/>
      <c r="PQM10"/>
      <c r="PQO10"/>
      <c r="PQQ10"/>
      <c r="PQS10"/>
      <c r="PQU10"/>
      <c r="PQW10"/>
      <c r="PQY10"/>
      <c r="PRA10"/>
      <c r="PRC10"/>
      <c r="PRE10"/>
      <c r="PRG10"/>
      <c r="PRI10"/>
      <c r="PRK10"/>
      <c r="PRM10"/>
      <c r="PRO10"/>
      <c r="PRQ10"/>
      <c r="PRS10"/>
      <c r="PRU10"/>
      <c r="PRW10"/>
      <c r="PRY10"/>
      <c r="PSA10"/>
      <c r="PSC10"/>
      <c r="PSE10"/>
      <c r="PSG10"/>
      <c r="PSI10"/>
      <c r="PSK10"/>
      <c r="PSM10"/>
      <c r="PSO10"/>
      <c r="PSQ10"/>
      <c r="PSS10"/>
      <c r="PSU10"/>
      <c r="PSW10"/>
      <c r="PSY10"/>
      <c r="PTA10"/>
      <c r="PTC10"/>
      <c r="PTE10"/>
      <c r="PTG10"/>
      <c r="PTI10"/>
      <c r="PTK10"/>
      <c r="PTM10"/>
      <c r="PTO10"/>
      <c r="PTQ10"/>
      <c r="PTS10"/>
      <c r="PTU10"/>
      <c r="PTW10"/>
      <c r="PTY10"/>
      <c r="PUA10"/>
      <c r="PUC10"/>
      <c r="PUE10"/>
      <c r="PUG10"/>
      <c r="PUI10"/>
      <c r="PUK10"/>
      <c r="PUM10"/>
      <c r="PUO10"/>
      <c r="PUQ10"/>
      <c r="PUS10"/>
      <c r="PUU10"/>
      <c r="PUW10"/>
      <c r="PUY10"/>
      <c r="PVA10"/>
      <c r="PVC10"/>
      <c r="PVE10"/>
      <c r="PVG10"/>
      <c r="PVI10"/>
      <c r="PVK10"/>
      <c r="PVM10"/>
      <c r="PVO10"/>
      <c r="PVQ10"/>
      <c r="PVS10"/>
      <c r="PVU10"/>
      <c r="PVW10"/>
      <c r="PVY10"/>
      <c r="PWA10"/>
      <c r="PWC10"/>
      <c r="PWE10"/>
      <c r="PWG10"/>
      <c r="PWI10"/>
      <c r="PWK10"/>
      <c r="PWM10"/>
      <c r="PWO10"/>
      <c r="PWQ10"/>
      <c r="PWS10"/>
      <c r="PWU10"/>
      <c r="PWW10"/>
      <c r="PWY10"/>
      <c r="PXA10"/>
      <c r="PXC10"/>
      <c r="PXE10"/>
      <c r="PXG10"/>
      <c r="PXI10"/>
      <c r="PXK10"/>
      <c r="PXM10"/>
      <c r="PXO10"/>
      <c r="PXQ10"/>
      <c r="PXS10"/>
      <c r="PXU10"/>
      <c r="PXW10"/>
      <c r="PXY10"/>
      <c r="PYA10"/>
      <c r="PYC10"/>
      <c r="PYE10"/>
      <c r="PYG10"/>
      <c r="PYI10"/>
      <c r="PYK10"/>
      <c r="PYM10"/>
      <c r="PYO10"/>
      <c r="PYQ10"/>
      <c r="PYS10"/>
      <c r="PYU10"/>
      <c r="PYW10"/>
      <c r="PYY10"/>
      <c r="PZA10"/>
      <c r="PZC10"/>
      <c r="PZE10"/>
      <c r="PZG10"/>
      <c r="PZI10"/>
      <c r="PZK10"/>
      <c r="PZM10"/>
      <c r="PZO10"/>
      <c r="PZQ10"/>
      <c r="PZS10"/>
      <c r="PZU10"/>
      <c r="PZW10"/>
      <c r="PZY10"/>
      <c r="QAA10"/>
      <c r="QAC10"/>
      <c r="QAE10"/>
      <c r="QAG10"/>
      <c r="QAI10"/>
      <c r="QAK10"/>
      <c r="QAM10"/>
      <c r="QAO10"/>
      <c r="QAQ10"/>
      <c r="QAS10"/>
      <c r="QAU10"/>
      <c r="QAW10"/>
      <c r="QAY10"/>
      <c r="QBA10"/>
      <c r="QBC10"/>
      <c r="QBE10"/>
      <c r="QBG10"/>
      <c r="QBI10"/>
      <c r="QBK10"/>
      <c r="QBM10"/>
      <c r="QBO10"/>
      <c r="QBQ10"/>
      <c r="QBS10"/>
      <c r="QBU10"/>
      <c r="QBW10"/>
      <c r="QBY10"/>
      <c r="QCA10"/>
      <c r="QCC10"/>
      <c r="QCE10"/>
      <c r="QCG10"/>
      <c r="QCI10"/>
      <c r="QCK10"/>
      <c r="QCM10"/>
      <c r="QCO10"/>
      <c r="QCQ10"/>
      <c r="QCS10"/>
      <c r="QCU10"/>
      <c r="QCW10"/>
      <c r="QCY10"/>
      <c r="QDA10"/>
      <c r="QDC10"/>
      <c r="QDE10"/>
      <c r="QDG10"/>
      <c r="QDI10"/>
      <c r="QDK10"/>
      <c r="QDM10"/>
      <c r="QDO10"/>
      <c r="QDQ10"/>
      <c r="QDS10"/>
      <c r="QDU10"/>
      <c r="QDW10"/>
      <c r="QDY10"/>
      <c r="QEA10"/>
      <c r="QEC10"/>
      <c r="QEE10"/>
      <c r="QEG10"/>
      <c r="QEI10"/>
      <c r="QEK10"/>
      <c r="QEM10"/>
      <c r="QEO10"/>
      <c r="QEQ10"/>
      <c r="QES10"/>
      <c r="QEU10"/>
      <c r="QEW10"/>
      <c r="QEY10"/>
      <c r="QFA10"/>
      <c r="QFC10"/>
      <c r="QFE10"/>
      <c r="QFG10"/>
      <c r="QFI10"/>
      <c r="QFK10"/>
      <c r="QFM10"/>
      <c r="QFO10"/>
      <c r="QFQ10"/>
      <c r="QFS10"/>
      <c r="QFU10"/>
      <c r="QFW10"/>
      <c r="QFY10"/>
      <c r="QGA10"/>
      <c r="QGC10"/>
      <c r="QGE10"/>
      <c r="QGG10"/>
      <c r="QGI10"/>
      <c r="QGK10"/>
      <c r="QGM10"/>
      <c r="QGO10"/>
      <c r="QGQ10"/>
      <c r="QGS10"/>
      <c r="QGU10"/>
      <c r="QGW10"/>
      <c r="QGY10"/>
      <c r="QHA10"/>
      <c r="QHC10"/>
      <c r="QHE10"/>
      <c r="QHG10"/>
      <c r="QHI10"/>
      <c r="QHK10"/>
      <c r="QHM10"/>
      <c r="QHO10"/>
      <c r="QHQ10"/>
      <c r="QHS10"/>
      <c r="QHU10"/>
      <c r="QHW10"/>
      <c r="QHY10"/>
      <c r="QIA10"/>
      <c r="QIC10"/>
      <c r="QIE10"/>
      <c r="QIG10"/>
      <c r="QII10"/>
      <c r="QIK10"/>
      <c r="QIM10"/>
      <c r="QIO10"/>
      <c r="QIQ10"/>
      <c r="QIS10"/>
      <c r="QIU10"/>
      <c r="QIW10"/>
      <c r="QIY10"/>
      <c r="QJA10"/>
      <c r="QJC10"/>
      <c r="QJE10"/>
      <c r="QJG10"/>
      <c r="QJI10"/>
      <c r="QJK10"/>
      <c r="QJM10"/>
      <c r="QJO10"/>
      <c r="QJQ10"/>
      <c r="QJS10"/>
      <c r="QJU10"/>
      <c r="QJW10"/>
      <c r="QJY10"/>
      <c r="QKA10"/>
      <c r="QKC10"/>
      <c r="QKE10"/>
      <c r="QKG10"/>
      <c r="QKI10"/>
      <c r="QKK10"/>
      <c r="QKM10"/>
      <c r="QKO10"/>
      <c r="QKQ10"/>
      <c r="QKS10"/>
      <c r="QKU10"/>
      <c r="QKW10"/>
      <c r="QKY10"/>
      <c r="QLA10"/>
      <c r="QLC10"/>
      <c r="QLE10"/>
      <c r="QLG10"/>
      <c r="QLI10"/>
      <c r="QLK10"/>
      <c r="QLM10"/>
      <c r="QLO10"/>
      <c r="QLQ10"/>
      <c r="QLS10"/>
      <c r="QLU10"/>
      <c r="QLW10"/>
      <c r="QLY10"/>
      <c r="QMA10"/>
      <c r="QMC10"/>
      <c r="QME10"/>
      <c r="QMG10"/>
      <c r="QMI10"/>
      <c r="QMK10"/>
      <c r="QMM10"/>
      <c r="QMO10"/>
      <c r="QMQ10"/>
      <c r="QMS10"/>
      <c r="QMU10"/>
      <c r="QMW10"/>
      <c r="QMY10"/>
      <c r="QNA10"/>
      <c r="QNC10"/>
      <c r="QNE10"/>
      <c r="QNG10"/>
      <c r="QNI10"/>
      <c r="QNK10"/>
      <c r="QNM10"/>
      <c r="QNO10"/>
      <c r="QNQ10"/>
      <c r="QNS10"/>
      <c r="QNU10"/>
      <c r="QNW10"/>
      <c r="QNY10"/>
      <c r="QOA10"/>
      <c r="QOC10"/>
      <c r="QOE10"/>
      <c r="QOG10"/>
      <c r="QOI10"/>
      <c r="QOK10"/>
      <c r="QOM10"/>
      <c r="QOO10"/>
      <c r="QOQ10"/>
      <c r="QOS10"/>
      <c r="QOU10"/>
      <c r="QOW10"/>
      <c r="QOY10"/>
      <c r="QPA10"/>
      <c r="QPC10"/>
      <c r="QPE10"/>
      <c r="QPG10"/>
      <c r="QPI10"/>
      <c r="QPK10"/>
      <c r="QPM10"/>
      <c r="QPO10"/>
      <c r="QPQ10"/>
      <c r="QPS10"/>
      <c r="QPU10"/>
      <c r="QPW10"/>
      <c r="QPY10"/>
      <c r="QQA10"/>
      <c r="QQC10"/>
      <c r="QQE10"/>
      <c r="QQG10"/>
      <c r="QQI10"/>
      <c r="QQK10"/>
      <c r="QQM10"/>
      <c r="QQO10"/>
      <c r="QQQ10"/>
      <c r="QQS10"/>
      <c r="QQU10"/>
      <c r="QQW10"/>
      <c r="QQY10"/>
      <c r="QRA10"/>
      <c r="QRC10"/>
      <c r="QRE10"/>
      <c r="QRG10"/>
      <c r="QRI10"/>
      <c r="QRK10"/>
      <c r="QRM10"/>
      <c r="QRO10"/>
      <c r="QRQ10"/>
      <c r="QRS10"/>
      <c r="QRU10"/>
      <c r="QRW10"/>
      <c r="QRY10"/>
      <c r="QSA10"/>
      <c r="QSC10"/>
      <c r="QSE10"/>
      <c r="QSG10"/>
      <c r="QSI10"/>
      <c r="QSK10"/>
      <c r="QSM10"/>
      <c r="QSO10"/>
      <c r="QSQ10"/>
      <c r="QSS10"/>
      <c r="QSU10"/>
      <c r="QSW10"/>
      <c r="QSY10"/>
      <c r="QTA10"/>
      <c r="QTC10"/>
      <c r="QTE10"/>
      <c r="QTG10"/>
      <c r="QTI10"/>
      <c r="QTK10"/>
      <c r="QTM10"/>
      <c r="QTO10"/>
      <c r="QTQ10"/>
      <c r="QTS10"/>
      <c r="QTU10"/>
      <c r="QTW10"/>
      <c r="QTY10"/>
      <c r="QUA10"/>
      <c r="QUC10"/>
      <c r="QUE10"/>
      <c r="QUG10"/>
      <c r="QUI10"/>
      <c r="QUK10"/>
      <c r="QUM10"/>
      <c r="QUO10"/>
      <c r="QUQ10"/>
      <c r="QUS10"/>
      <c r="QUU10"/>
      <c r="QUW10"/>
      <c r="QUY10"/>
      <c r="QVA10"/>
      <c r="QVC10"/>
      <c r="QVE10"/>
      <c r="QVG10"/>
      <c r="QVI10"/>
      <c r="QVK10"/>
      <c r="QVM10"/>
      <c r="QVO10"/>
      <c r="QVQ10"/>
      <c r="QVS10"/>
      <c r="QVU10"/>
      <c r="QVW10"/>
      <c r="QVY10"/>
      <c r="QWA10"/>
      <c r="QWC10"/>
      <c r="QWE10"/>
      <c r="QWG10"/>
      <c r="QWI10"/>
      <c r="QWK10"/>
      <c r="QWM10"/>
      <c r="QWO10"/>
      <c r="QWQ10"/>
      <c r="QWS10"/>
      <c r="QWU10"/>
      <c r="QWW10"/>
      <c r="QWY10"/>
      <c r="QXA10"/>
      <c r="QXC10"/>
      <c r="QXE10"/>
      <c r="QXG10"/>
      <c r="QXI10"/>
      <c r="QXK10"/>
      <c r="QXM10"/>
      <c r="QXO10"/>
      <c r="QXQ10"/>
      <c r="QXS10"/>
      <c r="QXU10"/>
      <c r="QXW10"/>
      <c r="QXY10"/>
      <c r="QYA10"/>
      <c r="QYC10"/>
      <c r="QYE10"/>
      <c r="QYG10"/>
      <c r="QYI10"/>
      <c r="QYK10"/>
      <c r="QYM10"/>
      <c r="QYO10"/>
      <c r="QYQ10"/>
      <c r="QYS10"/>
      <c r="QYU10"/>
      <c r="QYW10"/>
      <c r="QYY10"/>
      <c r="QZA10"/>
      <c r="QZC10"/>
      <c r="QZE10"/>
      <c r="QZG10"/>
      <c r="QZI10"/>
      <c r="QZK10"/>
      <c r="QZM10"/>
      <c r="QZO10"/>
      <c r="QZQ10"/>
      <c r="QZS10"/>
      <c r="QZU10"/>
      <c r="QZW10"/>
      <c r="QZY10"/>
      <c r="RAA10"/>
      <c r="RAC10"/>
      <c r="RAE10"/>
      <c r="RAG10"/>
      <c r="RAI10"/>
      <c r="RAK10"/>
      <c r="RAM10"/>
      <c r="RAO10"/>
      <c r="RAQ10"/>
      <c r="RAS10"/>
      <c r="RAU10"/>
      <c r="RAW10"/>
      <c r="RAY10"/>
      <c r="RBA10"/>
      <c r="RBC10"/>
      <c r="RBE10"/>
      <c r="RBG10"/>
      <c r="RBI10"/>
      <c r="RBK10"/>
      <c r="RBM10"/>
      <c r="RBO10"/>
      <c r="RBQ10"/>
      <c r="RBS10"/>
      <c r="RBU10"/>
      <c r="RBW10"/>
      <c r="RBY10"/>
      <c r="RCA10"/>
      <c r="RCC10"/>
      <c r="RCE10"/>
      <c r="RCG10"/>
      <c r="RCI10"/>
      <c r="RCK10"/>
      <c r="RCM10"/>
      <c r="RCO10"/>
      <c r="RCQ10"/>
      <c r="RCS10"/>
      <c r="RCU10"/>
      <c r="RCW10"/>
      <c r="RCY10"/>
      <c r="RDA10"/>
      <c r="RDC10"/>
      <c r="RDE10"/>
      <c r="RDG10"/>
      <c r="RDI10"/>
      <c r="RDK10"/>
      <c r="RDM10"/>
      <c r="RDO10"/>
      <c r="RDQ10"/>
      <c r="RDS10"/>
      <c r="RDU10"/>
      <c r="RDW10"/>
      <c r="RDY10"/>
      <c r="REA10"/>
      <c r="REC10"/>
      <c r="REE10"/>
      <c r="REG10"/>
      <c r="REI10"/>
      <c r="REK10"/>
      <c r="REM10"/>
      <c r="REO10"/>
      <c r="REQ10"/>
      <c r="RES10"/>
      <c r="REU10"/>
      <c r="REW10"/>
      <c r="REY10"/>
      <c r="RFA10"/>
      <c r="RFC10"/>
      <c r="RFE10"/>
      <c r="RFG10"/>
      <c r="RFI10"/>
      <c r="RFK10"/>
      <c r="RFM10"/>
      <c r="RFO10"/>
      <c r="RFQ10"/>
      <c r="RFS10"/>
      <c r="RFU10"/>
      <c r="RFW10"/>
      <c r="RFY10"/>
      <c r="RGA10"/>
      <c r="RGC10"/>
      <c r="RGE10"/>
      <c r="RGG10"/>
      <c r="RGI10"/>
      <c r="RGK10"/>
      <c r="RGM10"/>
      <c r="RGO10"/>
      <c r="RGQ10"/>
      <c r="RGS10"/>
      <c r="RGU10"/>
      <c r="RGW10"/>
      <c r="RGY10"/>
      <c r="RHA10"/>
      <c r="RHC10"/>
      <c r="RHE10"/>
      <c r="RHG10"/>
      <c r="RHI10"/>
      <c r="RHK10"/>
      <c r="RHM10"/>
      <c r="RHO10"/>
      <c r="RHQ10"/>
      <c r="RHS10"/>
      <c r="RHU10"/>
      <c r="RHW10"/>
      <c r="RHY10"/>
      <c r="RIA10"/>
      <c r="RIC10"/>
      <c r="RIE10"/>
      <c r="RIG10"/>
      <c r="RII10"/>
      <c r="RIK10"/>
      <c r="RIM10"/>
      <c r="RIO10"/>
      <c r="RIQ10"/>
      <c r="RIS10"/>
      <c r="RIU10"/>
      <c r="RIW10"/>
      <c r="RIY10"/>
      <c r="RJA10"/>
      <c r="RJC10"/>
      <c r="RJE10"/>
      <c r="RJG10"/>
      <c r="RJI10"/>
      <c r="RJK10"/>
      <c r="RJM10"/>
      <c r="RJO10"/>
      <c r="RJQ10"/>
      <c r="RJS10"/>
      <c r="RJU10"/>
      <c r="RJW10"/>
      <c r="RJY10"/>
      <c r="RKA10"/>
      <c r="RKC10"/>
      <c r="RKE10"/>
      <c r="RKG10"/>
      <c r="RKI10"/>
      <c r="RKK10"/>
      <c r="RKM10"/>
      <c r="RKO10"/>
      <c r="RKQ10"/>
      <c r="RKS10"/>
      <c r="RKU10"/>
      <c r="RKW10"/>
      <c r="RKY10"/>
      <c r="RLA10"/>
      <c r="RLC10"/>
      <c r="RLE10"/>
      <c r="RLG10"/>
      <c r="RLI10"/>
      <c r="RLK10"/>
      <c r="RLM10"/>
      <c r="RLO10"/>
      <c r="RLQ10"/>
      <c r="RLS10"/>
      <c r="RLU10"/>
      <c r="RLW10"/>
      <c r="RLY10"/>
      <c r="RMA10"/>
      <c r="RMC10"/>
      <c r="RME10"/>
      <c r="RMG10"/>
      <c r="RMI10"/>
      <c r="RMK10"/>
      <c r="RMM10"/>
      <c r="RMO10"/>
      <c r="RMQ10"/>
      <c r="RMS10"/>
      <c r="RMU10"/>
      <c r="RMW10"/>
      <c r="RMY10"/>
      <c r="RNA10"/>
      <c r="RNC10"/>
      <c r="RNE10"/>
      <c r="RNG10"/>
      <c r="RNI10"/>
      <c r="RNK10"/>
      <c r="RNM10"/>
      <c r="RNO10"/>
      <c r="RNQ10"/>
      <c r="RNS10"/>
      <c r="RNU10"/>
      <c r="RNW10"/>
      <c r="RNY10"/>
      <c r="ROA10"/>
      <c r="ROC10"/>
      <c r="ROE10"/>
      <c r="ROG10"/>
      <c r="ROI10"/>
      <c r="ROK10"/>
      <c r="ROM10"/>
      <c r="ROO10"/>
      <c r="ROQ10"/>
      <c r="ROS10"/>
      <c r="ROU10"/>
      <c r="ROW10"/>
      <c r="ROY10"/>
      <c r="RPA10"/>
      <c r="RPC10"/>
      <c r="RPE10"/>
      <c r="RPG10"/>
      <c r="RPI10"/>
      <c r="RPK10"/>
      <c r="RPM10"/>
      <c r="RPO10"/>
      <c r="RPQ10"/>
      <c r="RPS10"/>
      <c r="RPU10"/>
      <c r="RPW10"/>
      <c r="RPY10"/>
      <c r="RQA10"/>
      <c r="RQC10"/>
      <c r="RQE10"/>
      <c r="RQG10"/>
      <c r="RQI10"/>
      <c r="RQK10"/>
      <c r="RQM10"/>
      <c r="RQO10"/>
      <c r="RQQ10"/>
      <c r="RQS10"/>
      <c r="RQU10"/>
      <c r="RQW10"/>
      <c r="RQY10"/>
      <c r="RRA10"/>
      <c r="RRC10"/>
      <c r="RRE10"/>
      <c r="RRG10"/>
      <c r="RRI10"/>
      <c r="RRK10"/>
      <c r="RRM10"/>
      <c r="RRO10"/>
      <c r="RRQ10"/>
      <c r="RRS10"/>
      <c r="RRU10"/>
      <c r="RRW10"/>
      <c r="RRY10"/>
      <c r="RSA10"/>
      <c r="RSC10"/>
      <c r="RSE10"/>
      <c r="RSG10"/>
      <c r="RSI10"/>
      <c r="RSK10"/>
      <c r="RSM10"/>
      <c r="RSO10"/>
      <c r="RSQ10"/>
      <c r="RSS10"/>
      <c r="RSU10"/>
      <c r="RSW10"/>
      <c r="RSY10"/>
      <c r="RTA10"/>
      <c r="RTC10"/>
      <c r="RTE10"/>
      <c r="RTG10"/>
      <c r="RTI10"/>
      <c r="RTK10"/>
      <c r="RTM10"/>
      <c r="RTO10"/>
      <c r="RTQ10"/>
      <c r="RTS10"/>
      <c r="RTU10"/>
      <c r="RTW10"/>
      <c r="RTY10"/>
      <c r="RUA10"/>
      <c r="RUC10"/>
      <c r="RUE10"/>
      <c r="RUG10"/>
      <c r="RUI10"/>
      <c r="RUK10"/>
      <c r="RUM10"/>
      <c r="RUO10"/>
      <c r="RUQ10"/>
      <c r="RUS10"/>
      <c r="RUU10"/>
      <c r="RUW10"/>
      <c r="RUY10"/>
      <c r="RVA10"/>
      <c r="RVC10"/>
      <c r="RVE10"/>
      <c r="RVG10"/>
      <c r="RVI10"/>
      <c r="RVK10"/>
      <c r="RVM10"/>
      <c r="RVO10"/>
      <c r="RVQ10"/>
      <c r="RVS10"/>
      <c r="RVU10"/>
      <c r="RVW10"/>
      <c r="RVY10"/>
      <c r="RWA10"/>
      <c r="RWC10"/>
      <c r="RWE10"/>
      <c r="RWG10"/>
      <c r="RWI10"/>
      <c r="RWK10"/>
      <c r="RWM10"/>
      <c r="RWO10"/>
      <c r="RWQ10"/>
      <c r="RWS10"/>
      <c r="RWU10"/>
      <c r="RWW10"/>
      <c r="RWY10"/>
      <c r="RXA10"/>
      <c r="RXC10"/>
      <c r="RXE10"/>
      <c r="RXG10"/>
      <c r="RXI10"/>
      <c r="RXK10"/>
      <c r="RXM10"/>
      <c r="RXO10"/>
      <c r="RXQ10"/>
      <c r="RXS10"/>
      <c r="RXU10"/>
      <c r="RXW10"/>
      <c r="RXY10"/>
      <c r="RYA10"/>
      <c r="RYC10"/>
      <c r="RYE10"/>
      <c r="RYG10"/>
      <c r="RYI10"/>
      <c r="RYK10"/>
      <c r="RYM10"/>
      <c r="RYO10"/>
      <c r="RYQ10"/>
      <c r="RYS10"/>
      <c r="RYU10"/>
      <c r="RYW10"/>
      <c r="RYY10"/>
      <c r="RZA10"/>
      <c r="RZC10"/>
      <c r="RZE10"/>
      <c r="RZG10"/>
      <c r="RZI10"/>
      <c r="RZK10"/>
      <c r="RZM10"/>
      <c r="RZO10"/>
      <c r="RZQ10"/>
      <c r="RZS10"/>
      <c r="RZU10"/>
      <c r="RZW10"/>
      <c r="RZY10"/>
      <c r="SAA10"/>
      <c r="SAC10"/>
      <c r="SAE10"/>
      <c r="SAG10"/>
      <c r="SAI10"/>
      <c r="SAK10"/>
      <c r="SAM10"/>
      <c r="SAO10"/>
      <c r="SAQ10"/>
      <c r="SAS10"/>
      <c r="SAU10"/>
      <c r="SAW10"/>
      <c r="SAY10"/>
      <c r="SBA10"/>
      <c r="SBC10"/>
      <c r="SBE10"/>
      <c r="SBG10"/>
      <c r="SBI10"/>
      <c r="SBK10"/>
      <c r="SBM10"/>
      <c r="SBO10"/>
      <c r="SBQ10"/>
      <c r="SBS10"/>
      <c r="SBU10"/>
      <c r="SBW10"/>
      <c r="SBY10"/>
      <c r="SCA10"/>
      <c r="SCC10"/>
      <c r="SCE10"/>
      <c r="SCG10"/>
      <c r="SCI10"/>
      <c r="SCK10"/>
      <c r="SCM10"/>
      <c r="SCO10"/>
      <c r="SCQ10"/>
      <c r="SCS10"/>
      <c r="SCU10"/>
      <c r="SCW10"/>
      <c r="SCY10"/>
      <c r="SDA10"/>
      <c r="SDC10"/>
      <c r="SDE10"/>
      <c r="SDG10"/>
      <c r="SDI10"/>
      <c r="SDK10"/>
      <c r="SDM10"/>
      <c r="SDO10"/>
      <c r="SDQ10"/>
      <c r="SDS10"/>
      <c r="SDU10"/>
      <c r="SDW10"/>
      <c r="SDY10"/>
      <c r="SEA10"/>
      <c r="SEC10"/>
      <c r="SEE10"/>
      <c r="SEG10"/>
      <c r="SEI10"/>
      <c r="SEK10"/>
      <c r="SEM10"/>
      <c r="SEO10"/>
      <c r="SEQ10"/>
      <c r="SES10"/>
      <c r="SEU10"/>
      <c r="SEW10"/>
      <c r="SEY10"/>
      <c r="SFA10"/>
      <c r="SFC10"/>
      <c r="SFE10"/>
      <c r="SFG10"/>
      <c r="SFI10"/>
      <c r="SFK10"/>
      <c r="SFM10"/>
      <c r="SFO10"/>
      <c r="SFQ10"/>
      <c r="SFS10"/>
      <c r="SFU10"/>
      <c r="SFW10"/>
      <c r="SFY10"/>
      <c r="SGA10"/>
      <c r="SGC10"/>
      <c r="SGE10"/>
      <c r="SGG10"/>
      <c r="SGI10"/>
      <c r="SGK10"/>
      <c r="SGM10"/>
      <c r="SGO10"/>
      <c r="SGQ10"/>
      <c r="SGS10"/>
      <c r="SGU10"/>
      <c r="SGW10"/>
      <c r="SGY10"/>
      <c r="SHA10"/>
      <c r="SHC10"/>
      <c r="SHE10"/>
      <c r="SHG10"/>
      <c r="SHI10"/>
      <c r="SHK10"/>
      <c r="SHM10"/>
      <c r="SHO10"/>
      <c r="SHQ10"/>
      <c r="SHS10"/>
      <c r="SHU10"/>
      <c r="SHW10"/>
      <c r="SHY10"/>
      <c r="SIA10"/>
      <c r="SIC10"/>
      <c r="SIE10"/>
      <c r="SIG10"/>
      <c r="SII10"/>
      <c r="SIK10"/>
      <c r="SIM10"/>
      <c r="SIO10"/>
      <c r="SIQ10"/>
      <c r="SIS10"/>
      <c r="SIU10"/>
      <c r="SIW10"/>
      <c r="SIY10"/>
      <c r="SJA10"/>
      <c r="SJC10"/>
      <c r="SJE10"/>
      <c r="SJG10"/>
      <c r="SJI10"/>
      <c r="SJK10"/>
      <c r="SJM10"/>
      <c r="SJO10"/>
      <c r="SJQ10"/>
      <c r="SJS10"/>
      <c r="SJU10"/>
      <c r="SJW10"/>
      <c r="SJY10"/>
      <c r="SKA10"/>
      <c r="SKC10"/>
      <c r="SKE10"/>
      <c r="SKG10"/>
      <c r="SKI10"/>
      <c r="SKK10"/>
      <c r="SKM10"/>
      <c r="SKO10"/>
      <c r="SKQ10"/>
      <c r="SKS10"/>
      <c r="SKU10"/>
      <c r="SKW10"/>
      <c r="SKY10"/>
      <c r="SLA10"/>
      <c r="SLC10"/>
      <c r="SLE10"/>
      <c r="SLG10"/>
      <c r="SLI10"/>
      <c r="SLK10"/>
      <c r="SLM10"/>
      <c r="SLO10"/>
      <c r="SLQ10"/>
      <c r="SLS10"/>
      <c r="SLU10"/>
      <c r="SLW10"/>
      <c r="SLY10"/>
      <c r="SMA10"/>
      <c r="SMC10"/>
      <c r="SME10"/>
      <c r="SMG10"/>
      <c r="SMI10"/>
      <c r="SMK10"/>
      <c r="SMM10"/>
      <c r="SMO10"/>
      <c r="SMQ10"/>
      <c r="SMS10"/>
      <c r="SMU10"/>
      <c r="SMW10"/>
      <c r="SMY10"/>
      <c r="SNA10"/>
      <c r="SNC10"/>
      <c r="SNE10"/>
      <c r="SNG10"/>
      <c r="SNI10"/>
      <c r="SNK10"/>
      <c r="SNM10"/>
      <c r="SNO10"/>
      <c r="SNQ10"/>
      <c r="SNS10"/>
      <c r="SNU10"/>
      <c r="SNW10"/>
      <c r="SNY10"/>
      <c r="SOA10"/>
      <c r="SOC10"/>
      <c r="SOE10"/>
      <c r="SOG10"/>
      <c r="SOI10"/>
      <c r="SOK10"/>
      <c r="SOM10"/>
      <c r="SOO10"/>
      <c r="SOQ10"/>
      <c r="SOS10"/>
      <c r="SOU10"/>
      <c r="SOW10"/>
      <c r="SOY10"/>
      <c r="SPA10"/>
      <c r="SPC10"/>
      <c r="SPE10"/>
      <c r="SPG10"/>
      <c r="SPI10"/>
      <c r="SPK10"/>
      <c r="SPM10"/>
      <c r="SPO10"/>
      <c r="SPQ10"/>
      <c r="SPS10"/>
      <c r="SPU10"/>
      <c r="SPW10"/>
      <c r="SPY10"/>
      <c r="SQA10"/>
      <c r="SQC10"/>
      <c r="SQE10"/>
      <c r="SQG10"/>
      <c r="SQI10"/>
      <c r="SQK10"/>
      <c r="SQM10"/>
      <c r="SQO10"/>
      <c r="SQQ10"/>
      <c r="SQS10"/>
      <c r="SQU10"/>
      <c r="SQW10"/>
      <c r="SQY10"/>
      <c r="SRA10"/>
      <c r="SRC10"/>
      <c r="SRE10"/>
      <c r="SRG10"/>
      <c r="SRI10"/>
      <c r="SRK10"/>
      <c r="SRM10"/>
      <c r="SRO10"/>
      <c r="SRQ10"/>
      <c r="SRS10"/>
      <c r="SRU10"/>
      <c r="SRW10"/>
      <c r="SRY10"/>
      <c r="SSA10"/>
      <c r="SSC10"/>
      <c r="SSE10"/>
      <c r="SSG10"/>
      <c r="SSI10"/>
      <c r="SSK10"/>
      <c r="SSM10"/>
      <c r="SSO10"/>
      <c r="SSQ10"/>
      <c r="SSS10"/>
      <c r="SSU10"/>
      <c r="SSW10"/>
      <c r="SSY10"/>
      <c r="STA10"/>
      <c r="STC10"/>
      <c r="STE10"/>
      <c r="STG10"/>
      <c r="STI10"/>
      <c r="STK10"/>
      <c r="STM10"/>
      <c r="STO10"/>
      <c r="STQ10"/>
      <c r="STS10"/>
      <c r="STU10"/>
      <c r="STW10"/>
      <c r="STY10"/>
      <c r="SUA10"/>
      <c r="SUC10"/>
      <c r="SUE10"/>
      <c r="SUG10"/>
      <c r="SUI10"/>
      <c r="SUK10"/>
      <c r="SUM10"/>
      <c r="SUO10"/>
      <c r="SUQ10"/>
      <c r="SUS10"/>
      <c r="SUU10"/>
      <c r="SUW10"/>
      <c r="SUY10"/>
      <c r="SVA10"/>
      <c r="SVC10"/>
      <c r="SVE10"/>
      <c r="SVG10"/>
      <c r="SVI10"/>
      <c r="SVK10"/>
      <c r="SVM10"/>
      <c r="SVO10"/>
      <c r="SVQ10"/>
      <c r="SVS10"/>
      <c r="SVU10"/>
      <c r="SVW10"/>
      <c r="SVY10"/>
      <c r="SWA10"/>
      <c r="SWC10"/>
      <c r="SWE10"/>
      <c r="SWG10"/>
      <c r="SWI10"/>
      <c r="SWK10"/>
      <c r="SWM10"/>
      <c r="SWO10"/>
      <c r="SWQ10"/>
      <c r="SWS10"/>
      <c r="SWU10"/>
      <c r="SWW10"/>
      <c r="SWY10"/>
      <c r="SXA10"/>
      <c r="SXC10"/>
      <c r="SXE10"/>
      <c r="SXG10"/>
      <c r="SXI10"/>
      <c r="SXK10"/>
      <c r="SXM10"/>
      <c r="SXO10"/>
      <c r="SXQ10"/>
      <c r="SXS10"/>
      <c r="SXU10"/>
      <c r="SXW10"/>
      <c r="SXY10"/>
      <c r="SYA10"/>
      <c r="SYC10"/>
      <c r="SYE10"/>
      <c r="SYG10"/>
      <c r="SYI10"/>
      <c r="SYK10"/>
      <c r="SYM10"/>
      <c r="SYO10"/>
      <c r="SYQ10"/>
      <c r="SYS10"/>
      <c r="SYU10"/>
      <c r="SYW10"/>
      <c r="SYY10"/>
      <c r="SZA10"/>
      <c r="SZC10"/>
      <c r="SZE10"/>
      <c r="SZG10"/>
      <c r="SZI10"/>
      <c r="SZK10"/>
      <c r="SZM10"/>
      <c r="SZO10"/>
      <c r="SZQ10"/>
      <c r="SZS10"/>
      <c r="SZU10"/>
      <c r="SZW10"/>
      <c r="SZY10"/>
      <c r="TAA10"/>
      <c r="TAC10"/>
      <c r="TAE10"/>
      <c r="TAG10"/>
      <c r="TAI10"/>
      <c r="TAK10"/>
      <c r="TAM10"/>
      <c r="TAO10"/>
      <c r="TAQ10"/>
      <c r="TAS10"/>
      <c r="TAU10"/>
      <c r="TAW10"/>
      <c r="TAY10"/>
      <c r="TBA10"/>
      <c r="TBC10"/>
      <c r="TBE10"/>
      <c r="TBG10"/>
      <c r="TBI10"/>
      <c r="TBK10"/>
      <c r="TBM10"/>
      <c r="TBO10"/>
      <c r="TBQ10"/>
      <c r="TBS10"/>
      <c r="TBU10"/>
      <c r="TBW10"/>
      <c r="TBY10"/>
      <c r="TCA10"/>
      <c r="TCC10"/>
      <c r="TCE10"/>
      <c r="TCG10"/>
      <c r="TCI10"/>
      <c r="TCK10"/>
      <c r="TCM10"/>
      <c r="TCO10"/>
      <c r="TCQ10"/>
      <c r="TCS10"/>
      <c r="TCU10"/>
      <c r="TCW10"/>
      <c r="TCY10"/>
      <c r="TDA10"/>
      <c r="TDC10"/>
      <c r="TDE10"/>
      <c r="TDG10"/>
      <c r="TDI10"/>
      <c r="TDK10"/>
      <c r="TDM10"/>
      <c r="TDO10"/>
      <c r="TDQ10"/>
      <c r="TDS10"/>
      <c r="TDU10"/>
      <c r="TDW10"/>
      <c r="TDY10"/>
      <c r="TEA10"/>
      <c r="TEC10"/>
      <c r="TEE10"/>
      <c r="TEG10"/>
      <c r="TEI10"/>
      <c r="TEK10"/>
      <c r="TEM10"/>
      <c r="TEO10"/>
      <c r="TEQ10"/>
      <c r="TES10"/>
      <c r="TEU10"/>
      <c r="TEW10"/>
      <c r="TEY10"/>
      <c r="TFA10"/>
      <c r="TFC10"/>
      <c r="TFE10"/>
      <c r="TFG10"/>
      <c r="TFI10"/>
      <c r="TFK10"/>
      <c r="TFM10"/>
      <c r="TFO10"/>
      <c r="TFQ10"/>
      <c r="TFS10"/>
      <c r="TFU10"/>
      <c r="TFW10"/>
      <c r="TFY10"/>
      <c r="TGA10"/>
      <c r="TGC10"/>
      <c r="TGE10"/>
      <c r="TGG10"/>
      <c r="TGI10"/>
      <c r="TGK10"/>
      <c r="TGM10"/>
      <c r="TGO10"/>
      <c r="TGQ10"/>
      <c r="TGS10"/>
      <c r="TGU10"/>
      <c r="TGW10"/>
      <c r="TGY10"/>
      <c r="THA10"/>
      <c r="THC10"/>
      <c r="THE10"/>
      <c r="THG10"/>
      <c r="THI10"/>
      <c r="THK10"/>
      <c r="THM10"/>
      <c r="THO10"/>
      <c r="THQ10"/>
      <c r="THS10"/>
      <c r="THU10"/>
      <c r="THW10"/>
      <c r="THY10"/>
      <c r="TIA10"/>
      <c r="TIC10"/>
      <c r="TIE10"/>
      <c r="TIG10"/>
      <c r="TII10"/>
      <c r="TIK10"/>
      <c r="TIM10"/>
      <c r="TIO10"/>
      <c r="TIQ10"/>
      <c r="TIS10"/>
      <c r="TIU10"/>
      <c r="TIW10"/>
      <c r="TIY10"/>
      <c r="TJA10"/>
      <c r="TJC10"/>
      <c r="TJE10"/>
      <c r="TJG10"/>
      <c r="TJI10"/>
      <c r="TJK10"/>
      <c r="TJM10"/>
      <c r="TJO10"/>
      <c r="TJQ10"/>
      <c r="TJS10"/>
      <c r="TJU10"/>
      <c r="TJW10"/>
      <c r="TJY10"/>
      <c r="TKA10"/>
      <c r="TKC10"/>
      <c r="TKE10"/>
      <c r="TKG10"/>
      <c r="TKI10"/>
      <c r="TKK10"/>
      <c r="TKM10"/>
      <c r="TKO10"/>
      <c r="TKQ10"/>
      <c r="TKS10"/>
      <c r="TKU10"/>
      <c r="TKW10"/>
      <c r="TKY10"/>
      <c r="TLA10"/>
      <c r="TLC10"/>
      <c r="TLE10"/>
      <c r="TLG10"/>
      <c r="TLI10"/>
      <c r="TLK10"/>
      <c r="TLM10"/>
      <c r="TLO10"/>
      <c r="TLQ10"/>
      <c r="TLS10"/>
      <c r="TLU10"/>
      <c r="TLW10"/>
      <c r="TLY10"/>
      <c r="TMA10"/>
      <c r="TMC10"/>
      <c r="TME10"/>
      <c r="TMG10"/>
      <c r="TMI10"/>
      <c r="TMK10"/>
      <c r="TMM10"/>
      <c r="TMO10"/>
      <c r="TMQ10"/>
      <c r="TMS10"/>
      <c r="TMU10"/>
      <c r="TMW10"/>
      <c r="TMY10"/>
      <c r="TNA10"/>
      <c r="TNC10"/>
      <c r="TNE10"/>
      <c r="TNG10"/>
      <c r="TNI10"/>
      <c r="TNK10"/>
      <c r="TNM10"/>
      <c r="TNO10"/>
      <c r="TNQ10"/>
      <c r="TNS10"/>
      <c r="TNU10"/>
      <c r="TNW10"/>
      <c r="TNY10"/>
      <c r="TOA10"/>
      <c r="TOC10"/>
      <c r="TOE10"/>
      <c r="TOG10"/>
      <c r="TOI10"/>
      <c r="TOK10"/>
      <c r="TOM10"/>
      <c r="TOO10"/>
      <c r="TOQ10"/>
      <c r="TOS10"/>
      <c r="TOU10"/>
      <c r="TOW10"/>
      <c r="TOY10"/>
      <c r="TPA10"/>
      <c r="TPC10"/>
      <c r="TPE10"/>
      <c r="TPG10"/>
      <c r="TPI10"/>
      <c r="TPK10"/>
      <c r="TPM10"/>
      <c r="TPO10"/>
      <c r="TPQ10"/>
      <c r="TPS10"/>
      <c r="TPU10"/>
      <c r="TPW10"/>
      <c r="TPY10"/>
      <c r="TQA10"/>
      <c r="TQC10"/>
      <c r="TQE10"/>
      <c r="TQG10"/>
      <c r="TQI10"/>
      <c r="TQK10"/>
      <c r="TQM10"/>
      <c r="TQO10"/>
      <c r="TQQ10"/>
      <c r="TQS10"/>
      <c r="TQU10"/>
      <c r="TQW10"/>
      <c r="TQY10"/>
      <c r="TRA10"/>
      <c r="TRC10"/>
      <c r="TRE10"/>
      <c r="TRG10"/>
      <c r="TRI10"/>
      <c r="TRK10"/>
      <c r="TRM10"/>
      <c r="TRO10"/>
      <c r="TRQ10"/>
      <c r="TRS10"/>
      <c r="TRU10"/>
      <c r="TRW10"/>
      <c r="TRY10"/>
      <c r="TSA10"/>
      <c r="TSC10"/>
      <c r="TSE10"/>
      <c r="TSG10"/>
      <c r="TSI10"/>
      <c r="TSK10"/>
      <c r="TSM10"/>
      <c r="TSO10"/>
      <c r="TSQ10"/>
      <c r="TSS10"/>
      <c r="TSU10"/>
      <c r="TSW10"/>
      <c r="TSY10"/>
      <c r="TTA10"/>
      <c r="TTC10"/>
      <c r="TTE10"/>
      <c r="TTG10"/>
      <c r="TTI10"/>
      <c r="TTK10"/>
      <c r="TTM10"/>
      <c r="TTO10"/>
      <c r="TTQ10"/>
      <c r="TTS10"/>
      <c r="TTU10"/>
      <c r="TTW10"/>
      <c r="TTY10"/>
      <c r="TUA10"/>
      <c r="TUC10"/>
      <c r="TUE10"/>
      <c r="TUG10"/>
      <c r="TUI10"/>
      <c r="TUK10"/>
      <c r="TUM10"/>
      <c r="TUO10"/>
      <c r="TUQ10"/>
      <c r="TUS10"/>
      <c r="TUU10"/>
      <c r="TUW10"/>
      <c r="TUY10"/>
      <c r="TVA10"/>
      <c r="TVC10"/>
      <c r="TVE10"/>
      <c r="TVG10"/>
      <c r="TVI10"/>
      <c r="TVK10"/>
      <c r="TVM10"/>
      <c r="TVO10"/>
      <c r="TVQ10"/>
      <c r="TVS10"/>
      <c r="TVU10"/>
      <c r="TVW10"/>
      <c r="TVY10"/>
      <c r="TWA10"/>
      <c r="TWC10"/>
      <c r="TWE10"/>
      <c r="TWG10"/>
      <c r="TWI10"/>
      <c r="TWK10"/>
      <c r="TWM10"/>
      <c r="TWO10"/>
      <c r="TWQ10"/>
      <c r="TWS10"/>
      <c r="TWU10"/>
      <c r="TWW10"/>
      <c r="TWY10"/>
      <c r="TXA10"/>
      <c r="TXC10"/>
      <c r="TXE10"/>
      <c r="TXG10"/>
      <c r="TXI10"/>
      <c r="TXK10"/>
      <c r="TXM10"/>
      <c r="TXO10"/>
      <c r="TXQ10"/>
      <c r="TXS10"/>
      <c r="TXU10"/>
      <c r="TXW10"/>
      <c r="TXY10"/>
      <c r="TYA10"/>
      <c r="TYC10"/>
      <c r="TYE10"/>
      <c r="TYG10"/>
      <c r="TYI10"/>
      <c r="TYK10"/>
      <c r="TYM10"/>
      <c r="TYO10"/>
      <c r="TYQ10"/>
      <c r="TYS10"/>
      <c r="TYU10"/>
      <c r="TYW10"/>
      <c r="TYY10"/>
      <c r="TZA10"/>
      <c r="TZC10"/>
      <c r="TZE10"/>
      <c r="TZG10"/>
      <c r="TZI10"/>
      <c r="TZK10"/>
      <c r="TZM10"/>
      <c r="TZO10"/>
      <c r="TZQ10"/>
      <c r="TZS10"/>
      <c r="TZU10"/>
      <c r="TZW10"/>
      <c r="TZY10"/>
      <c r="UAA10"/>
      <c r="UAC10"/>
      <c r="UAE10"/>
      <c r="UAG10"/>
      <c r="UAI10"/>
      <c r="UAK10"/>
      <c r="UAM10"/>
      <c r="UAO10"/>
      <c r="UAQ10"/>
      <c r="UAS10"/>
      <c r="UAU10"/>
      <c r="UAW10"/>
      <c r="UAY10"/>
      <c r="UBA10"/>
      <c r="UBC10"/>
      <c r="UBE10"/>
      <c r="UBG10"/>
      <c r="UBI10"/>
      <c r="UBK10"/>
      <c r="UBM10"/>
      <c r="UBO10"/>
      <c r="UBQ10"/>
      <c r="UBS10"/>
      <c r="UBU10"/>
      <c r="UBW10"/>
      <c r="UBY10"/>
      <c r="UCA10"/>
      <c r="UCC10"/>
      <c r="UCE10"/>
      <c r="UCG10"/>
      <c r="UCI10"/>
      <c r="UCK10"/>
      <c r="UCM10"/>
      <c r="UCO10"/>
      <c r="UCQ10"/>
      <c r="UCS10"/>
      <c r="UCU10"/>
      <c r="UCW10"/>
      <c r="UCY10"/>
      <c r="UDA10"/>
      <c r="UDC10"/>
      <c r="UDE10"/>
      <c r="UDG10"/>
      <c r="UDI10"/>
      <c r="UDK10"/>
      <c r="UDM10"/>
      <c r="UDO10"/>
      <c r="UDQ10"/>
      <c r="UDS10"/>
      <c r="UDU10"/>
      <c r="UDW10"/>
      <c r="UDY10"/>
      <c r="UEA10"/>
      <c r="UEC10"/>
      <c r="UEE10"/>
      <c r="UEG10"/>
      <c r="UEI10"/>
      <c r="UEK10"/>
      <c r="UEM10"/>
      <c r="UEO10"/>
      <c r="UEQ10"/>
      <c r="UES10"/>
      <c r="UEU10"/>
      <c r="UEW10"/>
      <c r="UEY10"/>
      <c r="UFA10"/>
      <c r="UFC10"/>
      <c r="UFE10"/>
      <c r="UFG10"/>
      <c r="UFI10"/>
      <c r="UFK10"/>
      <c r="UFM10"/>
      <c r="UFO10"/>
      <c r="UFQ10"/>
      <c r="UFS10"/>
      <c r="UFU10"/>
      <c r="UFW10"/>
      <c r="UFY10"/>
      <c r="UGA10"/>
      <c r="UGC10"/>
      <c r="UGE10"/>
      <c r="UGG10"/>
      <c r="UGI10"/>
      <c r="UGK10"/>
      <c r="UGM10"/>
      <c r="UGO10"/>
      <c r="UGQ10"/>
      <c r="UGS10"/>
      <c r="UGU10"/>
      <c r="UGW10"/>
      <c r="UGY10"/>
      <c r="UHA10"/>
      <c r="UHC10"/>
      <c r="UHE10"/>
      <c r="UHG10"/>
      <c r="UHI10"/>
      <c r="UHK10"/>
      <c r="UHM10"/>
      <c r="UHO10"/>
      <c r="UHQ10"/>
      <c r="UHS10"/>
      <c r="UHU10"/>
      <c r="UHW10"/>
      <c r="UHY10"/>
      <c r="UIA10"/>
      <c r="UIC10"/>
      <c r="UIE10"/>
      <c r="UIG10"/>
      <c r="UII10"/>
      <c r="UIK10"/>
      <c r="UIM10"/>
      <c r="UIO10"/>
      <c r="UIQ10"/>
      <c r="UIS10"/>
      <c r="UIU10"/>
      <c r="UIW10"/>
      <c r="UIY10"/>
      <c r="UJA10"/>
      <c r="UJC10"/>
      <c r="UJE10"/>
      <c r="UJG10"/>
      <c r="UJI10"/>
      <c r="UJK10"/>
      <c r="UJM10"/>
      <c r="UJO10"/>
      <c r="UJQ10"/>
      <c r="UJS10"/>
      <c r="UJU10"/>
      <c r="UJW10"/>
      <c r="UJY10"/>
      <c r="UKA10"/>
      <c r="UKC10"/>
      <c r="UKE10"/>
      <c r="UKG10"/>
      <c r="UKI10"/>
      <c r="UKK10"/>
      <c r="UKM10"/>
      <c r="UKO10"/>
      <c r="UKQ10"/>
      <c r="UKS10"/>
      <c r="UKU10"/>
      <c r="UKW10"/>
      <c r="UKY10"/>
      <c r="ULA10"/>
      <c r="ULC10"/>
      <c r="ULE10"/>
      <c r="ULG10"/>
      <c r="ULI10"/>
      <c r="ULK10"/>
      <c r="ULM10"/>
      <c r="ULO10"/>
      <c r="ULQ10"/>
      <c r="ULS10"/>
      <c r="ULU10"/>
      <c r="ULW10"/>
      <c r="ULY10"/>
      <c r="UMA10"/>
      <c r="UMC10"/>
      <c r="UME10"/>
      <c r="UMG10"/>
      <c r="UMI10"/>
      <c r="UMK10"/>
      <c r="UMM10"/>
      <c r="UMO10"/>
      <c r="UMQ10"/>
      <c r="UMS10"/>
      <c r="UMU10"/>
      <c r="UMW10"/>
      <c r="UMY10"/>
      <c r="UNA10"/>
      <c r="UNC10"/>
      <c r="UNE10"/>
      <c r="UNG10"/>
      <c r="UNI10"/>
      <c r="UNK10"/>
      <c r="UNM10"/>
      <c r="UNO10"/>
      <c r="UNQ10"/>
      <c r="UNS10"/>
      <c r="UNU10"/>
      <c r="UNW10"/>
      <c r="UNY10"/>
      <c r="UOA10"/>
      <c r="UOC10"/>
      <c r="UOE10"/>
      <c r="UOG10"/>
      <c r="UOI10"/>
      <c r="UOK10"/>
      <c r="UOM10"/>
      <c r="UOO10"/>
      <c r="UOQ10"/>
      <c r="UOS10"/>
      <c r="UOU10"/>
      <c r="UOW10"/>
      <c r="UOY10"/>
      <c r="UPA10"/>
      <c r="UPC10"/>
      <c r="UPE10"/>
      <c r="UPG10"/>
      <c r="UPI10"/>
      <c r="UPK10"/>
      <c r="UPM10"/>
      <c r="UPO10"/>
      <c r="UPQ10"/>
      <c r="UPS10"/>
      <c r="UPU10"/>
      <c r="UPW10"/>
      <c r="UPY10"/>
      <c r="UQA10"/>
      <c r="UQC10"/>
      <c r="UQE10"/>
      <c r="UQG10"/>
      <c r="UQI10"/>
      <c r="UQK10"/>
      <c r="UQM10"/>
      <c r="UQO10"/>
      <c r="UQQ10"/>
      <c r="UQS10"/>
      <c r="UQU10"/>
      <c r="UQW10"/>
      <c r="UQY10"/>
      <c r="URA10"/>
      <c r="URC10"/>
      <c r="URE10"/>
      <c r="URG10"/>
      <c r="URI10"/>
      <c r="URK10"/>
      <c r="URM10"/>
      <c r="URO10"/>
      <c r="URQ10"/>
      <c r="URS10"/>
      <c r="URU10"/>
      <c r="URW10"/>
      <c r="URY10"/>
      <c r="USA10"/>
      <c r="USC10"/>
      <c r="USE10"/>
      <c r="USG10"/>
      <c r="USI10"/>
      <c r="USK10"/>
      <c r="USM10"/>
      <c r="USO10"/>
      <c r="USQ10"/>
      <c r="USS10"/>
      <c r="USU10"/>
      <c r="USW10"/>
      <c r="USY10"/>
      <c r="UTA10"/>
      <c r="UTC10"/>
      <c r="UTE10"/>
      <c r="UTG10"/>
      <c r="UTI10"/>
      <c r="UTK10"/>
      <c r="UTM10"/>
      <c r="UTO10"/>
      <c r="UTQ10"/>
      <c r="UTS10"/>
      <c r="UTU10"/>
      <c r="UTW10"/>
      <c r="UTY10"/>
      <c r="UUA10"/>
      <c r="UUC10"/>
      <c r="UUE10"/>
      <c r="UUG10"/>
      <c r="UUI10"/>
      <c r="UUK10"/>
      <c r="UUM10"/>
      <c r="UUO10"/>
      <c r="UUQ10"/>
      <c r="UUS10"/>
      <c r="UUU10"/>
      <c r="UUW10"/>
      <c r="UUY10"/>
      <c r="UVA10"/>
      <c r="UVC10"/>
      <c r="UVE10"/>
      <c r="UVG10"/>
      <c r="UVI10"/>
      <c r="UVK10"/>
      <c r="UVM10"/>
      <c r="UVO10"/>
      <c r="UVQ10"/>
      <c r="UVS10"/>
      <c r="UVU10"/>
      <c r="UVW10"/>
      <c r="UVY10"/>
      <c r="UWA10"/>
      <c r="UWC10"/>
      <c r="UWE10"/>
      <c r="UWG10"/>
      <c r="UWI10"/>
      <c r="UWK10"/>
      <c r="UWM10"/>
      <c r="UWO10"/>
      <c r="UWQ10"/>
      <c r="UWS10"/>
      <c r="UWU10"/>
      <c r="UWW10"/>
      <c r="UWY10"/>
      <c r="UXA10"/>
      <c r="UXC10"/>
      <c r="UXE10"/>
      <c r="UXG10"/>
      <c r="UXI10"/>
      <c r="UXK10"/>
      <c r="UXM10"/>
      <c r="UXO10"/>
      <c r="UXQ10"/>
      <c r="UXS10"/>
      <c r="UXU10"/>
      <c r="UXW10"/>
      <c r="UXY10"/>
      <c r="UYA10"/>
      <c r="UYC10"/>
      <c r="UYE10"/>
      <c r="UYG10"/>
      <c r="UYI10"/>
      <c r="UYK10"/>
      <c r="UYM10"/>
      <c r="UYO10"/>
      <c r="UYQ10"/>
      <c r="UYS10"/>
      <c r="UYU10"/>
      <c r="UYW10"/>
      <c r="UYY10"/>
      <c r="UZA10"/>
      <c r="UZC10"/>
      <c r="UZE10"/>
      <c r="UZG10"/>
      <c r="UZI10"/>
      <c r="UZK10"/>
      <c r="UZM10"/>
      <c r="UZO10"/>
      <c r="UZQ10"/>
      <c r="UZS10"/>
      <c r="UZU10"/>
      <c r="UZW10"/>
      <c r="UZY10"/>
      <c r="VAA10"/>
      <c r="VAC10"/>
      <c r="VAE10"/>
      <c r="VAG10"/>
      <c r="VAI10"/>
      <c r="VAK10"/>
      <c r="VAM10"/>
      <c r="VAO10"/>
      <c r="VAQ10"/>
      <c r="VAS10"/>
      <c r="VAU10"/>
      <c r="VAW10"/>
      <c r="VAY10"/>
      <c r="VBA10"/>
      <c r="VBC10"/>
      <c r="VBE10"/>
      <c r="VBG10"/>
      <c r="VBI10"/>
      <c r="VBK10"/>
      <c r="VBM10"/>
      <c r="VBO10"/>
      <c r="VBQ10"/>
      <c r="VBS10"/>
      <c r="VBU10"/>
      <c r="VBW10"/>
      <c r="VBY10"/>
      <c r="VCA10"/>
      <c r="VCC10"/>
      <c r="VCE10"/>
      <c r="VCG10"/>
      <c r="VCI10"/>
      <c r="VCK10"/>
      <c r="VCM10"/>
      <c r="VCO10"/>
      <c r="VCQ10"/>
      <c r="VCS10"/>
      <c r="VCU10"/>
      <c r="VCW10"/>
      <c r="VCY10"/>
      <c r="VDA10"/>
      <c r="VDC10"/>
      <c r="VDE10"/>
      <c r="VDG10"/>
      <c r="VDI10"/>
      <c r="VDK10"/>
      <c r="VDM10"/>
      <c r="VDO10"/>
      <c r="VDQ10"/>
      <c r="VDS10"/>
      <c r="VDU10"/>
      <c r="VDW10"/>
      <c r="VDY10"/>
      <c r="VEA10"/>
      <c r="VEC10"/>
      <c r="VEE10"/>
      <c r="VEG10"/>
      <c r="VEI10"/>
      <c r="VEK10"/>
      <c r="VEM10"/>
      <c r="VEO10"/>
      <c r="VEQ10"/>
      <c r="VES10"/>
      <c r="VEU10"/>
      <c r="VEW10"/>
      <c r="VEY10"/>
      <c r="VFA10"/>
      <c r="VFC10"/>
      <c r="VFE10"/>
      <c r="VFG10"/>
      <c r="VFI10"/>
      <c r="VFK10"/>
      <c r="VFM10"/>
      <c r="VFO10"/>
      <c r="VFQ10"/>
      <c r="VFS10"/>
      <c r="VFU10"/>
      <c r="VFW10"/>
      <c r="VFY10"/>
      <c r="VGA10"/>
      <c r="VGC10"/>
      <c r="VGE10"/>
      <c r="VGG10"/>
      <c r="VGI10"/>
      <c r="VGK10"/>
      <c r="VGM10"/>
      <c r="VGO10"/>
      <c r="VGQ10"/>
      <c r="VGS10"/>
      <c r="VGU10"/>
      <c r="VGW10"/>
      <c r="VGY10"/>
      <c r="VHA10"/>
      <c r="VHC10"/>
      <c r="VHE10"/>
      <c r="VHG10"/>
      <c r="VHI10"/>
      <c r="VHK10"/>
      <c r="VHM10"/>
      <c r="VHO10"/>
      <c r="VHQ10"/>
      <c r="VHS10"/>
      <c r="VHU10"/>
      <c r="VHW10"/>
      <c r="VHY10"/>
      <c r="VIA10"/>
      <c r="VIC10"/>
      <c r="VIE10"/>
      <c r="VIG10"/>
      <c r="VII10"/>
      <c r="VIK10"/>
      <c r="VIM10"/>
      <c r="VIO10"/>
      <c r="VIQ10"/>
      <c r="VIS10"/>
      <c r="VIU10"/>
      <c r="VIW10"/>
      <c r="VIY10"/>
      <c r="VJA10"/>
      <c r="VJC10"/>
      <c r="VJE10"/>
      <c r="VJG10"/>
      <c r="VJI10"/>
      <c r="VJK10"/>
      <c r="VJM10"/>
      <c r="VJO10"/>
      <c r="VJQ10"/>
      <c r="VJS10"/>
      <c r="VJU10"/>
      <c r="VJW10"/>
      <c r="VJY10"/>
      <c r="VKA10"/>
      <c r="VKC10"/>
      <c r="VKE10"/>
      <c r="VKG10"/>
      <c r="VKI10"/>
      <c r="VKK10"/>
      <c r="VKM10"/>
      <c r="VKO10"/>
      <c r="VKQ10"/>
      <c r="VKS10"/>
      <c r="VKU10"/>
      <c r="VKW10"/>
      <c r="VKY10"/>
      <c r="VLA10"/>
      <c r="VLC10"/>
      <c r="VLE10"/>
      <c r="VLG10"/>
      <c r="VLI10"/>
      <c r="VLK10"/>
      <c r="VLM10"/>
      <c r="VLO10"/>
      <c r="VLQ10"/>
      <c r="VLS10"/>
      <c r="VLU10"/>
      <c r="VLW10"/>
      <c r="VLY10"/>
      <c r="VMA10"/>
      <c r="VMC10"/>
      <c r="VME10"/>
      <c r="VMG10"/>
      <c r="VMI10"/>
      <c r="VMK10"/>
      <c r="VMM10"/>
      <c r="VMO10"/>
      <c r="VMQ10"/>
      <c r="VMS10"/>
      <c r="VMU10"/>
      <c r="VMW10"/>
      <c r="VMY10"/>
      <c r="VNA10"/>
      <c r="VNC10"/>
      <c r="VNE10"/>
      <c r="VNG10"/>
      <c r="VNI10"/>
      <c r="VNK10"/>
      <c r="VNM10"/>
      <c r="VNO10"/>
      <c r="VNQ10"/>
      <c r="VNS10"/>
      <c r="VNU10"/>
      <c r="VNW10"/>
      <c r="VNY10"/>
      <c r="VOA10"/>
      <c r="VOC10"/>
      <c r="VOE10"/>
      <c r="VOG10"/>
      <c r="VOI10"/>
      <c r="VOK10"/>
      <c r="VOM10"/>
      <c r="VOO10"/>
      <c r="VOQ10"/>
      <c r="VOS10"/>
      <c r="VOU10"/>
      <c r="VOW10"/>
      <c r="VOY10"/>
      <c r="VPA10"/>
      <c r="VPC10"/>
      <c r="VPE10"/>
      <c r="VPG10"/>
      <c r="VPI10"/>
      <c r="VPK10"/>
      <c r="VPM10"/>
      <c r="VPO10"/>
      <c r="VPQ10"/>
      <c r="VPS10"/>
      <c r="VPU10"/>
      <c r="VPW10"/>
      <c r="VPY10"/>
      <c r="VQA10"/>
      <c r="VQC10"/>
      <c r="VQE10"/>
      <c r="VQG10"/>
      <c r="VQI10"/>
      <c r="VQK10"/>
      <c r="VQM10"/>
      <c r="VQO10"/>
      <c r="VQQ10"/>
      <c r="VQS10"/>
      <c r="VQU10"/>
      <c r="VQW10"/>
      <c r="VQY10"/>
      <c r="VRA10"/>
      <c r="VRC10"/>
      <c r="VRE10"/>
      <c r="VRG10"/>
      <c r="VRI10"/>
      <c r="VRK10"/>
      <c r="VRM10"/>
      <c r="VRO10"/>
      <c r="VRQ10"/>
      <c r="VRS10"/>
      <c r="VRU10"/>
      <c r="VRW10"/>
      <c r="VRY10"/>
      <c r="VSA10"/>
      <c r="VSC10"/>
      <c r="VSE10"/>
      <c r="VSG10"/>
      <c r="VSI10"/>
      <c r="VSK10"/>
      <c r="VSM10"/>
      <c r="VSO10"/>
      <c r="VSQ10"/>
      <c r="VSS10"/>
      <c r="VSU10"/>
      <c r="VSW10"/>
      <c r="VSY10"/>
      <c r="VTA10"/>
      <c r="VTC10"/>
      <c r="VTE10"/>
      <c r="VTG10"/>
      <c r="VTI10"/>
      <c r="VTK10"/>
      <c r="VTM10"/>
      <c r="VTO10"/>
      <c r="VTQ10"/>
      <c r="VTS10"/>
      <c r="VTU10"/>
      <c r="VTW10"/>
      <c r="VTY10"/>
      <c r="VUA10"/>
      <c r="VUC10"/>
      <c r="VUE10"/>
      <c r="VUG10"/>
      <c r="VUI10"/>
      <c r="VUK10"/>
      <c r="VUM10"/>
      <c r="VUO10"/>
      <c r="VUQ10"/>
      <c r="VUS10"/>
      <c r="VUU10"/>
      <c r="VUW10"/>
      <c r="VUY10"/>
      <c r="VVA10"/>
      <c r="VVC10"/>
      <c r="VVE10"/>
      <c r="VVG10"/>
      <c r="VVI10"/>
      <c r="VVK10"/>
      <c r="VVM10"/>
      <c r="VVO10"/>
      <c r="VVQ10"/>
      <c r="VVS10"/>
      <c r="VVU10"/>
      <c r="VVW10"/>
      <c r="VVY10"/>
      <c r="VWA10"/>
      <c r="VWC10"/>
      <c r="VWE10"/>
      <c r="VWG10"/>
      <c r="VWI10"/>
      <c r="VWK10"/>
      <c r="VWM10"/>
      <c r="VWO10"/>
      <c r="VWQ10"/>
      <c r="VWS10"/>
      <c r="VWU10"/>
      <c r="VWW10"/>
      <c r="VWY10"/>
      <c r="VXA10"/>
      <c r="VXC10"/>
      <c r="VXE10"/>
      <c r="VXG10"/>
      <c r="VXI10"/>
      <c r="VXK10"/>
      <c r="VXM10"/>
      <c r="VXO10"/>
      <c r="VXQ10"/>
      <c r="VXS10"/>
      <c r="VXU10"/>
      <c r="VXW10"/>
      <c r="VXY10"/>
      <c r="VYA10"/>
      <c r="VYC10"/>
      <c r="VYE10"/>
      <c r="VYG10"/>
      <c r="VYI10"/>
      <c r="VYK10"/>
      <c r="VYM10"/>
      <c r="VYO10"/>
      <c r="VYQ10"/>
      <c r="VYS10"/>
      <c r="VYU10"/>
      <c r="VYW10"/>
      <c r="VYY10"/>
      <c r="VZA10"/>
      <c r="VZC10"/>
      <c r="VZE10"/>
      <c r="VZG10"/>
      <c r="VZI10"/>
      <c r="VZK10"/>
      <c r="VZM10"/>
      <c r="VZO10"/>
      <c r="VZQ10"/>
      <c r="VZS10"/>
      <c r="VZU10"/>
      <c r="VZW10"/>
      <c r="VZY10"/>
      <c r="WAA10"/>
      <c r="WAC10"/>
      <c r="WAE10"/>
      <c r="WAG10"/>
      <c r="WAI10"/>
      <c r="WAK10"/>
      <c r="WAM10"/>
      <c r="WAO10"/>
      <c r="WAQ10"/>
      <c r="WAS10"/>
      <c r="WAU10"/>
      <c r="WAW10"/>
      <c r="WAY10"/>
      <c r="WBA10"/>
      <c r="WBC10"/>
      <c r="WBE10"/>
      <c r="WBG10"/>
      <c r="WBI10"/>
      <c r="WBK10"/>
      <c r="WBM10"/>
      <c r="WBO10"/>
      <c r="WBQ10"/>
      <c r="WBS10"/>
      <c r="WBU10"/>
      <c r="WBW10"/>
      <c r="WBY10"/>
      <c r="WCA10"/>
      <c r="WCC10"/>
      <c r="WCE10"/>
      <c r="WCG10"/>
      <c r="WCI10"/>
      <c r="WCK10"/>
      <c r="WCM10"/>
      <c r="WCO10"/>
      <c r="WCQ10"/>
      <c r="WCS10"/>
      <c r="WCU10"/>
      <c r="WCW10"/>
      <c r="WCY10"/>
      <c r="WDA10"/>
      <c r="WDC10"/>
      <c r="WDE10"/>
      <c r="WDG10"/>
      <c r="WDI10"/>
      <c r="WDK10"/>
      <c r="WDM10"/>
      <c r="WDO10"/>
      <c r="WDQ10"/>
      <c r="WDS10"/>
      <c r="WDU10"/>
      <c r="WDW10"/>
      <c r="WDY10"/>
      <c r="WEA10"/>
      <c r="WEC10"/>
      <c r="WEE10"/>
      <c r="WEG10"/>
      <c r="WEI10"/>
      <c r="WEK10"/>
      <c r="WEM10"/>
      <c r="WEO10"/>
      <c r="WEQ10"/>
      <c r="WES10"/>
      <c r="WEU10"/>
      <c r="WEW10"/>
      <c r="WEY10"/>
      <c r="WFA10"/>
      <c r="WFC10"/>
      <c r="WFE10"/>
      <c r="WFG10"/>
      <c r="WFI10"/>
      <c r="WFK10"/>
      <c r="WFM10"/>
      <c r="WFO10"/>
      <c r="WFQ10"/>
      <c r="WFS10"/>
      <c r="WFU10"/>
      <c r="WFW10"/>
      <c r="WFY10"/>
      <c r="WGA10"/>
      <c r="WGC10"/>
      <c r="WGE10"/>
      <c r="WGG10"/>
      <c r="WGI10"/>
      <c r="WGK10"/>
      <c r="WGM10"/>
      <c r="WGO10"/>
      <c r="WGQ10"/>
      <c r="WGS10"/>
      <c r="WGU10"/>
      <c r="WGW10"/>
      <c r="WGY10"/>
      <c r="WHA10"/>
      <c r="WHC10"/>
      <c r="WHE10"/>
      <c r="WHG10"/>
      <c r="WHI10"/>
      <c r="WHK10"/>
      <c r="WHM10"/>
      <c r="WHO10"/>
      <c r="WHQ10"/>
      <c r="WHS10"/>
      <c r="WHU10"/>
      <c r="WHW10"/>
      <c r="WHY10"/>
      <c r="WIA10"/>
      <c r="WIC10"/>
      <c r="WIE10"/>
      <c r="WIG10"/>
      <c r="WII10"/>
      <c r="WIK10"/>
      <c r="WIM10"/>
      <c r="WIO10"/>
      <c r="WIQ10"/>
      <c r="WIS10"/>
      <c r="WIU10"/>
      <c r="WIW10"/>
      <c r="WIY10"/>
      <c r="WJA10"/>
      <c r="WJC10"/>
      <c r="WJE10"/>
      <c r="WJG10"/>
      <c r="WJI10"/>
      <c r="WJK10"/>
      <c r="WJM10"/>
      <c r="WJO10"/>
      <c r="WJQ10"/>
      <c r="WJS10"/>
      <c r="WJU10"/>
      <c r="WJW10"/>
      <c r="WJY10"/>
      <c r="WKA10"/>
      <c r="WKC10"/>
      <c r="WKE10"/>
      <c r="WKG10"/>
      <c r="WKI10"/>
      <c r="WKK10"/>
      <c r="WKM10"/>
      <c r="WKO10"/>
      <c r="WKQ10"/>
      <c r="WKS10"/>
      <c r="WKU10"/>
      <c r="WKW10"/>
      <c r="WKY10"/>
      <c r="WLA10"/>
      <c r="WLC10"/>
      <c r="WLE10"/>
      <c r="WLG10"/>
      <c r="WLI10"/>
      <c r="WLK10"/>
      <c r="WLM10"/>
      <c r="WLO10"/>
      <c r="WLQ10"/>
      <c r="WLS10"/>
      <c r="WLU10"/>
      <c r="WLW10"/>
      <c r="WLY10"/>
      <c r="WMA10"/>
      <c r="WMC10"/>
      <c r="WME10"/>
      <c r="WMG10"/>
      <c r="WMI10"/>
      <c r="WMK10"/>
      <c r="WMM10"/>
      <c r="WMO10"/>
      <c r="WMQ10"/>
      <c r="WMS10"/>
      <c r="WMU10"/>
      <c r="WMW10"/>
      <c r="WMY10"/>
      <c r="WNA10"/>
      <c r="WNC10"/>
      <c r="WNE10"/>
      <c r="WNG10"/>
      <c r="WNI10"/>
      <c r="WNK10"/>
      <c r="WNM10"/>
      <c r="WNO10"/>
      <c r="WNQ10"/>
      <c r="WNS10"/>
      <c r="WNU10"/>
      <c r="WNW10"/>
      <c r="WNY10"/>
      <c r="WOA10"/>
      <c r="WOC10"/>
      <c r="WOE10"/>
      <c r="WOG10"/>
      <c r="WOI10"/>
      <c r="WOK10"/>
      <c r="WOM10"/>
      <c r="WOO10"/>
      <c r="WOQ10"/>
      <c r="WOS10"/>
      <c r="WOU10"/>
      <c r="WOW10"/>
      <c r="WOY10"/>
      <c r="WPA10"/>
      <c r="WPC10"/>
      <c r="WPE10"/>
      <c r="WPG10"/>
      <c r="WPI10"/>
      <c r="WPK10"/>
      <c r="WPM10"/>
      <c r="WPO10"/>
      <c r="WPQ10"/>
      <c r="WPS10"/>
      <c r="WPU10"/>
      <c r="WPW10"/>
      <c r="WPY10"/>
      <c r="WQA10"/>
      <c r="WQC10"/>
      <c r="WQE10"/>
      <c r="WQG10"/>
      <c r="WQI10"/>
      <c r="WQK10"/>
      <c r="WQM10"/>
      <c r="WQO10"/>
      <c r="WQQ10"/>
      <c r="WQS10"/>
      <c r="WQU10"/>
      <c r="WQW10"/>
      <c r="WQY10"/>
      <c r="WRA10"/>
      <c r="WRC10"/>
      <c r="WRE10"/>
      <c r="WRG10"/>
      <c r="WRI10"/>
      <c r="WRK10"/>
      <c r="WRM10"/>
      <c r="WRO10"/>
      <c r="WRQ10"/>
      <c r="WRS10"/>
      <c r="WRU10"/>
      <c r="WRW10"/>
      <c r="WRY10"/>
      <c r="WSA10"/>
      <c r="WSC10"/>
      <c r="WSE10"/>
      <c r="WSG10"/>
      <c r="WSI10"/>
      <c r="WSK10"/>
      <c r="WSM10"/>
      <c r="WSO10"/>
      <c r="WSQ10"/>
      <c r="WSS10"/>
      <c r="WSU10"/>
      <c r="WSW10"/>
      <c r="WSY10"/>
      <c r="WTA10"/>
      <c r="WTC10"/>
      <c r="WTE10"/>
      <c r="WTG10"/>
      <c r="WTI10"/>
      <c r="WTK10"/>
      <c r="WTM10"/>
      <c r="WTO10"/>
      <c r="WTQ10"/>
      <c r="WTS10"/>
      <c r="WTU10"/>
      <c r="WTW10"/>
      <c r="WTY10"/>
      <c r="WUA10"/>
      <c r="WUC10"/>
      <c r="WUE10"/>
      <c r="WUG10"/>
      <c r="WUI10"/>
      <c r="WUK10"/>
      <c r="WUM10"/>
      <c r="WUO10"/>
      <c r="WUQ10"/>
      <c r="WUS10"/>
      <c r="WUU10"/>
      <c r="WUW10"/>
      <c r="WUY10"/>
      <c r="WVA10"/>
      <c r="WVC10"/>
      <c r="WVE10"/>
      <c r="WVG10"/>
      <c r="WVI10"/>
      <c r="WVK10"/>
      <c r="WVM10"/>
      <c r="WVO10"/>
      <c r="WVQ10"/>
      <c r="WVS10"/>
      <c r="WVU10"/>
      <c r="WVW10"/>
      <c r="WVY10"/>
      <c r="WWA10"/>
      <c r="WWC10"/>
      <c r="WWE10"/>
      <c r="WWG10"/>
      <c r="WWI10"/>
      <c r="WWK10"/>
      <c r="WWM10"/>
      <c r="WWO10"/>
      <c r="WWQ10"/>
      <c r="WWS10"/>
      <c r="WWU10"/>
      <c r="WWW10"/>
      <c r="WWY10"/>
      <c r="WXA10"/>
      <c r="WXC10"/>
      <c r="WXE10"/>
      <c r="WXG10"/>
      <c r="WXI10"/>
      <c r="WXK10"/>
      <c r="WXM10"/>
      <c r="WXO10"/>
      <c r="WXQ10"/>
      <c r="WXS10"/>
      <c r="WXU10"/>
      <c r="WXW10"/>
      <c r="WXY10"/>
      <c r="WYA10"/>
      <c r="WYC10"/>
      <c r="WYE10"/>
      <c r="WYG10"/>
      <c r="WYI10"/>
      <c r="WYK10"/>
      <c r="WYM10"/>
      <c r="WYO10"/>
      <c r="WYQ10"/>
      <c r="WYS10"/>
      <c r="WYU10"/>
      <c r="WYW10"/>
      <c r="WYY10"/>
      <c r="WZA10"/>
      <c r="WZC10"/>
      <c r="WZE10"/>
      <c r="WZG10"/>
      <c r="WZI10"/>
      <c r="WZK10"/>
      <c r="WZM10"/>
      <c r="WZO10"/>
      <c r="WZQ10"/>
      <c r="WZS10"/>
      <c r="WZU10"/>
      <c r="WZW10"/>
      <c r="WZY10"/>
      <c r="XAA10"/>
      <c r="XAC10"/>
      <c r="XAE10"/>
      <c r="XAG10"/>
      <c r="XAI10"/>
      <c r="XAK10"/>
      <c r="XAM10"/>
      <c r="XAO10"/>
      <c r="XAQ10"/>
      <c r="XAS10"/>
      <c r="XAU10"/>
      <c r="XAW10"/>
      <c r="XAY10"/>
      <c r="XBA10"/>
      <c r="XBC10"/>
      <c r="XBE10"/>
      <c r="XBG10"/>
      <c r="XBI10"/>
      <c r="XBK10"/>
      <c r="XBM10"/>
      <c r="XBO10"/>
      <c r="XBQ10"/>
      <c r="XBS10"/>
      <c r="XBU10"/>
      <c r="XBW10"/>
      <c r="XBY10"/>
      <c r="XCA10"/>
      <c r="XCC10"/>
      <c r="XCE10"/>
      <c r="XCG10"/>
      <c r="XCI10"/>
      <c r="XCK10"/>
      <c r="XCM10"/>
      <c r="XCO10"/>
      <c r="XCQ10"/>
      <c r="XCS10"/>
      <c r="XCU10"/>
      <c r="XCW10"/>
      <c r="XCY10"/>
      <c r="XDA10"/>
      <c r="XDC10"/>
      <c r="XDE10"/>
      <c r="XDG10"/>
      <c r="XDI10"/>
      <c r="XDK10"/>
      <c r="XDM10"/>
      <c r="XDO10"/>
      <c r="XDQ10"/>
      <c r="XDS10"/>
      <c r="XDU10"/>
      <c r="XDW10"/>
      <c r="XDY10"/>
      <c r="XEA10"/>
      <c r="XEC10"/>
      <c r="XEE10"/>
      <c r="XEG10"/>
      <c r="XEI10"/>
      <c r="XEK10"/>
      <c r="XEM10"/>
      <c r="XEO10"/>
      <c r="XEQ10"/>
      <c r="XES10"/>
      <c r="XEU10"/>
      <c r="XEW10"/>
      <c r="XEY10"/>
      <c r="XFA10"/>
      <c r="XFC10"/>
    </row>
    <row r="11" spans="1:1023 1025:2047 2049:3071 3073:4095 4097:5119 5121:6143 6145:7167 7169:8191 8193:9215 9217:10239 10241:11263 11265:12287 12289:13311 13313:14335 14337:15359 15361:16383" s="67" customFormat="1" ht="72.75" customHeight="1">
      <c r="B11" s="77" t="s">
        <v>7</v>
      </c>
      <c r="C11" s="77"/>
    </row>
    <row r="12" spans="1:1023 1025:2047 2049:3071 3073:4095 4097:5119 5121:6143 6145:7167 7169:8191 8193:9215 9217:10239 10241:11263 11265:12287 12289:13311 13313:14335 14337:15359 15361:16383" ht="18" customHeight="1">
      <c r="B12" s="70"/>
      <c r="C12" s="70"/>
    </row>
    <row r="13" spans="1:1023 1025:2047 2049:3071 3073:4095 4097:5119 5121:6143 6145:7167 7169:8191 8193:9215 9217:10239 10241:11263 11265:12287 12289:13311 13313:14335 14337:15359 15361:16383">
      <c r="B13" s="33" t="s">
        <v>8</v>
      </c>
      <c r="C13" s="34" t="s">
        <v>9</v>
      </c>
      <c r="D13" s="5"/>
    </row>
    <row r="14" spans="1:1023 1025:2047 2049:3071 3073:4095 4097:5119 5121:6143 6145:7167 7169:8191 8193:9215 9217:10239 10241:11263 11265:12287 12289:13311 13313:14335 14337:15359 15361:16383">
      <c r="B14" s="33" t="s">
        <v>10</v>
      </c>
      <c r="C14" s="36" t="s">
        <v>11</v>
      </c>
    </row>
    <row r="15" spans="1:1023 1025:2047 2049:3071 3073:4095 4097:5119 5121:6143 6145:7167 7169:8191 8193:9215 9217:10239 10241:11263 11265:12287 12289:13311 13313:14335 14337:15359 15361:16383" ht="144">
      <c r="B15" s="33" t="s">
        <v>12</v>
      </c>
      <c r="C15" s="36" t="s">
        <v>13</v>
      </c>
    </row>
    <row r="16" spans="1:1023 1025:2047 2049:3071 3073:4095 4097:5119 5121:6143 6145:7167 7169:8191 8193:9215 9217:10239 10241:11263 11265:12287 12289:13311 13313:14335 14337:15359 15361:16383">
      <c r="B16" s="33" t="s">
        <v>14</v>
      </c>
      <c r="C16" s="36" t="s">
        <v>15</v>
      </c>
    </row>
    <row r="17" spans="2:3" ht="28.9">
      <c r="B17" s="33" t="s">
        <v>16</v>
      </c>
      <c r="C17" s="36" t="s">
        <v>17</v>
      </c>
    </row>
    <row r="18" spans="2:3" ht="28.9">
      <c r="B18" s="33" t="s">
        <v>18</v>
      </c>
      <c r="C18" s="36" t="s">
        <v>19</v>
      </c>
    </row>
    <row r="19" spans="2:3" ht="28.9">
      <c r="B19" s="33" t="s">
        <v>20</v>
      </c>
      <c r="C19" s="36" t="s">
        <v>21</v>
      </c>
    </row>
    <row r="20" spans="2:3" ht="28.9">
      <c r="B20" s="33" t="s">
        <v>22</v>
      </c>
      <c r="C20" s="36" t="s">
        <v>23</v>
      </c>
    </row>
    <row r="21" spans="2:3">
      <c r="B21" s="33" t="s">
        <v>24</v>
      </c>
      <c r="C21" s="36" t="s">
        <v>25</v>
      </c>
    </row>
    <row r="22" spans="2:3">
      <c r="B22" s="33" t="s">
        <v>26</v>
      </c>
      <c r="C22" s="36" t="s">
        <v>27</v>
      </c>
    </row>
    <row r="23" spans="2:3">
      <c r="B23" s="33" t="s">
        <v>28</v>
      </c>
      <c r="C23" s="36" t="s">
        <v>29</v>
      </c>
    </row>
    <row r="24" spans="2:3">
      <c r="B24" s="33" t="s">
        <v>30</v>
      </c>
      <c r="C24" s="36" t="s">
        <v>31</v>
      </c>
    </row>
    <row r="25" spans="2:3">
      <c r="B25" s="33" t="s">
        <v>32</v>
      </c>
      <c r="C25" s="36" t="s">
        <v>33</v>
      </c>
    </row>
    <row r="26" spans="2:3" ht="28.9">
      <c r="B26" s="33" t="s">
        <v>34</v>
      </c>
      <c r="C26" s="36" t="s">
        <v>35</v>
      </c>
    </row>
    <row r="27" spans="2:3" ht="28.9">
      <c r="B27" s="33" t="s">
        <v>36</v>
      </c>
      <c r="C27" s="36" t="s">
        <v>37</v>
      </c>
    </row>
    <row r="28" spans="2:3" ht="28.9">
      <c r="B28" s="33" t="s">
        <v>38</v>
      </c>
      <c r="C28" s="36" t="s">
        <v>39</v>
      </c>
    </row>
    <row r="29" spans="2:3">
      <c r="B29" s="33" t="s">
        <v>40</v>
      </c>
      <c r="C29" s="36" t="s">
        <v>41</v>
      </c>
    </row>
    <row r="30" spans="2:3" ht="28.9">
      <c r="B30" s="33" t="s">
        <v>42</v>
      </c>
      <c r="C30" s="36" t="s">
        <v>43</v>
      </c>
    </row>
    <row r="31" spans="2:3">
      <c r="B31" s="33" t="s">
        <v>44</v>
      </c>
      <c r="C31" s="36" t="s">
        <v>39</v>
      </c>
    </row>
    <row r="32" spans="2:3" ht="15">
      <c r="B32" s="33" t="s">
        <v>45</v>
      </c>
      <c r="C32" s="36" t="s">
        <v>46</v>
      </c>
    </row>
    <row r="33" spans="2:3">
      <c r="B33" s="33" t="s">
        <v>47</v>
      </c>
      <c r="C33" s="35" t="s">
        <v>48</v>
      </c>
    </row>
    <row r="34" spans="2:3" ht="43.15">
      <c r="B34" s="33" t="s">
        <v>49</v>
      </c>
      <c r="C34" s="36" t="s">
        <v>50</v>
      </c>
    </row>
    <row r="35" spans="2:3">
      <c r="B35" s="33" t="s">
        <v>51</v>
      </c>
      <c r="C35" s="36" t="s">
        <v>39</v>
      </c>
    </row>
    <row r="36" spans="2:3" ht="28.9">
      <c r="B36" s="33" t="s">
        <v>52</v>
      </c>
      <c r="C36" s="36" t="s">
        <v>39</v>
      </c>
    </row>
    <row r="37" spans="2:3">
      <c r="B37" s="33" t="s">
        <v>53</v>
      </c>
      <c r="C37" s="36" t="s">
        <v>39</v>
      </c>
    </row>
    <row r="38" spans="2:3">
      <c r="B38" s="33" t="s">
        <v>54</v>
      </c>
      <c r="C38" s="36" t="s">
        <v>39</v>
      </c>
    </row>
    <row r="39" spans="2:3" ht="43.15">
      <c r="B39" s="33" t="s">
        <v>55</v>
      </c>
      <c r="C39" s="61" t="s">
        <v>56</v>
      </c>
    </row>
    <row r="40" spans="2:3">
      <c r="B40" s="33" t="s">
        <v>57</v>
      </c>
      <c r="C40" s="36" t="s">
        <v>39</v>
      </c>
    </row>
    <row r="41" spans="2:3">
      <c r="B41" s="38"/>
    </row>
    <row r="42" spans="2:3" ht="15" customHeight="1">
      <c r="B42" s="71" t="s">
        <v>58</v>
      </c>
      <c r="C42" s="71"/>
    </row>
    <row r="44" spans="2:3">
      <c r="B44" s="37" t="s">
        <v>59</v>
      </c>
      <c r="C44" s="36" t="s">
        <v>60</v>
      </c>
    </row>
    <row r="45" spans="2:3">
      <c r="B45" s="37" t="s">
        <v>61</v>
      </c>
      <c r="C45" s="36" t="s">
        <v>62</v>
      </c>
    </row>
    <row r="46" spans="2:3">
      <c r="B46" s="37" t="s">
        <v>63</v>
      </c>
      <c r="C46" s="36" t="s">
        <v>64</v>
      </c>
    </row>
    <row r="47" spans="2:3">
      <c r="B47" s="37" t="s">
        <v>65</v>
      </c>
      <c r="C47" s="36" t="s">
        <v>66</v>
      </c>
    </row>
    <row r="48" spans="2:3">
      <c r="B48" s="37" t="s">
        <v>67</v>
      </c>
      <c r="C48" s="36" t="s">
        <v>68</v>
      </c>
    </row>
    <row r="49" spans="2:3">
      <c r="B49" s="37" t="s">
        <v>69</v>
      </c>
      <c r="C49" s="36" t="s">
        <v>70</v>
      </c>
    </row>
    <row r="50" spans="2:3">
      <c r="B50" s="37" t="s">
        <v>71</v>
      </c>
      <c r="C50" s="36" t="s">
        <v>72</v>
      </c>
    </row>
    <row r="51" spans="2:3">
      <c r="B51" s="37" t="s">
        <v>73</v>
      </c>
      <c r="C51" s="36" t="s">
        <v>74</v>
      </c>
    </row>
    <row r="52" spans="2:3">
      <c r="B52" s="37" t="s">
        <v>75</v>
      </c>
      <c r="C52" s="36" t="s">
        <v>76</v>
      </c>
    </row>
    <row r="53" spans="2:3">
      <c r="B53" s="37" t="s">
        <v>77</v>
      </c>
      <c r="C53" s="36" t="s">
        <v>78</v>
      </c>
    </row>
    <row r="54" spans="2:3">
      <c r="B54" s="37" t="s">
        <v>79</v>
      </c>
      <c r="C54" s="36" t="s">
        <v>80</v>
      </c>
    </row>
    <row r="55" spans="2:3">
      <c r="B55" s="37" t="s">
        <v>81</v>
      </c>
      <c r="C55" s="36" t="s">
        <v>82</v>
      </c>
    </row>
    <row r="56" spans="2:3">
      <c r="B56" s="37" t="s">
        <v>83</v>
      </c>
      <c r="C56" s="36" t="s">
        <v>84</v>
      </c>
    </row>
    <row r="57" spans="2:3">
      <c r="B57" s="37" t="s">
        <v>85</v>
      </c>
      <c r="C57" s="36" t="s">
        <v>86</v>
      </c>
    </row>
    <row r="58" spans="2:3">
      <c r="B58" s="37" t="s">
        <v>87</v>
      </c>
      <c r="C58" s="36" t="s">
        <v>88</v>
      </c>
    </row>
    <row r="59" spans="2:3">
      <c r="B59" s="37" t="s">
        <v>89</v>
      </c>
      <c r="C59" s="36" t="s">
        <v>90</v>
      </c>
    </row>
    <row r="60" spans="2:3">
      <c r="B60" s="37" t="s">
        <v>91</v>
      </c>
      <c r="C60" s="36" t="s">
        <v>92</v>
      </c>
    </row>
    <row r="61" spans="2:3">
      <c r="B61" s="37" t="s">
        <v>93</v>
      </c>
      <c r="C61" s="36" t="s">
        <v>94</v>
      </c>
    </row>
    <row r="62" spans="2:3">
      <c r="B62" s="37" t="s">
        <v>95</v>
      </c>
      <c r="C62" s="36" t="s">
        <v>96</v>
      </c>
    </row>
    <row r="63" spans="2:3">
      <c r="B63" s="37" t="s">
        <v>97</v>
      </c>
      <c r="C63" s="35" t="s">
        <v>98</v>
      </c>
    </row>
  </sheetData>
  <mergeCells count="8">
    <mergeCell ref="B42:C42"/>
    <mergeCell ref="B1:C1"/>
    <mergeCell ref="B2:C2"/>
    <mergeCell ref="B4:C4"/>
    <mergeCell ref="B6:C6"/>
    <mergeCell ref="B9:C9"/>
    <mergeCell ref="B10:C10"/>
    <mergeCell ref="B11:C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254E4-C998-4838-B179-25CF8A1C4D0F}">
  <dimension ref="A1:BE44"/>
  <sheetViews>
    <sheetView topLeftCell="A14" zoomScale="60" zoomScaleNormal="60" workbookViewId="0">
      <selection activeCell="K14" sqref="K14"/>
    </sheetView>
  </sheetViews>
  <sheetFormatPr defaultColWidth="88.28515625" defaultRowHeight="14.45" outlineLevelRow="1" outlineLevelCol="1"/>
  <cols>
    <col min="1" max="1" width="48.85546875" style="30" customWidth="1"/>
    <col min="2" max="2" width="58.28515625" style="18" customWidth="1"/>
    <col min="3" max="3" width="9.140625" style="18" hidden="1" customWidth="1" outlineLevel="1"/>
    <col min="4" max="4" width="19.5703125" style="5" customWidth="1" outlineLevel="1"/>
    <col min="5" max="5" width="9.28515625" style="5" customWidth="1" outlineLevel="1"/>
    <col min="6" max="6" width="17.7109375" style="3" hidden="1" customWidth="1" outlineLevel="1"/>
    <col min="7" max="7" width="29" style="3" hidden="1" customWidth="1" outlineLevel="1"/>
    <col min="8" max="8" width="32.28515625" style="3" hidden="1" customWidth="1" outlineLevel="1"/>
    <col min="9" max="9" width="10.85546875" style="3" customWidth="1" outlineLevel="1"/>
    <col min="10" max="10" width="88" style="3" hidden="1" customWidth="1" outlineLevel="1"/>
    <col min="11" max="11" width="160.28515625" style="3" customWidth="1" outlineLevel="1"/>
    <col min="12" max="12" width="14.42578125" style="3" hidden="1" customWidth="1" outlineLevel="1"/>
    <col min="13" max="13" width="23.7109375" style="3" hidden="1" customWidth="1" outlineLevel="1"/>
    <col min="14" max="14" width="9" style="3" hidden="1" customWidth="1" outlineLevel="1"/>
    <col min="15" max="15" width="88.28515625" style="3" hidden="1" customWidth="1" outlineLevel="1"/>
    <col min="16" max="16" width="87.5703125" style="3" hidden="1" customWidth="1" outlineLevel="1"/>
    <col min="17" max="17" width="87.7109375" style="3" hidden="1" customWidth="1" outlineLevel="1"/>
    <col min="18" max="18" width="88.28515625" style="3" hidden="1" customWidth="1" outlineLevel="1"/>
    <col min="19" max="19" width="28.28515625" style="3" hidden="1" customWidth="1" outlineLevel="1"/>
    <col min="20" max="20" width="80.28515625" style="18" hidden="1" customWidth="1" outlineLevel="1"/>
    <col min="21" max="21" width="18.5703125" style="3" hidden="1" customWidth="1" outlineLevel="1"/>
    <col min="22" max="23" width="88.140625" style="3" hidden="1" customWidth="1" outlineLevel="1"/>
    <col min="24" max="24" width="14.140625" style="3" hidden="1" customWidth="1" outlineLevel="1"/>
    <col min="25" max="25" width="35.28515625" style="3" hidden="1" customWidth="1" outlineLevel="1"/>
    <col min="26" max="26" width="23" style="3" hidden="1" customWidth="1" outlineLevel="1"/>
    <col min="27" max="27" width="15.28515625" style="3" hidden="1" customWidth="1" outlineLevel="1"/>
    <col min="28" max="28" width="48.28515625" style="3" hidden="1" customWidth="1" outlineLevel="1"/>
    <col min="29" max="29" width="54.42578125" style="3" customWidth="1" outlineLevel="1"/>
    <col min="30" max="30" width="8.7109375" style="5" hidden="1" customWidth="1"/>
    <col min="31" max="31" width="18.85546875" style="18" bestFit="1" customWidth="1"/>
    <col min="32" max="32" width="13.28515625" style="18" bestFit="1" customWidth="1"/>
    <col min="33" max="33" width="18" style="18" bestFit="1" customWidth="1"/>
    <col min="34" max="34" width="15.42578125" style="18" bestFit="1" customWidth="1"/>
    <col min="35" max="35" width="17.28515625" style="18" bestFit="1" customWidth="1"/>
    <col min="36" max="36" width="18.42578125" style="18" bestFit="1" customWidth="1"/>
    <col min="37" max="37" width="16" style="18" bestFit="1" customWidth="1"/>
    <col min="38" max="38" width="17.28515625" style="18" bestFit="1" customWidth="1"/>
    <col min="39" max="39" width="17.5703125" style="18" bestFit="1" customWidth="1"/>
    <col min="40" max="40" width="19.7109375" style="18" bestFit="1" customWidth="1"/>
    <col min="41" max="41" width="20.85546875" style="18" bestFit="1" customWidth="1"/>
    <col min="42" max="42" width="20.42578125" style="18" bestFit="1" customWidth="1"/>
    <col min="43" max="43" width="21.42578125" style="18" bestFit="1" customWidth="1"/>
    <col min="44" max="44" width="18.28515625" style="18" bestFit="1" customWidth="1"/>
    <col min="45" max="45" width="20.5703125" style="18" bestFit="1" customWidth="1"/>
    <col min="46" max="46" width="21.7109375" style="18" bestFit="1" customWidth="1"/>
    <col min="47" max="47" width="25.7109375" style="18" bestFit="1" customWidth="1"/>
    <col min="48" max="48" width="23.7109375" style="18" bestFit="1" customWidth="1"/>
    <col min="49" max="49" width="15.42578125" style="18" bestFit="1" customWidth="1"/>
    <col min="50" max="50" width="9.28515625" style="18" bestFit="1" customWidth="1"/>
    <col min="51" max="16384" width="88.28515625" style="18"/>
  </cols>
  <sheetData>
    <row r="1" spans="1:56" ht="46.15">
      <c r="A1" s="29" t="s">
        <v>99</v>
      </c>
      <c r="B1" s="16"/>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row>
    <row r="2" spans="1:56">
      <c r="AE2" s="19"/>
    </row>
    <row r="3" spans="1:56" ht="28.9">
      <c r="A3" s="40" t="s">
        <v>100</v>
      </c>
      <c r="B3" s="41" t="s">
        <v>101</v>
      </c>
      <c r="C3" s="42" t="s">
        <v>8</v>
      </c>
      <c r="D3" s="42" t="s">
        <v>10</v>
      </c>
      <c r="E3" s="42" t="s">
        <v>12</v>
      </c>
      <c r="F3" s="42" t="s">
        <v>14</v>
      </c>
      <c r="G3" s="42" t="s">
        <v>102</v>
      </c>
      <c r="H3" s="42" t="s">
        <v>103</v>
      </c>
      <c r="I3" s="42" t="s">
        <v>20</v>
      </c>
      <c r="J3" s="42" t="s">
        <v>22</v>
      </c>
      <c r="K3" s="42" t="s">
        <v>26</v>
      </c>
      <c r="L3" s="42" t="s">
        <v>28</v>
      </c>
      <c r="M3" s="42" t="s">
        <v>30</v>
      </c>
      <c r="N3" s="42" t="s">
        <v>32</v>
      </c>
      <c r="O3" s="42" t="s">
        <v>34</v>
      </c>
      <c r="P3" s="42" t="s">
        <v>36</v>
      </c>
      <c r="Q3" s="42" t="s">
        <v>38</v>
      </c>
      <c r="R3" s="42" t="s">
        <v>40</v>
      </c>
      <c r="S3" s="42" t="s">
        <v>42</v>
      </c>
      <c r="T3" s="42" t="s">
        <v>44</v>
      </c>
      <c r="U3" s="42" t="s">
        <v>45</v>
      </c>
      <c r="V3" s="42" t="s">
        <v>47</v>
      </c>
      <c r="W3" s="42" t="s">
        <v>49</v>
      </c>
      <c r="X3" s="42" t="s">
        <v>51</v>
      </c>
      <c r="Y3" s="42" t="s">
        <v>104</v>
      </c>
      <c r="Z3" s="42" t="s">
        <v>53</v>
      </c>
      <c r="AA3" s="42" t="s">
        <v>54</v>
      </c>
      <c r="AB3" s="42" t="s">
        <v>105</v>
      </c>
      <c r="AC3" s="42" t="s">
        <v>106</v>
      </c>
      <c r="AD3" s="43" t="s">
        <v>12</v>
      </c>
      <c r="AE3" s="31" t="s">
        <v>59</v>
      </c>
      <c r="AF3" s="31" t="s">
        <v>61</v>
      </c>
      <c r="AG3" s="31" t="s">
        <v>63</v>
      </c>
      <c r="AH3" s="31" t="s">
        <v>65</v>
      </c>
      <c r="AI3" s="31" t="s">
        <v>67</v>
      </c>
      <c r="AJ3" s="31" t="s">
        <v>69</v>
      </c>
      <c r="AK3" s="31" t="s">
        <v>71</v>
      </c>
      <c r="AL3" s="31" t="s">
        <v>73</v>
      </c>
      <c r="AM3" s="31" t="s">
        <v>75</v>
      </c>
      <c r="AN3" s="31" t="s">
        <v>77</v>
      </c>
      <c r="AO3" s="31" t="s">
        <v>79</v>
      </c>
      <c r="AP3" s="31" t="s">
        <v>81</v>
      </c>
      <c r="AQ3" s="31" t="s">
        <v>83</v>
      </c>
      <c r="AR3" s="31" t="s">
        <v>85</v>
      </c>
      <c r="AS3" s="31" t="s">
        <v>87</v>
      </c>
      <c r="AT3" s="31" t="s">
        <v>89</v>
      </c>
      <c r="AU3" s="31" t="s">
        <v>91</v>
      </c>
      <c r="AV3" s="31" t="s">
        <v>93</v>
      </c>
      <c r="AW3" s="31" t="s">
        <v>95</v>
      </c>
      <c r="AX3" s="31" t="s">
        <v>97</v>
      </c>
      <c r="AZ3" s="20"/>
      <c r="BA3" s="20"/>
      <c r="BC3" s="20"/>
    </row>
    <row r="4" spans="1:56" ht="25.9">
      <c r="A4" s="44" t="s">
        <v>107</v>
      </c>
      <c r="B4" s="44"/>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6"/>
      <c r="AE4" s="32"/>
      <c r="AF4" s="32"/>
      <c r="AG4" s="32"/>
      <c r="AH4" s="32"/>
      <c r="AI4" s="32"/>
      <c r="AJ4" s="32"/>
      <c r="AK4" s="32"/>
      <c r="AL4" s="32"/>
      <c r="AM4" s="32"/>
      <c r="AN4" s="32"/>
      <c r="AO4" s="32"/>
      <c r="AP4" s="32"/>
      <c r="AQ4" s="32"/>
      <c r="AR4" s="32"/>
      <c r="AS4" s="32"/>
      <c r="AT4" s="32"/>
      <c r="AU4" s="32"/>
      <c r="AV4" s="32"/>
      <c r="AW4" s="32"/>
      <c r="AX4" s="32"/>
      <c r="AZ4" s="20"/>
      <c r="BA4" s="20"/>
      <c r="BC4" s="20"/>
    </row>
    <row r="5" spans="1:56" ht="187.15" outlineLevel="1">
      <c r="A5" s="78" t="s">
        <v>108</v>
      </c>
      <c r="B5" s="48" t="s">
        <v>109</v>
      </c>
      <c r="C5" s="49" t="s">
        <v>110</v>
      </c>
      <c r="D5" s="50">
        <v>1</v>
      </c>
      <c r="E5" s="50" t="s">
        <v>111</v>
      </c>
      <c r="F5" s="51">
        <v>2020</v>
      </c>
      <c r="G5" s="51" t="s">
        <v>112</v>
      </c>
      <c r="H5" s="51" t="s">
        <v>113</v>
      </c>
      <c r="I5" s="51" t="s">
        <v>114</v>
      </c>
      <c r="J5" s="52" t="s">
        <v>115</v>
      </c>
      <c r="K5" s="48" t="s">
        <v>116</v>
      </c>
      <c r="L5" s="51" t="s">
        <v>117</v>
      </c>
      <c r="M5" s="51" t="s">
        <v>118</v>
      </c>
      <c r="N5" s="51" t="s">
        <v>119</v>
      </c>
      <c r="O5" s="52" t="s">
        <v>120</v>
      </c>
      <c r="P5" s="52" t="s">
        <v>121</v>
      </c>
      <c r="Q5" s="52" t="s">
        <v>122</v>
      </c>
      <c r="R5" s="52" t="s">
        <v>123</v>
      </c>
      <c r="S5" s="51" t="s">
        <v>124</v>
      </c>
      <c r="T5" s="34" t="s">
        <v>125</v>
      </c>
      <c r="U5" s="50">
        <v>2.8</v>
      </c>
      <c r="V5" s="53" t="s">
        <v>126</v>
      </c>
      <c r="W5" s="53" t="s">
        <v>127</v>
      </c>
      <c r="X5" s="51" t="s">
        <v>128</v>
      </c>
      <c r="Y5" s="51" t="s">
        <v>129</v>
      </c>
      <c r="Z5" s="49" t="s">
        <v>130</v>
      </c>
      <c r="AA5" s="54">
        <v>44897</v>
      </c>
      <c r="AB5" s="51">
        <v>0</v>
      </c>
      <c r="AC5" s="55" t="s">
        <v>131</v>
      </c>
      <c r="AD5" s="50" t="s">
        <v>132</v>
      </c>
      <c r="AE5" s="39">
        <v>1.3200000000000001E-6</v>
      </c>
      <c r="AF5" s="7">
        <v>0.79300000000000004</v>
      </c>
      <c r="AG5" s="7">
        <v>1.08E-4</v>
      </c>
      <c r="AH5" s="7">
        <v>0.35699999999999998</v>
      </c>
      <c r="AI5" s="7">
        <v>5.3900000000000003E-12</v>
      </c>
      <c r="AJ5" s="7">
        <v>2.7199999999999999E-10</v>
      </c>
      <c r="AK5" s="7">
        <v>1.9600000000000001E-7</v>
      </c>
      <c r="AL5" s="7">
        <v>1.5400000000000002E-5</v>
      </c>
      <c r="AM5" s="7">
        <v>1.45E-4</v>
      </c>
      <c r="AN5" s="8">
        <v>1.7100000000000001E-2</v>
      </c>
      <c r="AO5" s="7">
        <v>5.7299999999999997E-5</v>
      </c>
      <c r="AP5" s="7">
        <v>1.7000000000000001E-2</v>
      </c>
      <c r="AQ5" s="7">
        <v>1.9699999999999999E-10</v>
      </c>
      <c r="AR5" s="7">
        <v>0.10199999999999999</v>
      </c>
      <c r="AS5" s="7">
        <v>1.25E-3</v>
      </c>
      <c r="AT5" s="7">
        <v>3.4499999999999999E-9</v>
      </c>
      <c r="AU5" s="7">
        <v>1.2E-9</v>
      </c>
      <c r="AV5" s="7">
        <v>4.3399999999999998E-5</v>
      </c>
      <c r="AW5" s="7">
        <v>0.105</v>
      </c>
      <c r="AX5" s="9">
        <v>9.06E-2</v>
      </c>
      <c r="AZ5" s="22"/>
      <c r="BA5" s="23"/>
      <c r="BC5" s="24"/>
      <c r="BD5" s="24"/>
    </row>
    <row r="6" spans="1:56" ht="187.15" outlineLevel="1">
      <c r="A6" s="78"/>
      <c r="B6" s="48" t="s">
        <v>133</v>
      </c>
      <c r="C6" s="49" t="s">
        <v>110</v>
      </c>
      <c r="D6" s="50">
        <v>1</v>
      </c>
      <c r="E6" s="50" t="s">
        <v>111</v>
      </c>
      <c r="F6" s="51">
        <v>2020</v>
      </c>
      <c r="G6" s="51" t="s">
        <v>112</v>
      </c>
      <c r="H6" s="51" t="s">
        <v>113</v>
      </c>
      <c r="I6" s="51" t="s">
        <v>114</v>
      </c>
      <c r="J6" s="52" t="s">
        <v>115</v>
      </c>
      <c r="K6" s="48" t="s">
        <v>134</v>
      </c>
      <c r="L6" s="51" t="s">
        <v>117</v>
      </c>
      <c r="M6" s="51" t="s">
        <v>118</v>
      </c>
      <c r="N6" s="51" t="s">
        <v>119</v>
      </c>
      <c r="O6" s="52" t="s">
        <v>120</v>
      </c>
      <c r="P6" s="52" t="s">
        <v>121</v>
      </c>
      <c r="Q6" s="52" t="s">
        <v>122</v>
      </c>
      <c r="R6" s="52" t="s">
        <v>123</v>
      </c>
      <c r="S6" s="51" t="s">
        <v>124</v>
      </c>
      <c r="T6" s="34" t="s">
        <v>125</v>
      </c>
      <c r="U6" s="50">
        <v>2.8</v>
      </c>
      <c r="V6" s="53" t="s">
        <v>126</v>
      </c>
      <c r="W6" s="53" t="s">
        <v>127</v>
      </c>
      <c r="X6" s="51" t="s">
        <v>128</v>
      </c>
      <c r="Y6" s="51" t="s">
        <v>129</v>
      </c>
      <c r="Z6" s="49" t="s">
        <v>135</v>
      </c>
      <c r="AA6" s="54">
        <v>44897</v>
      </c>
      <c r="AB6" s="51">
        <v>0</v>
      </c>
      <c r="AC6" s="55" t="s">
        <v>131</v>
      </c>
      <c r="AD6" s="50" t="s">
        <v>132</v>
      </c>
      <c r="AE6" s="39">
        <v>6.1999999999999999E-7</v>
      </c>
      <c r="AF6" s="7">
        <v>0.42299999999999999</v>
      </c>
      <c r="AG6" s="7">
        <v>7.8200000000000003E-5</v>
      </c>
      <c r="AH6" s="7">
        <v>0.22800000000000001</v>
      </c>
      <c r="AI6" s="7">
        <v>3.0099999999999999E-12</v>
      </c>
      <c r="AJ6" s="7">
        <v>1.3100000000000001E-10</v>
      </c>
      <c r="AK6" s="7">
        <v>1.2100000000000001E-7</v>
      </c>
      <c r="AL6" s="7">
        <v>9.6099999999999995E-6</v>
      </c>
      <c r="AM6" s="7">
        <v>9.8599999999999998E-5</v>
      </c>
      <c r="AN6" s="8">
        <v>1.2699999999999999E-2</v>
      </c>
      <c r="AO6" s="7">
        <v>2.19E-5</v>
      </c>
      <c r="AP6" s="7">
        <v>1.2699999999999999E-2</v>
      </c>
      <c r="AQ6" s="7">
        <v>2.69E-10</v>
      </c>
      <c r="AR6" s="7">
        <v>4.1200000000000001E-2</v>
      </c>
      <c r="AS6" s="7">
        <v>3.5100000000000002E-4</v>
      </c>
      <c r="AT6" s="7">
        <v>3.5600000000000001E-9</v>
      </c>
      <c r="AU6" s="7">
        <v>7.1200000000000002E-10</v>
      </c>
      <c r="AV6" s="7">
        <v>3.04E-5</v>
      </c>
      <c r="AW6" s="7">
        <v>2.2599999999999999E-2</v>
      </c>
      <c r="AX6" s="9">
        <v>4.6800000000000001E-2</v>
      </c>
      <c r="AZ6" s="22"/>
      <c r="BA6" s="23"/>
      <c r="BC6" s="24"/>
      <c r="BD6" s="24"/>
    </row>
    <row r="7" spans="1:56" ht="187.15" outlineLevel="1">
      <c r="A7" s="78"/>
      <c r="B7" s="48" t="s">
        <v>136</v>
      </c>
      <c r="C7" s="49" t="s">
        <v>110</v>
      </c>
      <c r="D7" s="50">
        <v>1</v>
      </c>
      <c r="E7" s="50" t="s">
        <v>111</v>
      </c>
      <c r="F7" s="51">
        <v>2020</v>
      </c>
      <c r="G7" s="51" t="s">
        <v>112</v>
      </c>
      <c r="H7" s="51" t="s">
        <v>113</v>
      </c>
      <c r="I7" s="51" t="s">
        <v>114</v>
      </c>
      <c r="J7" s="52" t="s">
        <v>115</v>
      </c>
      <c r="K7" s="48" t="s">
        <v>137</v>
      </c>
      <c r="L7" s="51" t="s">
        <v>117</v>
      </c>
      <c r="M7" s="51" t="s">
        <v>118</v>
      </c>
      <c r="N7" s="51" t="s">
        <v>119</v>
      </c>
      <c r="O7" s="52" t="s">
        <v>120</v>
      </c>
      <c r="P7" s="52" t="s">
        <v>121</v>
      </c>
      <c r="Q7" s="52" t="s">
        <v>122</v>
      </c>
      <c r="R7" s="52" t="s">
        <v>123</v>
      </c>
      <c r="S7" s="51" t="s">
        <v>124</v>
      </c>
      <c r="T7" s="34" t="s">
        <v>125</v>
      </c>
      <c r="U7" s="50">
        <v>2.8</v>
      </c>
      <c r="V7" s="53" t="s">
        <v>126</v>
      </c>
      <c r="W7" s="53" t="s">
        <v>127</v>
      </c>
      <c r="X7" s="51" t="s">
        <v>128</v>
      </c>
      <c r="Y7" s="51" t="s">
        <v>129</v>
      </c>
      <c r="Z7" s="49" t="s">
        <v>138</v>
      </c>
      <c r="AA7" s="54">
        <v>44897</v>
      </c>
      <c r="AB7" s="51">
        <v>0</v>
      </c>
      <c r="AC7" s="55" t="s">
        <v>131</v>
      </c>
      <c r="AD7" s="50" t="s">
        <v>132</v>
      </c>
      <c r="AE7" s="39">
        <v>3.7599999999999998E-7</v>
      </c>
      <c r="AF7" s="7">
        <v>0.22900000000000001</v>
      </c>
      <c r="AG7" s="7">
        <v>3.0899999999999999E-5</v>
      </c>
      <c r="AH7" s="7">
        <v>0.10199999999999999</v>
      </c>
      <c r="AI7" s="7">
        <v>1.5399999999999999E-12</v>
      </c>
      <c r="AJ7" s="7">
        <v>7.7700000000000001E-11</v>
      </c>
      <c r="AK7" s="7">
        <v>5.6500000000000003E-8</v>
      </c>
      <c r="AL7" s="7">
        <v>4.3900000000000003E-6</v>
      </c>
      <c r="AM7" s="7">
        <v>4.1600000000000002E-5</v>
      </c>
      <c r="AN7" s="8">
        <v>4.8799999999999998E-3</v>
      </c>
      <c r="AO7" s="7">
        <v>1.6399999999999999E-5</v>
      </c>
      <c r="AP7" s="7">
        <v>4.8599999999999997E-3</v>
      </c>
      <c r="AQ7" s="7">
        <v>5.6300000000000002E-11</v>
      </c>
      <c r="AR7" s="7">
        <v>2.9399999999999999E-2</v>
      </c>
      <c r="AS7" s="7">
        <v>3.5500000000000001E-4</v>
      </c>
      <c r="AT7" s="7">
        <v>9.87E-10</v>
      </c>
      <c r="AU7" s="7">
        <v>3.4599999999999999E-10</v>
      </c>
      <c r="AV7" s="7">
        <v>1.24E-5</v>
      </c>
      <c r="AW7" s="7">
        <v>2.98E-2</v>
      </c>
      <c r="AX7" s="9">
        <v>2.5899999999999999E-2</v>
      </c>
      <c r="AZ7" s="22"/>
      <c r="BA7" s="23"/>
      <c r="BC7" s="24"/>
      <c r="BD7" s="24"/>
    </row>
    <row r="8" spans="1:56" ht="187.15" outlineLevel="1">
      <c r="A8" s="78"/>
      <c r="B8" s="48" t="s">
        <v>139</v>
      </c>
      <c r="C8" s="49" t="s">
        <v>110</v>
      </c>
      <c r="D8" s="50">
        <v>1</v>
      </c>
      <c r="E8" s="50" t="s">
        <v>111</v>
      </c>
      <c r="F8" s="51">
        <v>2020</v>
      </c>
      <c r="G8" s="51" t="s">
        <v>112</v>
      </c>
      <c r="H8" s="51" t="s">
        <v>113</v>
      </c>
      <c r="I8" s="51" t="s">
        <v>114</v>
      </c>
      <c r="J8" s="52" t="s">
        <v>115</v>
      </c>
      <c r="K8" s="48" t="s">
        <v>140</v>
      </c>
      <c r="L8" s="51" t="s">
        <v>117</v>
      </c>
      <c r="M8" s="51" t="s">
        <v>118</v>
      </c>
      <c r="N8" s="51" t="s">
        <v>119</v>
      </c>
      <c r="O8" s="52" t="s">
        <v>120</v>
      </c>
      <c r="P8" s="52" t="s">
        <v>121</v>
      </c>
      <c r="Q8" s="52" t="s">
        <v>122</v>
      </c>
      <c r="R8" s="52" t="s">
        <v>123</v>
      </c>
      <c r="S8" s="51" t="s">
        <v>124</v>
      </c>
      <c r="T8" s="34" t="s">
        <v>125</v>
      </c>
      <c r="U8" s="50">
        <v>2.8</v>
      </c>
      <c r="V8" s="53" t="s">
        <v>126</v>
      </c>
      <c r="W8" s="53" t="s">
        <v>127</v>
      </c>
      <c r="X8" s="51" t="s">
        <v>128</v>
      </c>
      <c r="Y8" s="51" t="s">
        <v>129</v>
      </c>
      <c r="Z8" s="49" t="s">
        <v>141</v>
      </c>
      <c r="AA8" s="54">
        <v>44897</v>
      </c>
      <c r="AB8" s="51">
        <v>0</v>
      </c>
      <c r="AC8" s="55" t="s">
        <v>131</v>
      </c>
      <c r="AD8" s="50" t="s">
        <v>132</v>
      </c>
      <c r="AE8" s="39">
        <v>1.7800000000000001E-7</v>
      </c>
      <c r="AF8" s="7">
        <v>0.124</v>
      </c>
      <c r="AG8" s="7">
        <v>2.2500000000000001E-5</v>
      </c>
      <c r="AH8" s="7">
        <v>6.5199999999999994E-2</v>
      </c>
      <c r="AI8" s="7">
        <v>8.6399999999999995E-13</v>
      </c>
      <c r="AJ8" s="7">
        <v>3.75E-11</v>
      </c>
      <c r="AK8" s="7">
        <v>3.5299999999999998E-8</v>
      </c>
      <c r="AL8" s="7">
        <v>2.7599999999999998E-6</v>
      </c>
      <c r="AM8" s="7">
        <v>2.8399999999999999E-5</v>
      </c>
      <c r="AN8" s="8">
        <v>3.64E-3</v>
      </c>
      <c r="AO8" s="7">
        <v>6.2999999999999998E-6</v>
      </c>
      <c r="AP8" s="7">
        <v>3.64E-3</v>
      </c>
      <c r="AQ8" s="7">
        <v>7.7000000000000006E-11</v>
      </c>
      <c r="AR8" s="7">
        <v>1.2200000000000001E-2</v>
      </c>
      <c r="AS8" s="7">
        <v>1.01E-4</v>
      </c>
      <c r="AT8" s="7">
        <v>1.02E-9</v>
      </c>
      <c r="AU8" s="7">
        <v>2.0700000000000001E-10</v>
      </c>
      <c r="AV8" s="7">
        <v>8.7199999999999995E-6</v>
      </c>
      <c r="AW8" s="7">
        <v>6.4799999999999996E-3</v>
      </c>
      <c r="AX8" s="9">
        <v>1.34E-2</v>
      </c>
      <c r="AZ8" s="22"/>
      <c r="BA8" s="23"/>
      <c r="BC8" s="24"/>
      <c r="BD8" s="24"/>
    </row>
    <row r="9" spans="1:56" ht="187.15" outlineLevel="1">
      <c r="A9" s="78"/>
      <c r="B9" s="48" t="s">
        <v>142</v>
      </c>
      <c r="C9" s="49" t="s">
        <v>110</v>
      </c>
      <c r="D9" s="50">
        <v>1</v>
      </c>
      <c r="E9" s="50" t="s">
        <v>111</v>
      </c>
      <c r="F9" s="51">
        <v>2020</v>
      </c>
      <c r="G9" s="51" t="s">
        <v>112</v>
      </c>
      <c r="H9" s="51" t="s">
        <v>113</v>
      </c>
      <c r="I9" s="51" t="s">
        <v>114</v>
      </c>
      <c r="J9" s="52" t="s">
        <v>115</v>
      </c>
      <c r="K9" s="48" t="s">
        <v>143</v>
      </c>
      <c r="L9" s="51" t="s">
        <v>117</v>
      </c>
      <c r="M9" s="51" t="s">
        <v>118</v>
      </c>
      <c r="N9" s="51" t="s">
        <v>119</v>
      </c>
      <c r="O9" s="52" t="s">
        <v>120</v>
      </c>
      <c r="P9" s="52" t="s">
        <v>121</v>
      </c>
      <c r="Q9" s="52" t="s">
        <v>122</v>
      </c>
      <c r="R9" s="52" t="s">
        <v>123</v>
      </c>
      <c r="S9" s="51" t="s">
        <v>124</v>
      </c>
      <c r="T9" s="34" t="s">
        <v>125</v>
      </c>
      <c r="U9" s="50">
        <v>2.8</v>
      </c>
      <c r="V9" s="53" t="s">
        <v>126</v>
      </c>
      <c r="W9" s="53" t="s">
        <v>127</v>
      </c>
      <c r="X9" s="51" t="s">
        <v>128</v>
      </c>
      <c r="Y9" s="51" t="s">
        <v>129</v>
      </c>
      <c r="Z9" s="49" t="s">
        <v>144</v>
      </c>
      <c r="AA9" s="54">
        <v>44897</v>
      </c>
      <c r="AB9" s="51">
        <v>0</v>
      </c>
      <c r="AC9" s="55" t="s">
        <v>131</v>
      </c>
      <c r="AD9" s="50" t="s">
        <v>132</v>
      </c>
      <c r="AE9" s="39">
        <v>1.31E-6</v>
      </c>
      <c r="AF9" s="7">
        <v>0.77</v>
      </c>
      <c r="AG9" s="7">
        <v>1.07E-4</v>
      </c>
      <c r="AH9" s="7">
        <v>0.35499999999999998</v>
      </c>
      <c r="AI9" s="7">
        <v>5.2999999999999996E-12</v>
      </c>
      <c r="AJ9" s="7">
        <v>2.7E-10</v>
      </c>
      <c r="AK9" s="7">
        <v>1.9000000000000001E-7</v>
      </c>
      <c r="AL9" s="7">
        <v>1.52E-5</v>
      </c>
      <c r="AM9" s="7">
        <v>1.44E-4</v>
      </c>
      <c r="AN9" s="8">
        <v>1.6899999999999998E-2</v>
      </c>
      <c r="AO9" s="7">
        <v>5.6799999999999998E-5</v>
      </c>
      <c r="AP9" s="7">
        <v>1.6799999999999999E-2</v>
      </c>
      <c r="AQ9" s="7">
        <v>1.9699999999999999E-10</v>
      </c>
      <c r="AR9" s="7">
        <v>9.8699999999999996E-2</v>
      </c>
      <c r="AS9" s="7">
        <v>1.24E-3</v>
      </c>
      <c r="AT9" s="7">
        <v>3.4499999999999999E-9</v>
      </c>
      <c r="AU9" s="7">
        <v>1.1700000000000001E-9</v>
      </c>
      <c r="AV9" s="7">
        <v>4.3000000000000002E-5</v>
      </c>
      <c r="AW9" s="7">
        <v>0.104</v>
      </c>
      <c r="AX9" s="9">
        <v>8.9899999999999994E-2</v>
      </c>
      <c r="AZ9" s="22"/>
      <c r="BA9" s="23"/>
      <c r="BC9" s="24"/>
      <c r="BD9" s="24"/>
    </row>
    <row r="10" spans="1:56" ht="187.15" outlineLevel="1">
      <c r="A10" s="78"/>
      <c r="B10" s="48" t="s">
        <v>145</v>
      </c>
      <c r="C10" s="49" t="s">
        <v>110</v>
      </c>
      <c r="D10" s="50">
        <v>1</v>
      </c>
      <c r="E10" s="50" t="s">
        <v>111</v>
      </c>
      <c r="F10" s="51">
        <v>2020</v>
      </c>
      <c r="G10" s="51" t="s">
        <v>112</v>
      </c>
      <c r="H10" s="51" t="s">
        <v>113</v>
      </c>
      <c r="I10" s="51" t="s">
        <v>114</v>
      </c>
      <c r="J10" s="52" t="s">
        <v>115</v>
      </c>
      <c r="K10" s="48" t="s">
        <v>146</v>
      </c>
      <c r="L10" s="51" t="s">
        <v>117</v>
      </c>
      <c r="M10" s="51" t="s">
        <v>118</v>
      </c>
      <c r="N10" s="51" t="s">
        <v>119</v>
      </c>
      <c r="O10" s="52" t="s">
        <v>120</v>
      </c>
      <c r="P10" s="52" t="s">
        <v>121</v>
      </c>
      <c r="Q10" s="52" t="s">
        <v>122</v>
      </c>
      <c r="R10" s="52" t="s">
        <v>123</v>
      </c>
      <c r="S10" s="51" t="s">
        <v>124</v>
      </c>
      <c r="T10" s="34" t="s">
        <v>125</v>
      </c>
      <c r="U10" s="50">
        <v>2.8</v>
      </c>
      <c r="V10" s="53" t="s">
        <v>126</v>
      </c>
      <c r="W10" s="53" t="s">
        <v>127</v>
      </c>
      <c r="X10" s="51" t="s">
        <v>128</v>
      </c>
      <c r="Y10" s="51" t="s">
        <v>129</v>
      </c>
      <c r="Z10" s="49" t="s">
        <v>147</v>
      </c>
      <c r="AA10" s="54">
        <v>44897</v>
      </c>
      <c r="AB10" s="51">
        <v>0</v>
      </c>
      <c r="AC10" s="55" t="s">
        <v>131</v>
      </c>
      <c r="AD10" s="50" t="s">
        <v>132</v>
      </c>
      <c r="AE10" s="39">
        <v>1.1599999999999999E-6</v>
      </c>
      <c r="AF10" s="7">
        <v>0.77800000000000002</v>
      </c>
      <c r="AG10" s="7">
        <v>1.47E-4</v>
      </c>
      <c r="AH10" s="7">
        <v>0.42899999999999999</v>
      </c>
      <c r="AI10" s="7">
        <v>5.6599999999999997E-12</v>
      </c>
      <c r="AJ10" s="7">
        <v>2.4499999999999998E-10</v>
      </c>
      <c r="AK10" s="7">
        <v>2.23E-7</v>
      </c>
      <c r="AL10" s="7">
        <v>1.8099999999999999E-5</v>
      </c>
      <c r="AM10" s="7">
        <v>1.85E-4</v>
      </c>
      <c r="AN10" s="8">
        <v>2.3800000000000002E-2</v>
      </c>
      <c r="AO10" s="7">
        <v>4.1E-5</v>
      </c>
      <c r="AP10" s="7">
        <v>2.3800000000000002E-2</v>
      </c>
      <c r="AQ10" s="7">
        <v>5.1E-10</v>
      </c>
      <c r="AR10" s="7">
        <v>7.4999999999999997E-2</v>
      </c>
      <c r="AS10" s="7">
        <v>6.5700000000000003E-4</v>
      </c>
      <c r="AT10" s="7">
        <v>6.7299999999999997E-9</v>
      </c>
      <c r="AU10" s="7">
        <v>1.32E-9</v>
      </c>
      <c r="AV10" s="7">
        <v>5.7000000000000003E-5</v>
      </c>
      <c r="AW10" s="7">
        <v>4.2099999999999999E-2</v>
      </c>
      <c r="AX10" s="9">
        <v>8.7800000000000003E-2</v>
      </c>
      <c r="AZ10" s="22"/>
      <c r="BA10" s="23"/>
      <c r="BC10" s="24"/>
      <c r="BD10" s="24"/>
    </row>
    <row r="11" spans="1:56" ht="187.15" outlineLevel="1">
      <c r="A11" s="78"/>
      <c r="B11" s="48" t="s">
        <v>148</v>
      </c>
      <c r="C11" s="49" t="s">
        <v>110</v>
      </c>
      <c r="D11" s="50">
        <v>1</v>
      </c>
      <c r="E11" s="50" t="s">
        <v>111</v>
      </c>
      <c r="F11" s="51">
        <v>2020</v>
      </c>
      <c r="G11" s="51" t="s">
        <v>112</v>
      </c>
      <c r="H11" s="51" t="s">
        <v>113</v>
      </c>
      <c r="I11" s="51" t="s">
        <v>114</v>
      </c>
      <c r="J11" s="52" t="s">
        <v>115</v>
      </c>
      <c r="K11" s="48" t="s">
        <v>149</v>
      </c>
      <c r="L11" s="51" t="s">
        <v>117</v>
      </c>
      <c r="M11" s="51" t="s">
        <v>118</v>
      </c>
      <c r="N11" s="51" t="s">
        <v>119</v>
      </c>
      <c r="O11" s="52" t="s">
        <v>120</v>
      </c>
      <c r="P11" s="52" t="s">
        <v>121</v>
      </c>
      <c r="Q11" s="52" t="s">
        <v>122</v>
      </c>
      <c r="R11" s="52" t="s">
        <v>123</v>
      </c>
      <c r="S11" s="51" t="s">
        <v>124</v>
      </c>
      <c r="T11" s="34" t="s">
        <v>125</v>
      </c>
      <c r="U11" s="50">
        <v>2.8</v>
      </c>
      <c r="V11" s="53" t="s">
        <v>126</v>
      </c>
      <c r="W11" s="53" t="s">
        <v>127</v>
      </c>
      <c r="X11" s="51" t="s">
        <v>128</v>
      </c>
      <c r="Y11" s="51" t="s">
        <v>129</v>
      </c>
      <c r="Z11" s="49" t="s">
        <v>150</v>
      </c>
      <c r="AA11" s="54">
        <v>44897</v>
      </c>
      <c r="AB11" s="51">
        <v>0</v>
      </c>
      <c r="AC11" s="55" t="s">
        <v>131</v>
      </c>
      <c r="AD11" s="50" t="s">
        <v>132</v>
      </c>
      <c r="AE11" s="39">
        <v>3.7500000000000001E-7</v>
      </c>
      <c r="AF11" s="7">
        <v>0.19900000000000001</v>
      </c>
      <c r="AG11" s="7">
        <v>2.9899999999999998E-5</v>
      </c>
      <c r="AH11" s="7">
        <v>0.1</v>
      </c>
      <c r="AI11" s="7">
        <v>1.5000000000000001E-12</v>
      </c>
      <c r="AJ11" s="7">
        <v>7.6299999999999998E-11</v>
      </c>
      <c r="AK11" s="7">
        <v>4.9100000000000003E-8</v>
      </c>
      <c r="AL11" s="7">
        <v>4.2599999999999999E-6</v>
      </c>
      <c r="AM11" s="7">
        <v>3.9799999999999998E-5</v>
      </c>
      <c r="AN11" s="8">
        <v>4.7099999999999998E-3</v>
      </c>
      <c r="AO11" s="7">
        <v>1.59E-5</v>
      </c>
      <c r="AP11" s="7">
        <v>4.7000000000000002E-3</v>
      </c>
      <c r="AQ11" s="7">
        <v>5.6300000000000002E-11</v>
      </c>
      <c r="AR11" s="7">
        <v>2.53E-2</v>
      </c>
      <c r="AS11" s="7">
        <v>3.5E-4</v>
      </c>
      <c r="AT11" s="7">
        <v>9.8300000000000002E-10</v>
      </c>
      <c r="AU11" s="7">
        <v>3.1100000000000001E-10</v>
      </c>
      <c r="AV11" s="7">
        <v>1.2E-5</v>
      </c>
      <c r="AW11" s="7">
        <v>2.9700000000000001E-2</v>
      </c>
      <c r="AX11" s="9">
        <v>2.5399999999999999E-2</v>
      </c>
      <c r="AZ11" s="22"/>
      <c r="BA11" s="23"/>
      <c r="BC11" s="24"/>
      <c r="BD11" s="24"/>
    </row>
    <row r="12" spans="1:56" ht="187.15" outlineLevel="1">
      <c r="A12" s="78"/>
      <c r="B12" s="48" t="s">
        <v>151</v>
      </c>
      <c r="C12" s="49" t="s">
        <v>110</v>
      </c>
      <c r="D12" s="50">
        <v>1</v>
      </c>
      <c r="E12" s="50" t="s">
        <v>111</v>
      </c>
      <c r="F12" s="51">
        <v>2020</v>
      </c>
      <c r="G12" s="51" t="s">
        <v>112</v>
      </c>
      <c r="H12" s="51" t="s">
        <v>113</v>
      </c>
      <c r="I12" s="51" t="s">
        <v>114</v>
      </c>
      <c r="J12" s="52" t="s">
        <v>115</v>
      </c>
      <c r="K12" s="48" t="s">
        <v>152</v>
      </c>
      <c r="L12" s="51" t="s">
        <v>117</v>
      </c>
      <c r="M12" s="51" t="s">
        <v>118</v>
      </c>
      <c r="N12" s="51" t="s">
        <v>119</v>
      </c>
      <c r="O12" s="52" t="s">
        <v>120</v>
      </c>
      <c r="P12" s="52" t="s">
        <v>121</v>
      </c>
      <c r="Q12" s="52" t="s">
        <v>122</v>
      </c>
      <c r="R12" s="52" t="s">
        <v>123</v>
      </c>
      <c r="S12" s="51" t="s">
        <v>124</v>
      </c>
      <c r="T12" s="34" t="s">
        <v>125</v>
      </c>
      <c r="U12" s="50">
        <v>2.8</v>
      </c>
      <c r="V12" s="53" t="s">
        <v>126</v>
      </c>
      <c r="W12" s="53" t="s">
        <v>127</v>
      </c>
      <c r="X12" s="51" t="s">
        <v>128</v>
      </c>
      <c r="Y12" s="51" t="s">
        <v>129</v>
      </c>
      <c r="Z12" s="49" t="s">
        <v>153</v>
      </c>
      <c r="AA12" s="54">
        <v>44897</v>
      </c>
      <c r="AB12" s="51">
        <v>0</v>
      </c>
      <c r="AC12" s="55" t="s">
        <v>131</v>
      </c>
      <c r="AD12" s="50" t="s">
        <v>132</v>
      </c>
      <c r="AE12" s="39">
        <v>1.74E-7</v>
      </c>
      <c r="AF12" s="7">
        <v>0.115</v>
      </c>
      <c r="AG12" s="7">
        <v>2.2099999999999998E-5</v>
      </c>
      <c r="AH12" s="7">
        <v>6.4500000000000002E-2</v>
      </c>
      <c r="AI12" s="7">
        <v>8.4900000000000002E-13</v>
      </c>
      <c r="AJ12" s="7">
        <v>3.67E-11</v>
      </c>
      <c r="AK12" s="7">
        <v>3.2999999999999998E-8</v>
      </c>
      <c r="AL12" s="7">
        <v>2.7099999999999999E-6</v>
      </c>
      <c r="AM12" s="7">
        <v>2.7699999999999999E-5</v>
      </c>
      <c r="AN12" s="8">
        <v>3.5799999999999998E-3</v>
      </c>
      <c r="AO12" s="7">
        <v>6.1299999999999998E-6</v>
      </c>
      <c r="AP12" s="7">
        <v>3.5699999999999998E-3</v>
      </c>
      <c r="AQ12" s="7">
        <v>7.7000000000000006E-11</v>
      </c>
      <c r="AR12" s="7">
        <v>1.09E-2</v>
      </c>
      <c r="AS12" s="7">
        <v>9.7899999999999994E-5</v>
      </c>
      <c r="AT12" s="7">
        <v>1.01E-9</v>
      </c>
      <c r="AU12" s="7">
        <v>1.96E-10</v>
      </c>
      <c r="AV12" s="7">
        <v>8.5599999999999994E-6</v>
      </c>
      <c r="AW12" s="7">
        <v>6.2399999999999999E-3</v>
      </c>
      <c r="AX12" s="9">
        <v>1.3100000000000001E-2</v>
      </c>
      <c r="AZ12" s="22"/>
      <c r="BA12" s="23"/>
      <c r="BC12" s="24"/>
      <c r="BD12" s="24"/>
    </row>
    <row r="13" spans="1:56" outlineLevel="1">
      <c r="A13" s="10"/>
      <c r="F13" s="2"/>
      <c r="G13" s="2"/>
      <c r="H13" s="2"/>
      <c r="I13" s="2"/>
      <c r="J13" s="2"/>
      <c r="K13" s="21"/>
      <c r="L13" s="2"/>
      <c r="M13" s="2"/>
      <c r="N13" s="2"/>
      <c r="O13" s="2"/>
      <c r="P13" s="2"/>
      <c r="Q13" s="2"/>
      <c r="R13" s="2"/>
      <c r="S13" s="2"/>
      <c r="T13" s="6"/>
      <c r="U13" s="5"/>
      <c r="V13" s="5"/>
      <c r="W13" s="5"/>
      <c r="X13" s="4"/>
      <c r="Y13" s="4"/>
      <c r="AA13" s="2"/>
      <c r="AB13" s="2"/>
      <c r="AC13" s="2"/>
      <c r="AE13" s="11"/>
      <c r="AF13" s="11"/>
      <c r="AG13" s="11"/>
      <c r="AH13" s="11"/>
      <c r="AI13" s="11"/>
      <c r="AJ13" s="11"/>
      <c r="AK13" s="11"/>
      <c r="AL13" s="11"/>
      <c r="AM13" s="11"/>
      <c r="AN13" s="12"/>
      <c r="AO13" s="11"/>
      <c r="AP13" s="11"/>
      <c r="AQ13" s="11"/>
      <c r="AR13" s="11"/>
      <c r="AS13" s="11"/>
      <c r="AT13" s="11"/>
      <c r="AU13" s="11"/>
      <c r="AV13" s="11"/>
      <c r="AW13" s="11"/>
      <c r="AX13" s="13"/>
      <c r="AZ13" s="22"/>
      <c r="BA13" s="23"/>
      <c r="BC13" s="24"/>
      <c r="BD13" s="24"/>
    </row>
    <row r="14" spans="1:56" ht="115.15" outlineLevel="1">
      <c r="A14" s="78" t="s">
        <v>154</v>
      </c>
      <c r="B14" s="48" t="s">
        <v>155</v>
      </c>
      <c r="C14" s="49" t="s">
        <v>110</v>
      </c>
      <c r="D14" s="50">
        <v>1</v>
      </c>
      <c r="E14" s="50" t="s">
        <v>156</v>
      </c>
      <c r="F14" s="51">
        <v>2020</v>
      </c>
      <c r="G14" s="51" t="s">
        <v>112</v>
      </c>
      <c r="H14" s="51" t="s">
        <v>113</v>
      </c>
      <c r="I14" s="51" t="s">
        <v>114</v>
      </c>
      <c r="J14" s="52" t="s">
        <v>115</v>
      </c>
      <c r="K14" s="48" t="s">
        <v>157</v>
      </c>
      <c r="L14" s="51" t="s">
        <v>117</v>
      </c>
      <c r="M14" s="51" t="s">
        <v>118</v>
      </c>
      <c r="N14" s="51" t="s">
        <v>119</v>
      </c>
      <c r="O14" s="52" t="s">
        <v>120</v>
      </c>
      <c r="P14" s="52" t="s">
        <v>158</v>
      </c>
      <c r="Q14" s="52" t="s">
        <v>122</v>
      </c>
      <c r="R14" s="52" t="s">
        <v>159</v>
      </c>
      <c r="S14" s="51" t="s">
        <v>124</v>
      </c>
      <c r="T14" s="34" t="s">
        <v>125</v>
      </c>
      <c r="U14" s="50">
        <v>2.8</v>
      </c>
      <c r="V14" s="53" t="s">
        <v>126</v>
      </c>
      <c r="W14" s="53" t="s">
        <v>127</v>
      </c>
      <c r="X14" s="51" t="s">
        <v>128</v>
      </c>
      <c r="Y14" s="51" t="s">
        <v>129</v>
      </c>
      <c r="Z14" s="49" t="s">
        <v>160</v>
      </c>
      <c r="AA14" s="54">
        <v>44897</v>
      </c>
      <c r="AB14" s="51">
        <v>0</v>
      </c>
      <c r="AC14" s="55" t="s">
        <v>131</v>
      </c>
      <c r="AD14" s="50" t="s">
        <v>161</v>
      </c>
      <c r="AE14" s="7">
        <v>7.7300000000000005E-6</v>
      </c>
      <c r="AF14" s="7">
        <v>4.22</v>
      </c>
      <c r="AG14" s="7">
        <v>3.9500000000000001E-4</v>
      </c>
      <c r="AH14" s="7">
        <v>0.92</v>
      </c>
      <c r="AI14" s="7">
        <v>4.0600000000000001E-11</v>
      </c>
      <c r="AJ14" s="7">
        <v>1.1700000000000001E-9</v>
      </c>
      <c r="AK14" s="7">
        <v>1.0499999999999999E-6</v>
      </c>
      <c r="AL14" s="7">
        <v>5.4200000000000003E-5</v>
      </c>
      <c r="AM14" s="7">
        <v>5.8E-4</v>
      </c>
      <c r="AN14" s="8">
        <v>6.2199999999999998E-2</v>
      </c>
      <c r="AO14" s="7">
        <v>2.2900000000000001E-4</v>
      </c>
      <c r="AP14" s="7">
        <v>6.1899999999999997E-2</v>
      </c>
      <c r="AQ14" s="7">
        <v>1.4700000000000001E-9</v>
      </c>
      <c r="AR14" s="7">
        <v>0.65700000000000003</v>
      </c>
      <c r="AS14" s="7">
        <v>3.4099999999999998E-3</v>
      </c>
      <c r="AT14" s="7">
        <v>5.5299999999999997E-9</v>
      </c>
      <c r="AU14" s="7">
        <v>5.7900000000000001E-9</v>
      </c>
      <c r="AV14" s="7">
        <v>1.66E-4</v>
      </c>
      <c r="AW14" s="7">
        <v>0.29599999999999999</v>
      </c>
      <c r="AX14" s="9">
        <v>0.39500000000000002</v>
      </c>
      <c r="AZ14" s="22"/>
      <c r="BA14" s="23"/>
      <c r="BC14" s="24"/>
      <c r="BD14" s="24"/>
    </row>
    <row r="15" spans="1:56" ht="115.15" outlineLevel="1">
      <c r="A15" s="78"/>
      <c r="B15" s="48" t="s">
        <v>162</v>
      </c>
      <c r="C15" s="49" t="s">
        <v>110</v>
      </c>
      <c r="D15" s="50">
        <v>1</v>
      </c>
      <c r="E15" s="50" t="s">
        <v>156</v>
      </c>
      <c r="F15" s="51">
        <v>2020</v>
      </c>
      <c r="G15" s="51" t="s">
        <v>112</v>
      </c>
      <c r="H15" s="51" t="s">
        <v>113</v>
      </c>
      <c r="I15" s="51" t="s">
        <v>114</v>
      </c>
      <c r="J15" s="52" t="s">
        <v>115</v>
      </c>
      <c r="K15" s="48" t="s">
        <v>163</v>
      </c>
      <c r="L15" s="51" t="s">
        <v>117</v>
      </c>
      <c r="M15" s="51" t="s">
        <v>118</v>
      </c>
      <c r="N15" s="51" t="s">
        <v>119</v>
      </c>
      <c r="O15" s="52" t="s">
        <v>120</v>
      </c>
      <c r="P15" s="52" t="s">
        <v>158</v>
      </c>
      <c r="Q15" s="52" t="s">
        <v>122</v>
      </c>
      <c r="R15" s="52" t="s">
        <v>159</v>
      </c>
      <c r="S15" s="51" t="s">
        <v>124</v>
      </c>
      <c r="T15" s="34" t="s">
        <v>125</v>
      </c>
      <c r="U15" s="50">
        <v>2.8</v>
      </c>
      <c r="V15" s="53" t="s">
        <v>126</v>
      </c>
      <c r="W15" s="53" t="s">
        <v>127</v>
      </c>
      <c r="X15" s="51" t="s">
        <v>128</v>
      </c>
      <c r="Y15" s="51" t="s">
        <v>129</v>
      </c>
      <c r="Z15" s="49" t="s">
        <v>164</v>
      </c>
      <c r="AA15" s="54">
        <v>44897</v>
      </c>
      <c r="AB15" s="51">
        <v>0</v>
      </c>
      <c r="AC15" s="55" t="s">
        <v>131</v>
      </c>
      <c r="AD15" s="50" t="s">
        <v>161</v>
      </c>
      <c r="AE15" s="7">
        <v>6.1500000000000004E-6</v>
      </c>
      <c r="AF15" s="7">
        <v>11.6</v>
      </c>
      <c r="AG15" s="7">
        <v>6.6500000000000001E-4</v>
      </c>
      <c r="AH15" s="7">
        <v>1.44</v>
      </c>
      <c r="AI15" s="7">
        <v>2.6499999999999999E-11</v>
      </c>
      <c r="AJ15" s="7">
        <v>1.38E-9</v>
      </c>
      <c r="AK15" s="7">
        <v>2.8700000000000001E-6</v>
      </c>
      <c r="AL15" s="7">
        <v>8.6700000000000007E-5</v>
      </c>
      <c r="AM15" s="7">
        <v>1.0200000000000001E-3</v>
      </c>
      <c r="AN15" s="8">
        <v>0.104</v>
      </c>
      <c r="AO15" s="7">
        <v>2.5700000000000001E-4</v>
      </c>
      <c r="AP15" s="7">
        <v>0.104</v>
      </c>
      <c r="AQ15" s="7">
        <v>8.4899999999999996E-10</v>
      </c>
      <c r="AR15" s="7">
        <v>1.56</v>
      </c>
      <c r="AS15" s="7">
        <v>4.7299999999999998E-3</v>
      </c>
      <c r="AT15" s="7">
        <v>1.15E-8</v>
      </c>
      <c r="AU15" s="7">
        <v>1.4500000000000001E-8</v>
      </c>
      <c r="AV15" s="7">
        <v>2.6200000000000003E-4</v>
      </c>
      <c r="AW15" s="7">
        <v>0.38800000000000001</v>
      </c>
      <c r="AX15" s="9">
        <v>0.501</v>
      </c>
      <c r="AZ15" s="22"/>
      <c r="BA15" s="23"/>
      <c r="BC15" s="24"/>
      <c r="BD15" s="24"/>
    </row>
    <row r="16" spans="1:56" ht="115.15" outlineLevel="1">
      <c r="A16" s="78"/>
      <c r="B16" s="48" t="s">
        <v>165</v>
      </c>
      <c r="C16" s="49" t="s">
        <v>110</v>
      </c>
      <c r="D16" s="50">
        <v>1</v>
      </c>
      <c r="E16" s="50" t="s">
        <v>156</v>
      </c>
      <c r="F16" s="51">
        <v>2020</v>
      </c>
      <c r="G16" s="51" t="s">
        <v>112</v>
      </c>
      <c r="H16" s="51" t="s">
        <v>113</v>
      </c>
      <c r="I16" s="51" t="s">
        <v>114</v>
      </c>
      <c r="J16" s="52" t="s">
        <v>115</v>
      </c>
      <c r="K16" s="48" t="s">
        <v>166</v>
      </c>
      <c r="L16" s="51" t="s">
        <v>117</v>
      </c>
      <c r="M16" s="51" t="s">
        <v>118</v>
      </c>
      <c r="N16" s="51" t="s">
        <v>119</v>
      </c>
      <c r="O16" s="52" t="s">
        <v>120</v>
      </c>
      <c r="P16" s="52" t="s">
        <v>158</v>
      </c>
      <c r="Q16" s="52" t="s">
        <v>122</v>
      </c>
      <c r="R16" s="52" t="s">
        <v>159</v>
      </c>
      <c r="S16" s="51" t="s">
        <v>124</v>
      </c>
      <c r="T16" s="34" t="s">
        <v>125</v>
      </c>
      <c r="U16" s="50">
        <v>2.8</v>
      </c>
      <c r="V16" s="53" t="s">
        <v>126</v>
      </c>
      <c r="W16" s="53" t="s">
        <v>127</v>
      </c>
      <c r="X16" s="51" t="s">
        <v>128</v>
      </c>
      <c r="Y16" s="51" t="s">
        <v>129</v>
      </c>
      <c r="Z16" s="49" t="s">
        <v>167</v>
      </c>
      <c r="AA16" s="54">
        <v>44897</v>
      </c>
      <c r="AB16" s="51">
        <v>0</v>
      </c>
      <c r="AC16" s="55" t="s">
        <v>131</v>
      </c>
      <c r="AD16" s="50" t="s">
        <v>161</v>
      </c>
      <c r="AE16" s="7">
        <v>9.8400000000000007E-6</v>
      </c>
      <c r="AF16" s="7">
        <v>8.2200000000000006</v>
      </c>
      <c r="AG16" s="7">
        <v>6.2399999999999999E-4</v>
      </c>
      <c r="AH16" s="7">
        <v>1.43</v>
      </c>
      <c r="AI16" s="7">
        <v>7.2700000000000005E-11</v>
      </c>
      <c r="AJ16" s="7">
        <v>1.6600000000000001E-9</v>
      </c>
      <c r="AK16" s="7">
        <v>2.0200000000000001E-6</v>
      </c>
      <c r="AL16" s="7">
        <v>8.6199999999999995E-5</v>
      </c>
      <c r="AM16" s="7">
        <v>9.3599999999999998E-4</v>
      </c>
      <c r="AN16" s="8">
        <v>9.8299999999999998E-2</v>
      </c>
      <c r="AO16" s="7">
        <v>3.39E-4</v>
      </c>
      <c r="AP16" s="7">
        <v>9.7900000000000001E-2</v>
      </c>
      <c r="AQ16" s="7">
        <v>1.49E-9</v>
      </c>
      <c r="AR16" s="7">
        <v>1.21</v>
      </c>
      <c r="AS16" s="7">
        <v>5.4200000000000003E-3</v>
      </c>
      <c r="AT16" s="7">
        <v>8.0999999999999997E-9</v>
      </c>
      <c r="AU16" s="7">
        <v>1.0800000000000001E-8</v>
      </c>
      <c r="AV16" s="7">
        <v>2.5799999999999998E-4</v>
      </c>
      <c r="AW16" s="7">
        <v>0.42399999999999999</v>
      </c>
      <c r="AX16" s="9">
        <v>0.59099999999999997</v>
      </c>
      <c r="AZ16" s="22"/>
      <c r="BA16" s="23"/>
      <c r="BC16" s="24"/>
      <c r="BD16" s="24"/>
    </row>
    <row r="17" spans="1:57" ht="115.15" outlineLevel="1">
      <c r="A17" s="78"/>
      <c r="B17" s="48" t="s">
        <v>168</v>
      </c>
      <c r="C17" s="49" t="s">
        <v>110</v>
      </c>
      <c r="D17" s="50">
        <v>1</v>
      </c>
      <c r="E17" s="50" t="s">
        <v>156</v>
      </c>
      <c r="F17" s="51">
        <v>2020</v>
      </c>
      <c r="G17" s="51" t="s">
        <v>112</v>
      </c>
      <c r="H17" s="51" t="s">
        <v>113</v>
      </c>
      <c r="I17" s="51" t="s">
        <v>114</v>
      </c>
      <c r="J17" s="52" t="s">
        <v>115</v>
      </c>
      <c r="K17" s="48" t="s">
        <v>169</v>
      </c>
      <c r="L17" s="51" t="s">
        <v>117</v>
      </c>
      <c r="M17" s="51" t="s">
        <v>118</v>
      </c>
      <c r="N17" s="51" t="s">
        <v>119</v>
      </c>
      <c r="O17" s="52" t="s">
        <v>120</v>
      </c>
      <c r="P17" s="52" t="s">
        <v>158</v>
      </c>
      <c r="Q17" s="52" t="s">
        <v>122</v>
      </c>
      <c r="R17" s="52" t="s">
        <v>159</v>
      </c>
      <c r="S17" s="51" t="s">
        <v>124</v>
      </c>
      <c r="T17" s="34" t="s">
        <v>125</v>
      </c>
      <c r="U17" s="50">
        <v>2.8</v>
      </c>
      <c r="V17" s="53" t="s">
        <v>126</v>
      </c>
      <c r="W17" s="53" t="s">
        <v>127</v>
      </c>
      <c r="X17" s="51" t="s">
        <v>128</v>
      </c>
      <c r="Y17" s="51" t="s">
        <v>129</v>
      </c>
      <c r="Z17" s="49" t="s">
        <v>170</v>
      </c>
      <c r="AA17" s="54">
        <v>44897</v>
      </c>
      <c r="AB17" s="51">
        <v>0</v>
      </c>
      <c r="AC17" s="55" t="s">
        <v>131</v>
      </c>
      <c r="AD17" s="50" t="s">
        <v>161</v>
      </c>
      <c r="AE17" s="7">
        <v>1.2500000000000001E-5</v>
      </c>
      <c r="AF17" s="7">
        <v>24.6</v>
      </c>
      <c r="AG17" s="7">
        <v>1.2999999999999999E-3</v>
      </c>
      <c r="AH17" s="7">
        <v>2.66</v>
      </c>
      <c r="AI17" s="7">
        <v>5.21E-11</v>
      </c>
      <c r="AJ17" s="7">
        <v>2.7999999999999998E-9</v>
      </c>
      <c r="AK17" s="7">
        <v>6.02E-6</v>
      </c>
      <c r="AL17" s="7">
        <v>1.7100000000000001E-4</v>
      </c>
      <c r="AM17" s="7">
        <v>2.0500000000000002E-3</v>
      </c>
      <c r="AN17" s="8">
        <v>0.20300000000000001</v>
      </c>
      <c r="AO17" s="7">
        <v>5.1500000000000005E-4</v>
      </c>
      <c r="AP17" s="7">
        <v>0.20300000000000001</v>
      </c>
      <c r="AQ17" s="7">
        <v>9.4000000000000006E-10</v>
      </c>
      <c r="AR17" s="7">
        <v>3.35</v>
      </c>
      <c r="AS17" s="7">
        <v>9.75E-3</v>
      </c>
      <c r="AT17" s="7">
        <v>1.7199999999999999E-8</v>
      </c>
      <c r="AU17" s="7">
        <v>3.03E-8</v>
      </c>
      <c r="AV17" s="7">
        <v>5.13E-4</v>
      </c>
      <c r="AW17" s="7">
        <v>0.83699999999999997</v>
      </c>
      <c r="AX17" s="9">
        <v>1.02</v>
      </c>
      <c r="AZ17" s="22"/>
      <c r="BA17" s="23"/>
      <c r="BC17" s="24"/>
      <c r="BD17" s="24"/>
    </row>
    <row r="18" spans="1:57" ht="115.15" outlineLevel="1">
      <c r="A18" s="78"/>
      <c r="B18" s="48" t="s">
        <v>171</v>
      </c>
      <c r="C18" s="49" t="s">
        <v>110</v>
      </c>
      <c r="D18" s="50">
        <v>1</v>
      </c>
      <c r="E18" s="50" t="s">
        <v>156</v>
      </c>
      <c r="F18" s="51">
        <v>2020</v>
      </c>
      <c r="G18" s="51" t="s">
        <v>112</v>
      </c>
      <c r="H18" s="51" t="s">
        <v>113</v>
      </c>
      <c r="I18" s="51" t="s">
        <v>114</v>
      </c>
      <c r="J18" s="52" t="s">
        <v>115</v>
      </c>
      <c r="K18" s="48" t="s">
        <v>172</v>
      </c>
      <c r="L18" s="51" t="s">
        <v>117</v>
      </c>
      <c r="M18" s="51" t="s">
        <v>118</v>
      </c>
      <c r="N18" s="51" t="s">
        <v>119</v>
      </c>
      <c r="O18" s="52" t="s">
        <v>120</v>
      </c>
      <c r="P18" s="52" t="s">
        <v>158</v>
      </c>
      <c r="Q18" s="52" t="s">
        <v>122</v>
      </c>
      <c r="R18" s="52" t="s">
        <v>159</v>
      </c>
      <c r="S18" s="51" t="s">
        <v>124</v>
      </c>
      <c r="T18" s="34" t="s">
        <v>125</v>
      </c>
      <c r="U18" s="50">
        <v>2.8</v>
      </c>
      <c r="V18" s="53" t="s">
        <v>126</v>
      </c>
      <c r="W18" s="53" t="s">
        <v>127</v>
      </c>
      <c r="X18" s="51" t="s">
        <v>128</v>
      </c>
      <c r="Y18" s="51" t="s">
        <v>129</v>
      </c>
      <c r="Z18" s="49" t="s">
        <v>173</v>
      </c>
      <c r="AA18" s="54">
        <v>44897</v>
      </c>
      <c r="AB18" s="51">
        <v>0</v>
      </c>
      <c r="AC18" s="55" t="s">
        <v>131</v>
      </c>
      <c r="AD18" s="50" t="s">
        <v>161</v>
      </c>
      <c r="AE18" s="7">
        <v>6.5200000000000003E-6</v>
      </c>
      <c r="AF18" s="7">
        <v>1.92</v>
      </c>
      <c r="AG18" s="7">
        <v>2.63E-4</v>
      </c>
      <c r="AH18" s="7">
        <v>0.629</v>
      </c>
      <c r="AI18" s="7">
        <v>2.2200000000000002E-11</v>
      </c>
      <c r="AJ18" s="7">
        <v>8.9300000000000002E-10</v>
      </c>
      <c r="AK18" s="7">
        <v>4.9900000000000001E-7</v>
      </c>
      <c r="AL18" s="7">
        <v>3.57E-5</v>
      </c>
      <c r="AM18" s="7">
        <v>3.7599999999999998E-4</v>
      </c>
      <c r="AN18" s="8">
        <v>4.1399999999999999E-2</v>
      </c>
      <c r="AO18" s="7">
        <v>1.66E-4</v>
      </c>
      <c r="AP18" s="7">
        <v>4.1200000000000001E-2</v>
      </c>
      <c r="AQ18" s="7">
        <v>1.4700000000000001E-9</v>
      </c>
      <c r="AR18" s="7">
        <v>0.33700000000000002</v>
      </c>
      <c r="AS18" s="7">
        <v>2.2599999999999999E-3</v>
      </c>
      <c r="AT18" s="7">
        <v>4.0599999999999996E-9</v>
      </c>
      <c r="AU18" s="7">
        <v>2.93E-9</v>
      </c>
      <c r="AV18" s="7">
        <v>1.12E-4</v>
      </c>
      <c r="AW18" s="7">
        <v>0.222</v>
      </c>
      <c r="AX18" s="9">
        <v>0.28299999999999997</v>
      </c>
      <c r="AZ18" s="22"/>
      <c r="BA18" s="23"/>
      <c r="BC18" s="24"/>
      <c r="BD18" s="24"/>
    </row>
    <row r="19" spans="1:57" ht="115.15" outlineLevel="1">
      <c r="A19" s="78"/>
      <c r="B19" s="48" t="s">
        <v>174</v>
      </c>
      <c r="C19" s="49" t="s">
        <v>110</v>
      </c>
      <c r="D19" s="50">
        <v>1</v>
      </c>
      <c r="E19" s="50" t="s">
        <v>156</v>
      </c>
      <c r="F19" s="51">
        <v>2020</v>
      </c>
      <c r="G19" s="51" t="s">
        <v>112</v>
      </c>
      <c r="H19" s="51" t="s">
        <v>113</v>
      </c>
      <c r="I19" s="51" t="s">
        <v>114</v>
      </c>
      <c r="J19" s="52" t="s">
        <v>115</v>
      </c>
      <c r="K19" s="48" t="s">
        <v>175</v>
      </c>
      <c r="L19" s="51" t="s">
        <v>117</v>
      </c>
      <c r="M19" s="51" t="s">
        <v>118</v>
      </c>
      <c r="N19" s="51" t="s">
        <v>119</v>
      </c>
      <c r="O19" s="52" t="s">
        <v>120</v>
      </c>
      <c r="P19" s="52" t="s">
        <v>158</v>
      </c>
      <c r="Q19" s="52" t="s">
        <v>122</v>
      </c>
      <c r="R19" s="52" t="s">
        <v>159</v>
      </c>
      <c r="S19" s="51" t="s">
        <v>124</v>
      </c>
      <c r="T19" s="34" t="s">
        <v>125</v>
      </c>
      <c r="U19" s="50">
        <v>2.8</v>
      </c>
      <c r="V19" s="53" t="s">
        <v>126</v>
      </c>
      <c r="W19" s="53" t="s">
        <v>127</v>
      </c>
      <c r="X19" s="51" t="s">
        <v>128</v>
      </c>
      <c r="Y19" s="51" t="s">
        <v>129</v>
      </c>
      <c r="Z19" s="49" t="s">
        <v>176</v>
      </c>
      <c r="AA19" s="54">
        <v>44897</v>
      </c>
      <c r="AB19" s="51">
        <v>0</v>
      </c>
      <c r="AC19" s="55" t="s">
        <v>131</v>
      </c>
      <c r="AD19" s="50" t="s">
        <v>161</v>
      </c>
      <c r="AE19" s="7">
        <v>2.4700000000000001E-6</v>
      </c>
      <c r="AF19" s="7">
        <v>4.09</v>
      </c>
      <c r="AG19" s="7">
        <v>2.99E-4</v>
      </c>
      <c r="AH19" s="7">
        <v>0.746</v>
      </c>
      <c r="AI19" s="7">
        <v>1.1700000000000001E-11</v>
      </c>
      <c r="AJ19" s="7">
        <v>5.5900000000000003E-10</v>
      </c>
      <c r="AK19" s="7">
        <v>1.0499999999999999E-6</v>
      </c>
      <c r="AL19" s="7">
        <v>3.82E-5</v>
      </c>
      <c r="AM19" s="7">
        <v>4.35E-4</v>
      </c>
      <c r="AN19" s="8">
        <v>4.7500000000000001E-2</v>
      </c>
      <c r="AO19" s="7">
        <v>1.08E-4</v>
      </c>
      <c r="AP19" s="7">
        <v>4.7399999999999998E-2</v>
      </c>
      <c r="AQ19" s="7">
        <v>7.9700000000000004E-10</v>
      </c>
      <c r="AR19" s="7">
        <v>0.52900000000000003</v>
      </c>
      <c r="AS19" s="7">
        <v>1.8500000000000001E-3</v>
      </c>
      <c r="AT19" s="7">
        <v>8.1899999999999992E-9</v>
      </c>
      <c r="AU19" s="7">
        <v>5.3400000000000002E-9</v>
      </c>
      <c r="AV19" s="7">
        <v>1.17E-4</v>
      </c>
      <c r="AW19" s="7">
        <v>0.13</v>
      </c>
      <c r="AX19" s="9">
        <v>0.2</v>
      </c>
      <c r="AZ19" s="22"/>
      <c r="BA19" s="23"/>
      <c r="BC19" s="24"/>
      <c r="BD19" s="24"/>
    </row>
    <row r="20" spans="1:57" outlineLevel="1">
      <c r="A20" s="10"/>
      <c r="F20" s="2"/>
      <c r="G20" s="2"/>
      <c r="H20" s="2"/>
      <c r="I20" s="2"/>
      <c r="J20" s="2"/>
      <c r="K20" s="21"/>
      <c r="L20" s="2"/>
      <c r="M20" s="2"/>
      <c r="N20" s="2"/>
      <c r="O20" s="2"/>
      <c r="P20" s="2"/>
      <c r="Q20" s="2"/>
      <c r="R20" s="2"/>
      <c r="S20" s="2"/>
      <c r="T20" s="6"/>
      <c r="U20" s="5"/>
      <c r="V20" s="5"/>
      <c r="W20" s="5"/>
      <c r="X20" s="4"/>
      <c r="Y20" s="4"/>
      <c r="AA20" s="2"/>
      <c r="AB20" s="2"/>
      <c r="AC20" s="2"/>
      <c r="AE20" s="22"/>
      <c r="AF20" s="22"/>
      <c r="AG20" s="22"/>
      <c r="AH20" s="22"/>
      <c r="AI20" s="22"/>
      <c r="AJ20" s="22"/>
      <c r="AK20" s="22"/>
      <c r="AL20" s="22"/>
      <c r="AM20" s="22"/>
      <c r="AN20" s="22"/>
      <c r="AO20" s="22"/>
      <c r="AP20" s="22"/>
      <c r="AQ20" s="22"/>
      <c r="AR20" s="22"/>
      <c r="AS20" s="22"/>
      <c r="AT20" s="22"/>
      <c r="AU20" s="22"/>
      <c r="AV20" s="22"/>
      <c r="AW20" s="22"/>
      <c r="AX20" s="22"/>
      <c r="AZ20" s="22"/>
      <c r="BA20" s="23"/>
      <c r="BC20" s="24"/>
      <c r="BD20" s="24"/>
    </row>
    <row r="21" spans="1:57" ht="72" outlineLevel="1">
      <c r="A21" s="78" t="s">
        <v>177</v>
      </c>
      <c r="B21" s="48" t="s">
        <v>178</v>
      </c>
      <c r="C21" s="49" t="s">
        <v>110</v>
      </c>
      <c r="D21" s="50">
        <v>1</v>
      </c>
      <c r="E21" s="50" t="s">
        <v>179</v>
      </c>
      <c r="F21" s="51">
        <v>2020</v>
      </c>
      <c r="G21" s="51" t="s">
        <v>112</v>
      </c>
      <c r="H21" s="51" t="s">
        <v>113</v>
      </c>
      <c r="I21" s="51" t="s">
        <v>114</v>
      </c>
      <c r="J21" s="52" t="s">
        <v>115</v>
      </c>
      <c r="K21" s="48" t="s">
        <v>180</v>
      </c>
      <c r="L21" s="51" t="s">
        <v>117</v>
      </c>
      <c r="M21" s="51" t="s">
        <v>118</v>
      </c>
      <c r="N21" s="51" t="s">
        <v>119</v>
      </c>
      <c r="O21" s="52" t="s">
        <v>120</v>
      </c>
      <c r="P21" s="52" t="s">
        <v>121</v>
      </c>
      <c r="Q21" s="52" t="s">
        <v>122</v>
      </c>
      <c r="R21" s="52" t="s">
        <v>159</v>
      </c>
      <c r="S21" s="51" t="s">
        <v>124</v>
      </c>
      <c r="T21" s="34" t="s">
        <v>125</v>
      </c>
      <c r="U21" s="50">
        <v>2.8</v>
      </c>
      <c r="V21" s="53" t="s">
        <v>126</v>
      </c>
      <c r="W21" s="53" t="s">
        <v>127</v>
      </c>
      <c r="X21" s="51" t="s">
        <v>128</v>
      </c>
      <c r="Y21" s="51" t="s">
        <v>129</v>
      </c>
      <c r="Z21" s="49" t="s">
        <v>181</v>
      </c>
      <c r="AA21" s="54">
        <v>44897</v>
      </c>
      <c r="AB21" s="51">
        <v>0</v>
      </c>
      <c r="AC21" s="55" t="s">
        <v>131</v>
      </c>
      <c r="AD21" s="50" t="s">
        <v>182</v>
      </c>
      <c r="AE21" s="7">
        <v>5.3799999999999997E-7</v>
      </c>
      <c r="AF21" s="7">
        <v>1</v>
      </c>
      <c r="AG21" s="7">
        <v>5.8499999999999999E-5</v>
      </c>
      <c r="AH21" s="7">
        <v>0.13</v>
      </c>
      <c r="AI21" s="7">
        <v>8.0799999999999995E-12</v>
      </c>
      <c r="AJ21" s="7">
        <v>1.2400000000000001E-10</v>
      </c>
      <c r="AK21" s="7">
        <v>2.4200000000000002E-7</v>
      </c>
      <c r="AL21" s="7">
        <v>8.1599999999999998E-6</v>
      </c>
      <c r="AM21" s="7">
        <v>9.0199999999999997E-5</v>
      </c>
      <c r="AN21" s="8">
        <v>9.2099999999999994E-3</v>
      </c>
      <c r="AO21" s="7">
        <v>2.7699999999999999E-5</v>
      </c>
      <c r="AP21" s="7">
        <v>9.1800000000000007E-3</v>
      </c>
      <c r="AQ21" s="7">
        <v>3.0200000000000001E-12</v>
      </c>
      <c r="AR21" s="7">
        <v>0.14000000000000001</v>
      </c>
      <c r="AS21" s="7">
        <v>5.1000000000000004E-4</v>
      </c>
      <c r="AT21" s="7">
        <v>6.9699999999999997E-10</v>
      </c>
      <c r="AU21" s="7">
        <v>1.25E-9</v>
      </c>
      <c r="AV21" s="7">
        <v>2.3600000000000001E-5</v>
      </c>
      <c r="AW21" s="7">
        <v>3.3000000000000002E-2</v>
      </c>
      <c r="AX21" s="9">
        <v>4.99E-2</v>
      </c>
      <c r="AZ21" s="22"/>
      <c r="BA21" s="23"/>
      <c r="BC21" s="24"/>
      <c r="BD21" s="24"/>
    </row>
    <row r="22" spans="1:57" ht="72" outlineLevel="1">
      <c r="A22" s="78"/>
      <c r="B22" s="48" t="s">
        <v>183</v>
      </c>
      <c r="C22" s="49" t="s">
        <v>110</v>
      </c>
      <c r="D22" s="50">
        <v>1</v>
      </c>
      <c r="E22" s="50" t="s">
        <v>179</v>
      </c>
      <c r="F22" s="51">
        <v>2020</v>
      </c>
      <c r="G22" s="51" t="s">
        <v>112</v>
      </c>
      <c r="H22" s="51" t="s">
        <v>113</v>
      </c>
      <c r="I22" s="51" t="s">
        <v>114</v>
      </c>
      <c r="J22" s="52" t="s">
        <v>115</v>
      </c>
      <c r="K22" s="48" t="s">
        <v>184</v>
      </c>
      <c r="L22" s="51" t="s">
        <v>117</v>
      </c>
      <c r="M22" s="51" t="s">
        <v>118</v>
      </c>
      <c r="N22" s="51" t="s">
        <v>119</v>
      </c>
      <c r="O22" s="52" t="s">
        <v>120</v>
      </c>
      <c r="P22" s="52" t="s">
        <v>121</v>
      </c>
      <c r="Q22" s="52" t="s">
        <v>122</v>
      </c>
      <c r="R22" s="52" t="s">
        <v>159</v>
      </c>
      <c r="S22" s="51" t="s">
        <v>124</v>
      </c>
      <c r="T22" s="34" t="s">
        <v>125</v>
      </c>
      <c r="U22" s="50">
        <v>2.8</v>
      </c>
      <c r="V22" s="53" t="s">
        <v>126</v>
      </c>
      <c r="W22" s="53" t="s">
        <v>127</v>
      </c>
      <c r="X22" s="51" t="s">
        <v>128</v>
      </c>
      <c r="Y22" s="51" t="s">
        <v>129</v>
      </c>
      <c r="Z22" s="49" t="s">
        <v>185</v>
      </c>
      <c r="AA22" s="54">
        <v>44897</v>
      </c>
      <c r="AB22" s="51">
        <v>0</v>
      </c>
      <c r="AC22" s="55" t="s">
        <v>131</v>
      </c>
      <c r="AD22" s="50" t="s">
        <v>182</v>
      </c>
      <c r="AE22" s="7">
        <v>1.61E-6</v>
      </c>
      <c r="AF22" s="7">
        <v>3.25</v>
      </c>
      <c r="AG22" s="7">
        <v>1.6100000000000001E-4</v>
      </c>
      <c r="AH22" s="7">
        <v>0.307</v>
      </c>
      <c r="AI22" s="7">
        <v>6.4600000000000003E-12</v>
      </c>
      <c r="AJ22" s="7">
        <v>3.58E-10</v>
      </c>
      <c r="AK22" s="7">
        <v>7.8899999999999998E-7</v>
      </c>
      <c r="AL22" s="7">
        <v>2.12E-5</v>
      </c>
      <c r="AM22" s="7">
        <v>2.5700000000000001E-4</v>
      </c>
      <c r="AN22" s="8">
        <v>2.4899999999999999E-2</v>
      </c>
      <c r="AO22" s="7">
        <v>6.4700000000000001E-5</v>
      </c>
      <c r="AP22" s="7">
        <v>2.4799999999999999E-2</v>
      </c>
      <c r="AQ22" s="7">
        <v>2.27E-11</v>
      </c>
      <c r="AR22" s="7">
        <v>0.44800000000000001</v>
      </c>
      <c r="AS22" s="7">
        <v>1.2600000000000001E-3</v>
      </c>
      <c r="AT22" s="7">
        <v>1.4800000000000001E-9</v>
      </c>
      <c r="AU22" s="7">
        <v>3.9700000000000001E-9</v>
      </c>
      <c r="AV22" s="7">
        <v>6.3299999999999994E-5</v>
      </c>
      <c r="AW22" s="7">
        <v>0.113</v>
      </c>
      <c r="AX22" s="9">
        <v>0.13200000000000001</v>
      </c>
      <c r="AZ22" s="22"/>
      <c r="BA22" s="23"/>
      <c r="BC22" s="24"/>
      <c r="BD22" s="24"/>
    </row>
    <row r="23" spans="1:57" outlineLevel="1">
      <c r="A23" s="14"/>
      <c r="B23" s="21"/>
      <c r="C23" s="21"/>
      <c r="F23" s="2"/>
      <c r="G23" s="2"/>
      <c r="H23" s="2"/>
      <c r="I23" s="2"/>
      <c r="J23" s="2"/>
      <c r="K23" s="21"/>
      <c r="L23" s="2"/>
      <c r="M23" s="2"/>
      <c r="N23" s="2"/>
      <c r="O23" s="2"/>
      <c r="P23" s="2"/>
      <c r="Q23" s="2"/>
      <c r="R23" s="2"/>
      <c r="S23" s="2"/>
      <c r="T23" s="6"/>
      <c r="U23" s="5"/>
      <c r="V23" s="5"/>
      <c r="W23" s="5"/>
      <c r="X23" s="4"/>
      <c r="Y23" s="4"/>
      <c r="AA23" s="2"/>
      <c r="AB23" s="2"/>
      <c r="AC23" s="2"/>
      <c r="AE23" s="22"/>
      <c r="AF23" s="22"/>
      <c r="AG23" s="22"/>
      <c r="AH23" s="22"/>
      <c r="AI23" s="22"/>
      <c r="AJ23" s="22"/>
      <c r="AK23" s="22"/>
      <c r="AL23" s="22"/>
      <c r="AM23" s="22"/>
      <c r="AN23" s="22"/>
      <c r="AO23" s="22"/>
      <c r="AP23" s="22"/>
      <c r="AQ23" s="22"/>
      <c r="AR23" s="22"/>
      <c r="AS23" s="22"/>
      <c r="AT23" s="22"/>
      <c r="AU23" s="22"/>
      <c r="AV23" s="22"/>
      <c r="AW23" s="22"/>
      <c r="AX23" s="22"/>
      <c r="AZ23" s="22"/>
      <c r="BA23" s="23"/>
      <c r="BC23" s="24"/>
      <c r="BD23" s="24"/>
    </row>
    <row r="24" spans="1:57" s="21" customFormat="1" ht="72" outlineLevel="1">
      <c r="A24" s="78" t="s">
        <v>186</v>
      </c>
      <c r="B24" s="48" t="s">
        <v>187</v>
      </c>
      <c r="C24" s="49" t="s">
        <v>110</v>
      </c>
      <c r="D24" s="50">
        <v>1</v>
      </c>
      <c r="E24" s="50" t="s">
        <v>179</v>
      </c>
      <c r="F24" s="51">
        <v>2020</v>
      </c>
      <c r="G24" s="51" t="s">
        <v>112</v>
      </c>
      <c r="H24" s="51" t="s">
        <v>113</v>
      </c>
      <c r="I24" s="51" t="s">
        <v>114</v>
      </c>
      <c r="J24" s="52" t="s">
        <v>115</v>
      </c>
      <c r="K24" s="48" t="s">
        <v>188</v>
      </c>
      <c r="L24" s="51" t="s">
        <v>117</v>
      </c>
      <c r="M24" s="51" t="s">
        <v>118</v>
      </c>
      <c r="N24" s="51" t="s">
        <v>119</v>
      </c>
      <c r="O24" s="52" t="s">
        <v>120</v>
      </c>
      <c r="P24" s="52" t="s">
        <v>121</v>
      </c>
      <c r="Q24" s="52" t="s">
        <v>122</v>
      </c>
      <c r="R24" s="52" t="s">
        <v>159</v>
      </c>
      <c r="S24" s="51" t="s">
        <v>124</v>
      </c>
      <c r="T24" s="34" t="s">
        <v>125</v>
      </c>
      <c r="U24" s="50">
        <v>2.8</v>
      </c>
      <c r="V24" s="53" t="s">
        <v>126</v>
      </c>
      <c r="W24" s="53" t="s">
        <v>189</v>
      </c>
      <c r="X24" s="51" t="s">
        <v>128</v>
      </c>
      <c r="Y24" s="51" t="s">
        <v>129</v>
      </c>
      <c r="Z24" s="56" t="s">
        <v>190</v>
      </c>
      <c r="AA24" s="54">
        <v>44803</v>
      </c>
      <c r="AB24" s="51">
        <v>0</v>
      </c>
      <c r="AC24" s="55" t="s">
        <v>131</v>
      </c>
      <c r="AD24" s="50" t="s">
        <v>182</v>
      </c>
      <c r="AE24" s="15">
        <v>6.9299999999999997E-7</v>
      </c>
      <c r="AF24" s="15">
        <v>1.31</v>
      </c>
      <c r="AG24" s="15">
        <v>7.3200000000000004E-5</v>
      </c>
      <c r="AH24" s="15">
        <v>0.154</v>
      </c>
      <c r="AI24" s="15">
        <v>8.6699999999999992E-12</v>
      </c>
      <c r="AJ24" s="15">
        <v>1.57E-10</v>
      </c>
      <c r="AK24" s="15">
        <v>3.1600000000000002E-7</v>
      </c>
      <c r="AL24" s="15">
        <v>1.0000000000000001E-5</v>
      </c>
      <c r="AM24" s="15">
        <v>1.15E-4</v>
      </c>
      <c r="AN24" s="15">
        <v>1.1599999999999999E-2</v>
      </c>
      <c r="AO24" s="15">
        <v>3.2700000000000002E-5</v>
      </c>
      <c r="AP24" s="15">
        <v>1.1599999999999999E-2</v>
      </c>
      <c r="AQ24" s="15">
        <v>6.1299999999999999E-12</v>
      </c>
      <c r="AR24" s="15">
        <v>0.18099999999999999</v>
      </c>
      <c r="AS24" s="15">
        <v>5.5900000000000004E-4</v>
      </c>
      <c r="AT24" s="15">
        <v>8.3400000000000002E-10</v>
      </c>
      <c r="AU24" s="15">
        <v>1.62E-9</v>
      </c>
      <c r="AV24" s="15">
        <v>2.9499999999999999E-5</v>
      </c>
      <c r="AW24" s="15">
        <v>3.3500000000000002E-2</v>
      </c>
      <c r="AX24" s="15">
        <v>6.1400000000000003E-2</v>
      </c>
      <c r="AZ24" s="22"/>
      <c r="BA24" s="22"/>
      <c r="BC24" s="24"/>
      <c r="BD24" s="24"/>
    </row>
    <row r="25" spans="1:57" s="21" customFormat="1" ht="72" outlineLevel="1">
      <c r="A25" s="78"/>
      <c r="B25" s="48" t="s">
        <v>191</v>
      </c>
      <c r="C25" s="49" t="s">
        <v>110</v>
      </c>
      <c r="D25" s="50">
        <v>1</v>
      </c>
      <c r="E25" s="50" t="s">
        <v>179</v>
      </c>
      <c r="F25" s="51">
        <v>2020</v>
      </c>
      <c r="G25" s="51" t="s">
        <v>112</v>
      </c>
      <c r="H25" s="51" t="s">
        <v>113</v>
      </c>
      <c r="I25" s="51" t="s">
        <v>114</v>
      </c>
      <c r="J25" s="52" t="s">
        <v>115</v>
      </c>
      <c r="K25" s="48" t="s">
        <v>192</v>
      </c>
      <c r="L25" s="51" t="s">
        <v>117</v>
      </c>
      <c r="M25" s="51" t="s">
        <v>118</v>
      </c>
      <c r="N25" s="51" t="s">
        <v>119</v>
      </c>
      <c r="O25" s="52" t="s">
        <v>120</v>
      </c>
      <c r="P25" s="52" t="s">
        <v>121</v>
      </c>
      <c r="Q25" s="52" t="s">
        <v>122</v>
      </c>
      <c r="R25" s="52" t="s">
        <v>159</v>
      </c>
      <c r="S25" s="51" t="s">
        <v>124</v>
      </c>
      <c r="T25" s="34" t="s">
        <v>125</v>
      </c>
      <c r="U25" s="50">
        <v>2.8</v>
      </c>
      <c r="V25" s="53" t="s">
        <v>126</v>
      </c>
      <c r="W25" s="53" t="s">
        <v>189</v>
      </c>
      <c r="X25" s="51" t="s">
        <v>128</v>
      </c>
      <c r="Y25" s="51" t="s">
        <v>129</v>
      </c>
      <c r="Z25" s="56" t="s">
        <v>193</v>
      </c>
      <c r="AA25" s="54">
        <v>44803</v>
      </c>
      <c r="AB25" s="51">
        <v>0</v>
      </c>
      <c r="AC25" s="55" t="s">
        <v>131</v>
      </c>
      <c r="AD25" s="50" t="s">
        <v>182</v>
      </c>
      <c r="AE25" s="15">
        <v>1.7600000000000001E-6</v>
      </c>
      <c r="AF25" s="15">
        <v>3.56</v>
      </c>
      <c r="AG25" s="15">
        <v>1.75E-4</v>
      </c>
      <c r="AH25" s="15">
        <v>0.33100000000000002</v>
      </c>
      <c r="AI25" s="15">
        <v>7.0500000000000001E-12</v>
      </c>
      <c r="AJ25" s="15">
        <v>3.9E-10</v>
      </c>
      <c r="AK25" s="15">
        <v>8.6199999999999996E-7</v>
      </c>
      <c r="AL25" s="15">
        <v>2.3099999999999999E-5</v>
      </c>
      <c r="AM25" s="15">
        <v>2.8200000000000002E-4</v>
      </c>
      <c r="AN25" s="15">
        <v>2.7300000000000001E-2</v>
      </c>
      <c r="AO25" s="15">
        <v>6.97E-5</v>
      </c>
      <c r="AP25" s="15">
        <v>2.7300000000000001E-2</v>
      </c>
      <c r="AQ25" s="15">
        <v>2.5800000000000001E-11</v>
      </c>
      <c r="AR25" s="15">
        <v>0.48899999999999999</v>
      </c>
      <c r="AS25" s="15">
        <v>1.31E-3</v>
      </c>
      <c r="AT25" s="15">
        <v>1.62E-9</v>
      </c>
      <c r="AU25" s="15">
        <v>4.3400000000000003E-9</v>
      </c>
      <c r="AV25" s="15">
        <v>6.9200000000000002E-5</v>
      </c>
      <c r="AW25" s="15">
        <v>0.114</v>
      </c>
      <c r="AX25" s="15">
        <v>0.14299999999999999</v>
      </c>
      <c r="AZ25" s="22"/>
      <c r="BA25" s="22"/>
      <c r="BC25" s="24"/>
      <c r="BD25" s="24"/>
      <c r="BE25" s="25"/>
    </row>
    <row r="26" spans="1:57" s="21" customFormat="1" ht="72" outlineLevel="1">
      <c r="A26" s="78"/>
      <c r="B26" s="48" t="s">
        <v>194</v>
      </c>
      <c r="C26" s="49" t="s">
        <v>110</v>
      </c>
      <c r="D26" s="50">
        <v>1</v>
      </c>
      <c r="E26" s="50" t="s">
        <v>179</v>
      </c>
      <c r="F26" s="51">
        <v>2020</v>
      </c>
      <c r="G26" s="51" t="s">
        <v>112</v>
      </c>
      <c r="H26" s="51" t="s">
        <v>113</v>
      </c>
      <c r="I26" s="51" t="s">
        <v>114</v>
      </c>
      <c r="J26" s="52" t="s">
        <v>115</v>
      </c>
      <c r="K26" s="48" t="s">
        <v>195</v>
      </c>
      <c r="L26" s="51" t="s">
        <v>117</v>
      </c>
      <c r="M26" s="51" t="s">
        <v>118</v>
      </c>
      <c r="N26" s="51" t="s">
        <v>119</v>
      </c>
      <c r="O26" s="52" t="s">
        <v>120</v>
      </c>
      <c r="P26" s="52" t="s">
        <v>121</v>
      </c>
      <c r="Q26" s="52" t="s">
        <v>122</v>
      </c>
      <c r="R26" s="52" t="s">
        <v>159</v>
      </c>
      <c r="S26" s="51" t="s">
        <v>124</v>
      </c>
      <c r="T26" s="34" t="s">
        <v>125</v>
      </c>
      <c r="U26" s="50">
        <v>2.8</v>
      </c>
      <c r="V26" s="53" t="s">
        <v>126</v>
      </c>
      <c r="W26" s="53" t="s">
        <v>189</v>
      </c>
      <c r="X26" s="51" t="s">
        <v>128</v>
      </c>
      <c r="Y26" s="51" t="s">
        <v>129</v>
      </c>
      <c r="Z26" s="56" t="s">
        <v>196</v>
      </c>
      <c r="AA26" s="54">
        <v>44803</v>
      </c>
      <c r="AB26" s="51">
        <v>0</v>
      </c>
      <c r="AC26" s="55" t="s">
        <v>131</v>
      </c>
      <c r="AD26" s="50" t="s">
        <v>182</v>
      </c>
      <c r="AE26" s="15">
        <v>7.0100000000000004E-7</v>
      </c>
      <c r="AF26" s="15">
        <v>3.91</v>
      </c>
      <c r="AG26" s="15">
        <v>1.5200000000000001E-4</v>
      </c>
      <c r="AH26" s="15">
        <v>0.252</v>
      </c>
      <c r="AI26" s="15">
        <v>1.1000000000000001E-11</v>
      </c>
      <c r="AJ26" s="15">
        <v>2.55E-10</v>
      </c>
      <c r="AK26" s="15">
        <v>9.5900000000000005E-7</v>
      </c>
      <c r="AL26" s="15">
        <v>2.09E-5</v>
      </c>
      <c r="AM26" s="15">
        <v>2.7099999999999997E-4</v>
      </c>
      <c r="AN26" s="15">
        <v>2.53E-2</v>
      </c>
      <c r="AO26" s="15">
        <v>6.7700000000000006E-5</v>
      </c>
      <c r="AP26" s="15">
        <v>2.52E-2</v>
      </c>
      <c r="AQ26" s="15">
        <v>6.1299999999999999E-12</v>
      </c>
      <c r="AR26" s="15">
        <v>0.53200000000000003</v>
      </c>
      <c r="AS26" s="15">
        <v>9.9200000000000004E-4</v>
      </c>
      <c r="AT26" s="15">
        <v>1.09E-9</v>
      </c>
      <c r="AU26" s="15">
        <v>4.66E-9</v>
      </c>
      <c r="AV26" s="15">
        <v>6.1799999999999998E-5</v>
      </c>
      <c r="AW26" s="15">
        <v>3.4700000000000002E-2</v>
      </c>
      <c r="AX26" s="15">
        <v>9.4600000000000004E-2</v>
      </c>
      <c r="AZ26" s="22"/>
      <c r="BA26" s="22"/>
      <c r="BC26" s="24"/>
      <c r="BD26" s="24"/>
      <c r="BE26" s="25"/>
    </row>
    <row r="27" spans="1:57" s="21" customFormat="1" ht="72" outlineLevel="1">
      <c r="A27" s="78"/>
      <c r="B27" s="48" t="s">
        <v>197</v>
      </c>
      <c r="C27" s="49" t="s">
        <v>110</v>
      </c>
      <c r="D27" s="50">
        <v>1</v>
      </c>
      <c r="E27" s="50" t="s">
        <v>179</v>
      </c>
      <c r="F27" s="51">
        <v>2020</v>
      </c>
      <c r="G27" s="51" t="s">
        <v>112</v>
      </c>
      <c r="H27" s="51" t="s">
        <v>113</v>
      </c>
      <c r="I27" s="51" t="s">
        <v>114</v>
      </c>
      <c r="J27" s="52" t="s">
        <v>115</v>
      </c>
      <c r="K27" s="48" t="s">
        <v>198</v>
      </c>
      <c r="L27" s="51" t="s">
        <v>117</v>
      </c>
      <c r="M27" s="51" t="s">
        <v>118</v>
      </c>
      <c r="N27" s="51" t="s">
        <v>119</v>
      </c>
      <c r="O27" s="52" t="s">
        <v>120</v>
      </c>
      <c r="P27" s="52" t="s">
        <v>121</v>
      </c>
      <c r="Q27" s="52" t="s">
        <v>122</v>
      </c>
      <c r="R27" s="52" t="s">
        <v>159</v>
      </c>
      <c r="S27" s="51" t="s">
        <v>124</v>
      </c>
      <c r="T27" s="34" t="s">
        <v>125</v>
      </c>
      <c r="U27" s="50">
        <v>2.8</v>
      </c>
      <c r="V27" s="53" t="s">
        <v>126</v>
      </c>
      <c r="W27" s="53" t="s">
        <v>189</v>
      </c>
      <c r="X27" s="51" t="s">
        <v>128</v>
      </c>
      <c r="Y27" s="51" t="s">
        <v>129</v>
      </c>
      <c r="Z27" s="56" t="s">
        <v>199</v>
      </c>
      <c r="AA27" s="54">
        <v>44803</v>
      </c>
      <c r="AB27" s="51">
        <v>0</v>
      </c>
      <c r="AC27" s="55" t="s">
        <v>131</v>
      </c>
      <c r="AD27" s="50" t="s">
        <v>182</v>
      </c>
      <c r="AE27" s="15">
        <v>1.77E-6</v>
      </c>
      <c r="AF27" s="15">
        <v>6.16</v>
      </c>
      <c r="AG27" s="15">
        <v>2.5399999999999999E-4</v>
      </c>
      <c r="AH27" s="15">
        <v>0.42799999999999999</v>
      </c>
      <c r="AI27" s="15">
        <v>9.33E-12</v>
      </c>
      <c r="AJ27" s="15">
        <v>4.8799999999999997E-10</v>
      </c>
      <c r="AK27" s="15">
        <v>1.5099999999999999E-6</v>
      </c>
      <c r="AL27" s="15">
        <v>3.4E-5</v>
      </c>
      <c r="AM27" s="15">
        <v>4.3800000000000002E-4</v>
      </c>
      <c r="AN27" s="15">
        <v>4.1000000000000002E-2</v>
      </c>
      <c r="AO27" s="15">
        <v>1.05E-4</v>
      </c>
      <c r="AP27" s="15">
        <v>4.0899999999999999E-2</v>
      </c>
      <c r="AQ27" s="15">
        <v>2.5899999999999999E-11</v>
      </c>
      <c r="AR27" s="15">
        <v>0.84</v>
      </c>
      <c r="AS27" s="15">
        <v>1.75E-3</v>
      </c>
      <c r="AT27" s="15">
        <v>1.87E-9</v>
      </c>
      <c r="AU27" s="15">
        <v>7.3799999999999997E-9</v>
      </c>
      <c r="AV27" s="15">
        <v>1.01E-4</v>
      </c>
      <c r="AW27" s="15">
        <v>0.115</v>
      </c>
      <c r="AX27" s="15">
        <v>0.17599999999999999</v>
      </c>
      <c r="AZ27" s="22"/>
      <c r="BA27" s="22"/>
      <c r="BC27" s="24"/>
      <c r="BD27" s="24"/>
    </row>
    <row r="28" spans="1:57" s="21" customFormat="1" outlineLevel="1">
      <c r="A28" s="10"/>
      <c r="D28" s="5"/>
      <c r="E28" s="5"/>
      <c r="F28" s="2"/>
      <c r="G28" s="2"/>
      <c r="H28" s="2"/>
      <c r="I28" s="2"/>
      <c r="J28" s="2"/>
      <c r="L28" s="2"/>
      <c r="M28" s="2"/>
      <c r="N28" s="2"/>
      <c r="O28" s="2"/>
      <c r="P28" s="2"/>
      <c r="Q28" s="2"/>
      <c r="R28" s="2"/>
      <c r="S28" s="2"/>
      <c r="T28" s="6"/>
      <c r="U28" s="5"/>
      <c r="V28" s="5"/>
      <c r="W28" s="5"/>
      <c r="X28" s="4"/>
      <c r="Y28" s="4"/>
      <c r="Z28" s="5"/>
      <c r="AA28" s="2"/>
      <c r="AB28" s="2"/>
      <c r="AC28" s="2"/>
      <c r="AD28" s="5"/>
      <c r="AE28" s="22"/>
      <c r="AF28" s="22"/>
      <c r="AG28" s="22"/>
      <c r="AH28" s="22"/>
      <c r="AI28" s="22"/>
      <c r="AJ28" s="22"/>
      <c r="AK28" s="22"/>
      <c r="AL28" s="22"/>
      <c r="AM28" s="22"/>
      <c r="AN28" s="22"/>
      <c r="AO28" s="22"/>
      <c r="AP28" s="22"/>
      <c r="AQ28" s="22"/>
      <c r="AR28" s="22"/>
      <c r="AS28" s="22"/>
      <c r="AT28" s="22"/>
      <c r="AU28" s="22"/>
      <c r="AV28" s="22"/>
      <c r="AW28" s="22"/>
      <c r="AX28" s="22"/>
      <c r="AZ28" s="22"/>
      <c r="BA28" s="22"/>
      <c r="BC28" s="24"/>
      <c r="BD28" s="24"/>
    </row>
    <row r="29" spans="1:57" ht="100.9" outlineLevel="1">
      <c r="A29" s="78" t="s">
        <v>200</v>
      </c>
      <c r="B29" s="48" t="s">
        <v>201</v>
      </c>
      <c r="C29" s="49" t="s">
        <v>110</v>
      </c>
      <c r="D29" s="50">
        <v>1</v>
      </c>
      <c r="E29" s="50" t="s">
        <v>156</v>
      </c>
      <c r="F29" s="51">
        <v>2020</v>
      </c>
      <c r="G29" s="51" t="s">
        <v>112</v>
      </c>
      <c r="H29" s="51" t="s">
        <v>113</v>
      </c>
      <c r="I29" s="51" t="s">
        <v>114</v>
      </c>
      <c r="J29" s="52" t="s">
        <v>115</v>
      </c>
      <c r="K29" s="48" t="s">
        <v>202</v>
      </c>
      <c r="L29" s="51" t="s">
        <v>117</v>
      </c>
      <c r="M29" s="51" t="s">
        <v>118</v>
      </c>
      <c r="N29" s="51" t="s">
        <v>119</v>
      </c>
      <c r="O29" s="52" t="s">
        <v>120</v>
      </c>
      <c r="P29" s="52" t="s">
        <v>121</v>
      </c>
      <c r="Q29" s="52" t="s">
        <v>122</v>
      </c>
      <c r="R29" s="52" t="s">
        <v>159</v>
      </c>
      <c r="S29" s="51" t="s">
        <v>124</v>
      </c>
      <c r="T29" s="34" t="s">
        <v>125</v>
      </c>
      <c r="U29" s="50">
        <v>2.8</v>
      </c>
      <c r="V29" s="53" t="s">
        <v>126</v>
      </c>
      <c r="W29" s="53" t="s">
        <v>127</v>
      </c>
      <c r="X29" s="51" t="s">
        <v>128</v>
      </c>
      <c r="Y29" s="51" t="s">
        <v>129</v>
      </c>
      <c r="Z29" s="49" t="s">
        <v>203</v>
      </c>
      <c r="AA29" s="54">
        <v>44897</v>
      </c>
      <c r="AB29" s="51">
        <v>0</v>
      </c>
      <c r="AC29" s="55" t="s">
        <v>131</v>
      </c>
      <c r="AD29" s="50" t="s">
        <v>161</v>
      </c>
      <c r="AE29" s="7">
        <v>2.4000000000000001E-5</v>
      </c>
      <c r="AF29" s="7">
        <v>14.5</v>
      </c>
      <c r="AG29" s="7">
        <v>2.66E-3</v>
      </c>
      <c r="AH29" s="7">
        <v>8.23</v>
      </c>
      <c r="AI29" s="7">
        <v>1.2199999999999999E-10</v>
      </c>
      <c r="AJ29" s="7">
        <v>5.1899999999999997E-9</v>
      </c>
      <c r="AK29" s="7">
        <v>3.9899999999999999E-6</v>
      </c>
      <c r="AL29" s="7">
        <v>3.4600000000000001E-4</v>
      </c>
      <c r="AM29" s="7">
        <v>3.3899999999999998E-3</v>
      </c>
      <c r="AN29" s="8">
        <v>0.43</v>
      </c>
      <c r="AO29" s="7">
        <v>9.8400000000000007E-4</v>
      </c>
      <c r="AP29" s="7">
        <v>0.42899999999999999</v>
      </c>
      <c r="AQ29" s="7">
        <v>6.8500000000000001E-9</v>
      </c>
      <c r="AR29" s="7">
        <v>1.48</v>
      </c>
      <c r="AS29" s="7">
        <v>1.8100000000000002E-2</v>
      </c>
      <c r="AT29" s="7">
        <v>1.14E-7</v>
      </c>
      <c r="AU29" s="7">
        <v>2.4500000000000001E-8</v>
      </c>
      <c r="AV29" s="7">
        <v>1.0499999999999999E-3</v>
      </c>
      <c r="AW29" s="7">
        <v>1.2</v>
      </c>
      <c r="AX29" s="9">
        <v>1.85</v>
      </c>
      <c r="AZ29" s="22"/>
      <c r="BA29" s="23"/>
      <c r="BC29" s="24"/>
      <c r="BD29" s="24"/>
    </row>
    <row r="30" spans="1:57" ht="100.9" outlineLevel="1">
      <c r="A30" s="78"/>
      <c r="B30" s="48" t="s">
        <v>204</v>
      </c>
      <c r="C30" s="49" t="s">
        <v>110</v>
      </c>
      <c r="D30" s="50">
        <v>1</v>
      </c>
      <c r="E30" s="50" t="s">
        <v>156</v>
      </c>
      <c r="F30" s="51">
        <v>2020</v>
      </c>
      <c r="G30" s="51" t="s">
        <v>112</v>
      </c>
      <c r="H30" s="51" t="s">
        <v>113</v>
      </c>
      <c r="I30" s="51" t="s">
        <v>114</v>
      </c>
      <c r="J30" s="52" t="s">
        <v>115</v>
      </c>
      <c r="K30" s="48" t="s">
        <v>205</v>
      </c>
      <c r="L30" s="51" t="s">
        <v>117</v>
      </c>
      <c r="M30" s="51" t="s">
        <v>118</v>
      </c>
      <c r="N30" s="51" t="s">
        <v>119</v>
      </c>
      <c r="O30" s="52" t="s">
        <v>120</v>
      </c>
      <c r="P30" s="52" t="s">
        <v>121</v>
      </c>
      <c r="Q30" s="52" t="s">
        <v>122</v>
      </c>
      <c r="R30" s="52" t="s">
        <v>159</v>
      </c>
      <c r="S30" s="51" t="s">
        <v>124</v>
      </c>
      <c r="T30" s="34" t="s">
        <v>125</v>
      </c>
      <c r="U30" s="50">
        <v>2.8</v>
      </c>
      <c r="V30" s="53" t="s">
        <v>126</v>
      </c>
      <c r="W30" s="53" t="s">
        <v>127</v>
      </c>
      <c r="X30" s="51" t="s">
        <v>128</v>
      </c>
      <c r="Y30" s="51" t="s">
        <v>129</v>
      </c>
      <c r="Z30" s="49" t="s">
        <v>206</v>
      </c>
      <c r="AA30" s="54">
        <v>44897</v>
      </c>
      <c r="AB30" s="51">
        <v>0</v>
      </c>
      <c r="AC30" s="55" t="s">
        <v>131</v>
      </c>
      <c r="AD30" s="50" t="s">
        <v>161</v>
      </c>
      <c r="AE30" s="7">
        <v>3.9199999999999997E-5</v>
      </c>
      <c r="AF30" s="7">
        <v>20.3</v>
      </c>
      <c r="AG30" s="7">
        <v>4.5399999999999998E-3</v>
      </c>
      <c r="AH30" s="7">
        <v>13.1</v>
      </c>
      <c r="AI30" s="7">
        <v>1.7499999999999999E-10</v>
      </c>
      <c r="AJ30" s="7">
        <v>7.9099999999999994E-9</v>
      </c>
      <c r="AK30" s="7">
        <v>5.7200000000000003E-6</v>
      </c>
      <c r="AL30" s="7">
        <v>5.5500000000000005E-4</v>
      </c>
      <c r="AM30" s="7">
        <v>5.5900000000000004E-3</v>
      </c>
      <c r="AN30" s="8">
        <v>0.73099999999999998</v>
      </c>
      <c r="AO30" s="7">
        <v>1.2099999999999999E-3</v>
      </c>
      <c r="AP30" s="7">
        <v>0.73</v>
      </c>
      <c r="AQ30" s="7">
        <v>1.37E-8</v>
      </c>
      <c r="AR30" s="7">
        <v>1.84</v>
      </c>
      <c r="AS30" s="7">
        <v>2.0899999999999998E-2</v>
      </c>
      <c r="AT30" s="7">
        <v>2.0800000000000001E-7</v>
      </c>
      <c r="AU30" s="7">
        <v>3.6599999999999997E-8</v>
      </c>
      <c r="AV30" s="7">
        <v>1.75E-3</v>
      </c>
      <c r="AW30" s="7">
        <v>1.57</v>
      </c>
      <c r="AX30" s="9">
        <v>2.86</v>
      </c>
      <c r="AZ30" s="22"/>
      <c r="BA30" s="23"/>
      <c r="BC30" s="24"/>
      <c r="BD30" s="24"/>
    </row>
    <row r="31" spans="1:57" ht="100.9" outlineLevel="1">
      <c r="A31" s="78"/>
      <c r="B31" s="48" t="s">
        <v>207</v>
      </c>
      <c r="C31" s="49" t="s">
        <v>110</v>
      </c>
      <c r="D31" s="50">
        <v>1</v>
      </c>
      <c r="E31" s="50" t="s">
        <v>156</v>
      </c>
      <c r="F31" s="51">
        <v>2020</v>
      </c>
      <c r="G31" s="51" t="s">
        <v>112</v>
      </c>
      <c r="H31" s="51" t="s">
        <v>113</v>
      </c>
      <c r="I31" s="51" t="s">
        <v>114</v>
      </c>
      <c r="J31" s="52" t="s">
        <v>115</v>
      </c>
      <c r="K31" s="48" t="s">
        <v>208</v>
      </c>
      <c r="L31" s="51" t="s">
        <v>117</v>
      </c>
      <c r="M31" s="51" t="s">
        <v>118</v>
      </c>
      <c r="N31" s="51" t="s">
        <v>119</v>
      </c>
      <c r="O31" s="52" t="s">
        <v>120</v>
      </c>
      <c r="P31" s="52" t="s">
        <v>121</v>
      </c>
      <c r="Q31" s="52" t="s">
        <v>122</v>
      </c>
      <c r="R31" s="52" t="s">
        <v>159</v>
      </c>
      <c r="S31" s="51" t="s">
        <v>124</v>
      </c>
      <c r="T31" s="34" t="s">
        <v>125</v>
      </c>
      <c r="U31" s="50">
        <v>2.8</v>
      </c>
      <c r="V31" s="53" t="s">
        <v>126</v>
      </c>
      <c r="W31" s="53" t="s">
        <v>127</v>
      </c>
      <c r="X31" s="51" t="s">
        <v>128</v>
      </c>
      <c r="Y31" s="51" t="s">
        <v>129</v>
      </c>
      <c r="Z31" s="49" t="s">
        <v>209</v>
      </c>
      <c r="AA31" s="54">
        <v>44897</v>
      </c>
      <c r="AB31" s="51">
        <v>0</v>
      </c>
      <c r="AC31" s="55" t="s">
        <v>131</v>
      </c>
      <c r="AD31" s="50" t="s">
        <v>161</v>
      </c>
      <c r="AE31" s="7">
        <v>2.4200000000000001E-6</v>
      </c>
      <c r="AF31" s="7">
        <v>1.46</v>
      </c>
      <c r="AG31" s="7">
        <v>2.6800000000000001E-4</v>
      </c>
      <c r="AH31" s="7">
        <v>0.82899999999999996</v>
      </c>
      <c r="AI31" s="7">
        <v>1.23E-11</v>
      </c>
      <c r="AJ31" s="7">
        <v>5.2299999999999995E-10</v>
      </c>
      <c r="AK31" s="7">
        <v>4.01E-7</v>
      </c>
      <c r="AL31" s="7">
        <v>3.4799999999999999E-5</v>
      </c>
      <c r="AM31" s="7">
        <v>3.4099999999999999E-4</v>
      </c>
      <c r="AN31" s="8">
        <v>4.3299999999999998E-2</v>
      </c>
      <c r="AO31" s="7">
        <v>9.8900000000000005E-5</v>
      </c>
      <c r="AP31" s="7">
        <v>4.3200000000000002E-2</v>
      </c>
      <c r="AQ31" s="7">
        <v>6.8500000000000001E-10</v>
      </c>
      <c r="AR31" s="7">
        <v>0.14899999999999999</v>
      </c>
      <c r="AS31" s="7">
        <v>1.82E-3</v>
      </c>
      <c r="AT31" s="7">
        <v>1.15E-8</v>
      </c>
      <c r="AU31" s="7">
        <v>2.4600000000000002E-9</v>
      </c>
      <c r="AV31" s="7">
        <v>1.06E-4</v>
      </c>
      <c r="AW31" s="7">
        <v>0.121</v>
      </c>
      <c r="AX31" s="9">
        <v>0.187</v>
      </c>
      <c r="AZ31" s="22"/>
      <c r="BA31" s="23"/>
      <c r="BC31" s="24"/>
      <c r="BD31" s="24"/>
    </row>
    <row r="32" spans="1:57" ht="100.9" outlineLevel="1">
      <c r="A32" s="78"/>
      <c r="B32" s="48" t="s">
        <v>210</v>
      </c>
      <c r="C32" s="49" t="s">
        <v>110</v>
      </c>
      <c r="D32" s="50">
        <v>1</v>
      </c>
      <c r="E32" s="50" t="s">
        <v>156</v>
      </c>
      <c r="F32" s="51">
        <v>2020</v>
      </c>
      <c r="G32" s="51" t="s">
        <v>112</v>
      </c>
      <c r="H32" s="51" t="s">
        <v>113</v>
      </c>
      <c r="I32" s="51" t="s">
        <v>114</v>
      </c>
      <c r="J32" s="52" t="s">
        <v>115</v>
      </c>
      <c r="K32" s="48" t="s">
        <v>211</v>
      </c>
      <c r="L32" s="51" t="s">
        <v>117</v>
      </c>
      <c r="M32" s="51" t="s">
        <v>118</v>
      </c>
      <c r="N32" s="51" t="s">
        <v>119</v>
      </c>
      <c r="O32" s="52" t="s">
        <v>120</v>
      </c>
      <c r="P32" s="52" t="s">
        <v>121</v>
      </c>
      <c r="Q32" s="52" t="s">
        <v>122</v>
      </c>
      <c r="R32" s="52" t="s">
        <v>159</v>
      </c>
      <c r="S32" s="51" t="s">
        <v>124</v>
      </c>
      <c r="T32" s="34" t="s">
        <v>125</v>
      </c>
      <c r="U32" s="50">
        <v>2.8</v>
      </c>
      <c r="V32" s="53" t="s">
        <v>126</v>
      </c>
      <c r="W32" s="53" t="s">
        <v>127</v>
      </c>
      <c r="X32" s="51" t="s">
        <v>128</v>
      </c>
      <c r="Y32" s="51" t="s">
        <v>129</v>
      </c>
      <c r="Z32" s="49" t="s">
        <v>212</v>
      </c>
      <c r="AA32" s="54">
        <v>44897</v>
      </c>
      <c r="AB32" s="51">
        <v>0</v>
      </c>
      <c r="AC32" s="55" t="s">
        <v>131</v>
      </c>
      <c r="AD32" s="50" t="s">
        <v>161</v>
      </c>
      <c r="AE32" s="7">
        <v>3.9400000000000004E-6</v>
      </c>
      <c r="AF32" s="7">
        <v>2.04</v>
      </c>
      <c r="AG32" s="7">
        <v>4.5600000000000003E-4</v>
      </c>
      <c r="AH32" s="7">
        <v>1.32</v>
      </c>
      <c r="AI32" s="7">
        <v>1.7599999999999999E-11</v>
      </c>
      <c r="AJ32" s="7">
        <v>7.9600000000000004E-10</v>
      </c>
      <c r="AK32" s="7">
        <v>5.7400000000000003E-7</v>
      </c>
      <c r="AL32" s="7">
        <v>5.5800000000000001E-5</v>
      </c>
      <c r="AM32" s="7">
        <v>5.62E-4</v>
      </c>
      <c r="AN32" s="8">
        <v>7.3400000000000007E-2</v>
      </c>
      <c r="AO32" s="7">
        <v>1.21E-4</v>
      </c>
      <c r="AP32" s="7">
        <v>7.3300000000000004E-2</v>
      </c>
      <c r="AQ32" s="7">
        <v>1.37E-9</v>
      </c>
      <c r="AR32" s="7">
        <v>0.185</v>
      </c>
      <c r="AS32" s="7">
        <v>2.1099999999999999E-3</v>
      </c>
      <c r="AT32" s="7">
        <v>2.0800000000000001E-8</v>
      </c>
      <c r="AU32" s="7">
        <v>3.6800000000000001E-9</v>
      </c>
      <c r="AV32" s="7">
        <v>1.76E-4</v>
      </c>
      <c r="AW32" s="7">
        <v>0.159</v>
      </c>
      <c r="AX32" s="9">
        <v>0.28799999999999998</v>
      </c>
      <c r="AZ32" s="22"/>
      <c r="BA32" s="23"/>
      <c r="BC32" s="24"/>
      <c r="BD32" s="24"/>
    </row>
    <row r="33" spans="1:56" ht="100.9" outlineLevel="1">
      <c r="A33" s="78"/>
      <c r="B33" s="48" t="s">
        <v>213</v>
      </c>
      <c r="C33" s="49" t="s">
        <v>110</v>
      </c>
      <c r="D33" s="50">
        <v>1</v>
      </c>
      <c r="E33" s="50" t="s">
        <v>156</v>
      </c>
      <c r="F33" s="51">
        <v>2020</v>
      </c>
      <c r="G33" s="51" t="s">
        <v>112</v>
      </c>
      <c r="H33" s="51" t="s">
        <v>113</v>
      </c>
      <c r="I33" s="51" t="s">
        <v>114</v>
      </c>
      <c r="J33" s="52" t="s">
        <v>115</v>
      </c>
      <c r="K33" s="48" t="s">
        <v>214</v>
      </c>
      <c r="L33" s="51" t="s">
        <v>117</v>
      </c>
      <c r="M33" s="51" t="s">
        <v>118</v>
      </c>
      <c r="N33" s="51" t="s">
        <v>119</v>
      </c>
      <c r="O33" s="52" t="s">
        <v>120</v>
      </c>
      <c r="P33" s="52" t="s">
        <v>121</v>
      </c>
      <c r="Q33" s="52" t="s">
        <v>122</v>
      </c>
      <c r="R33" s="52" t="s">
        <v>159</v>
      </c>
      <c r="S33" s="51" t="s">
        <v>124</v>
      </c>
      <c r="T33" s="34" t="s">
        <v>125</v>
      </c>
      <c r="U33" s="50">
        <v>2.8</v>
      </c>
      <c r="V33" s="53" t="s">
        <v>126</v>
      </c>
      <c r="W33" s="53" t="s">
        <v>127</v>
      </c>
      <c r="X33" s="51" t="s">
        <v>128</v>
      </c>
      <c r="Y33" s="51" t="s">
        <v>129</v>
      </c>
      <c r="Z33" s="49" t="s">
        <v>215</v>
      </c>
      <c r="AA33" s="54">
        <v>44897</v>
      </c>
      <c r="AB33" s="51">
        <v>0</v>
      </c>
      <c r="AC33" s="55" t="s">
        <v>131</v>
      </c>
      <c r="AD33" s="50" t="s">
        <v>161</v>
      </c>
      <c r="AE33" s="7">
        <v>2.97E-5</v>
      </c>
      <c r="AF33" s="7">
        <v>24.9</v>
      </c>
      <c r="AG33" s="7">
        <v>3.2699999999999999E-3</v>
      </c>
      <c r="AH33" s="7">
        <v>9.58</v>
      </c>
      <c r="AI33" s="7">
        <v>2.0700000000000001E-10</v>
      </c>
      <c r="AJ33" s="7">
        <v>6.4899999999999997E-9</v>
      </c>
      <c r="AK33" s="7">
        <v>6.5200000000000003E-6</v>
      </c>
      <c r="AL33" s="7">
        <v>4.2999999999999999E-4</v>
      </c>
      <c r="AM33" s="7">
        <v>4.3200000000000001E-3</v>
      </c>
      <c r="AN33" s="8">
        <v>0.52500000000000002</v>
      </c>
      <c r="AO33" s="7">
        <v>1.2700000000000001E-3</v>
      </c>
      <c r="AP33" s="7">
        <v>0.52400000000000002</v>
      </c>
      <c r="AQ33" s="7">
        <v>6.8800000000000002E-9</v>
      </c>
      <c r="AR33" s="7">
        <v>2.94</v>
      </c>
      <c r="AS33" s="7">
        <v>2.3400000000000001E-2</v>
      </c>
      <c r="AT33" s="7">
        <v>1.2100000000000001E-7</v>
      </c>
      <c r="AU33" s="7">
        <v>3.7499999999999998E-8</v>
      </c>
      <c r="AV33" s="7">
        <v>1.2899999999999999E-3</v>
      </c>
      <c r="AW33" s="7">
        <v>1.54</v>
      </c>
      <c r="AX33" s="9">
        <v>2.37</v>
      </c>
      <c r="AZ33" s="22"/>
      <c r="BA33" s="23"/>
      <c r="BC33" s="24"/>
      <c r="BD33" s="24"/>
    </row>
    <row r="34" spans="1:56" ht="100.9" outlineLevel="1">
      <c r="A34" s="78"/>
      <c r="B34" s="48" t="s">
        <v>216</v>
      </c>
      <c r="C34" s="49" t="s">
        <v>110</v>
      </c>
      <c r="D34" s="50">
        <v>1</v>
      </c>
      <c r="E34" s="50" t="s">
        <v>156</v>
      </c>
      <c r="F34" s="51">
        <v>2020</v>
      </c>
      <c r="G34" s="51" t="s">
        <v>112</v>
      </c>
      <c r="H34" s="51" t="s">
        <v>113</v>
      </c>
      <c r="I34" s="51" t="s">
        <v>114</v>
      </c>
      <c r="J34" s="52" t="s">
        <v>115</v>
      </c>
      <c r="K34" s="48" t="s">
        <v>217</v>
      </c>
      <c r="L34" s="51" t="s">
        <v>117</v>
      </c>
      <c r="M34" s="51" t="s">
        <v>118</v>
      </c>
      <c r="N34" s="51" t="s">
        <v>119</v>
      </c>
      <c r="O34" s="52" t="s">
        <v>120</v>
      </c>
      <c r="P34" s="52" t="s">
        <v>121</v>
      </c>
      <c r="Q34" s="52" t="s">
        <v>122</v>
      </c>
      <c r="R34" s="52" t="s">
        <v>159</v>
      </c>
      <c r="S34" s="51" t="s">
        <v>124</v>
      </c>
      <c r="T34" s="34" t="s">
        <v>125</v>
      </c>
      <c r="U34" s="50">
        <v>2.8</v>
      </c>
      <c r="V34" s="53" t="s">
        <v>126</v>
      </c>
      <c r="W34" s="53" t="s">
        <v>127</v>
      </c>
      <c r="X34" s="51" t="s">
        <v>128</v>
      </c>
      <c r="Y34" s="51" t="s">
        <v>129</v>
      </c>
      <c r="Z34" s="49" t="s">
        <v>218</v>
      </c>
      <c r="AA34" s="54">
        <v>44897</v>
      </c>
      <c r="AB34" s="51">
        <v>0</v>
      </c>
      <c r="AC34" s="55" t="s">
        <v>131</v>
      </c>
      <c r="AD34" s="50" t="s">
        <v>161</v>
      </c>
      <c r="AE34" s="7">
        <v>5.63E-5</v>
      </c>
      <c r="AF34" s="7">
        <v>54.9</v>
      </c>
      <c r="AG34" s="7">
        <v>6.2399999999999999E-3</v>
      </c>
      <c r="AH34" s="7">
        <v>16.399999999999999</v>
      </c>
      <c r="AI34" s="7">
        <v>2.4399999999999998E-10</v>
      </c>
      <c r="AJ34" s="7">
        <v>1.1700000000000001E-8</v>
      </c>
      <c r="AK34" s="7">
        <v>1.4100000000000001E-5</v>
      </c>
      <c r="AL34" s="7">
        <v>7.7999999999999999E-4</v>
      </c>
      <c r="AM34" s="7">
        <v>8.3199999999999993E-3</v>
      </c>
      <c r="AN34" s="8">
        <v>0.995</v>
      </c>
      <c r="AO34" s="7">
        <v>1.9E-3</v>
      </c>
      <c r="AP34" s="7">
        <v>0.99299999999999999</v>
      </c>
      <c r="AQ34" s="7">
        <v>1.39E-8</v>
      </c>
      <c r="AR34" s="7">
        <v>6.6</v>
      </c>
      <c r="AS34" s="7">
        <v>3.4299999999999997E-2</v>
      </c>
      <c r="AT34" s="7">
        <v>2.23E-7</v>
      </c>
      <c r="AU34" s="7">
        <v>7.8800000000000004E-8</v>
      </c>
      <c r="AV34" s="7">
        <v>2.4199999999999998E-3</v>
      </c>
      <c r="AW34" s="7">
        <v>2.77</v>
      </c>
      <c r="AX34" s="9">
        <v>4.26</v>
      </c>
      <c r="AZ34" s="22"/>
      <c r="BA34" s="23"/>
      <c r="BC34" s="24"/>
      <c r="BD34" s="24"/>
    </row>
    <row r="35" spans="1:56" ht="100.9" outlineLevel="1">
      <c r="A35" s="78"/>
      <c r="B35" s="48" t="s">
        <v>219</v>
      </c>
      <c r="C35" s="49" t="s">
        <v>110</v>
      </c>
      <c r="D35" s="50">
        <v>1</v>
      </c>
      <c r="E35" s="50" t="s">
        <v>156</v>
      </c>
      <c r="F35" s="51">
        <v>2020</v>
      </c>
      <c r="G35" s="51" t="s">
        <v>112</v>
      </c>
      <c r="H35" s="51" t="s">
        <v>113</v>
      </c>
      <c r="I35" s="51" t="s">
        <v>114</v>
      </c>
      <c r="J35" s="52" t="s">
        <v>115</v>
      </c>
      <c r="K35" s="48" t="s">
        <v>220</v>
      </c>
      <c r="L35" s="51" t="s">
        <v>117</v>
      </c>
      <c r="M35" s="51" t="s">
        <v>118</v>
      </c>
      <c r="N35" s="51" t="s">
        <v>119</v>
      </c>
      <c r="O35" s="52" t="s">
        <v>120</v>
      </c>
      <c r="P35" s="52" t="s">
        <v>121</v>
      </c>
      <c r="Q35" s="52" t="s">
        <v>122</v>
      </c>
      <c r="R35" s="52" t="s">
        <v>159</v>
      </c>
      <c r="S35" s="51" t="s">
        <v>124</v>
      </c>
      <c r="T35" s="34" t="s">
        <v>125</v>
      </c>
      <c r="U35" s="50">
        <v>2.8</v>
      </c>
      <c r="V35" s="53" t="s">
        <v>126</v>
      </c>
      <c r="W35" s="53" t="s">
        <v>127</v>
      </c>
      <c r="X35" s="51" t="s">
        <v>128</v>
      </c>
      <c r="Y35" s="51" t="s">
        <v>129</v>
      </c>
      <c r="Z35" s="49" t="s">
        <v>221</v>
      </c>
      <c r="AA35" s="54">
        <v>44897</v>
      </c>
      <c r="AB35" s="51">
        <v>0</v>
      </c>
      <c r="AC35" s="55" t="s">
        <v>131</v>
      </c>
      <c r="AD35" s="50" t="s">
        <v>161</v>
      </c>
      <c r="AE35" s="7">
        <v>2.9900000000000002E-6</v>
      </c>
      <c r="AF35" s="7">
        <v>2.5099999999999998</v>
      </c>
      <c r="AG35" s="7">
        <v>3.2899999999999997E-4</v>
      </c>
      <c r="AH35" s="7">
        <v>0.96399999999999997</v>
      </c>
      <c r="AI35" s="7">
        <v>2.09E-11</v>
      </c>
      <c r="AJ35" s="7">
        <v>6.5400000000000002E-10</v>
      </c>
      <c r="AK35" s="7">
        <v>6.5700000000000002E-7</v>
      </c>
      <c r="AL35" s="7">
        <v>4.3399999999999998E-5</v>
      </c>
      <c r="AM35" s="7">
        <v>4.3600000000000003E-4</v>
      </c>
      <c r="AN35" s="8">
        <v>5.2900000000000003E-2</v>
      </c>
      <c r="AO35" s="7">
        <v>1.2799999999999999E-4</v>
      </c>
      <c r="AP35" s="7">
        <v>5.28E-2</v>
      </c>
      <c r="AQ35" s="7">
        <v>6.88E-10</v>
      </c>
      <c r="AR35" s="7">
        <v>0.29699999999999999</v>
      </c>
      <c r="AS35" s="7">
        <v>2.3600000000000001E-3</v>
      </c>
      <c r="AT35" s="7">
        <v>1.22E-8</v>
      </c>
      <c r="AU35" s="7">
        <v>3.7799999999999998E-9</v>
      </c>
      <c r="AV35" s="7">
        <v>1.2999999999999999E-4</v>
      </c>
      <c r="AW35" s="7">
        <v>0.156</v>
      </c>
      <c r="AX35" s="9">
        <v>0.23899999999999999</v>
      </c>
      <c r="AZ35" s="22"/>
      <c r="BA35" s="23"/>
      <c r="BC35" s="24"/>
      <c r="BD35" s="24"/>
    </row>
    <row r="36" spans="1:56" ht="100.9" outlineLevel="1">
      <c r="A36" s="78"/>
      <c r="B36" s="48" t="s">
        <v>222</v>
      </c>
      <c r="C36" s="49" t="s">
        <v>110</v>
      </c>
      <c r="D36" s="50">
        <v>1</v>
      </c>
      <c r="E36" s="50" t="s">
        <v>156</v>
      </c>
      <c r="F36" s="51">
        <v>2020</v>
      </c>
      <c r="G36" s="51" t="s">
        <v>112</v>
      </c>
      <c r="H36" s="51" t="s">
        <v>113</v>
      </c>
      <c r="I36" s="51" t="s">
        <v>114</v>
      </c>
      <c r="J36" s="52" t="s">
        <v>115</v>
      </c>
      <c r="K36" s="48" t="s">
        <v>223</v>
      </c>
      <c r="L36" s="51" t="s">
        <v>117</v>
      </c>
      <c r="M36" s="51" t="s">
        <v>118</v>
      </c>
      <c r="N36" s="51" t="s">
        <v>119</v>
      </c>
      <c r="O36" s="52" t="s">
        <v>120</v>
      </c>
      <c r="P36" s="52" t="s">
        <v>121</v>
      </c>
      <c r="Q36" s="52" t="s">
        <v>122</v>
      </c>
      <c r="R36" s="52" t="s">
        <v>159</v>
      </c>
      <c r="S36" s="51" t="s">
        <v>124</v>
      </c>
      <c r="T36" s="34" t="s">
        <v>125</v>
      </c>
      <c r="U36" s="50">
        <v>2.8</v>
      </c>
      <c r="V36" s="53" t="s">
        <v>126</v>
      </c>
      <c r="W36" s="53" t="s">
        <v>127</v>
      </c>
      <c r="X36" s="51" t="s">
        <v>128</v>
      </c>
      <c r="Y36" s="51" t="s">
        <v>129</v>
      </c>
      <c r="Z36" s="49" t="s">
        <v>224</v>
      </c>
      <c r="AA36" s="54">
        <v>44897</v>
      </c>
      <c r="AB36" s="51">
        <v>0</v>
      </c>
      <c r="AC36" s="55" t="s">
        <v>131</v>
      </c>
      <c r="AD36" s="50" t="s">
        <v>161</v>
      </c>
      <c r="AE36" s="7">
        <v>5.6500000000000001E-6</v>
      </c>
      <c r="AF36" s="7">
        <v>5.51</v>
      </c>
      <c r="AG36" s="7">
        <v>6.2600000000000004E-4</v>
      </c>
      <c r="AH36" s="7">
        <v>1.64</v>
      </c>
      <c r="AI36" s="7">
        <v>2.4499999999999999E-11</v>
      </c>
      <c r="AJ36" s="7">
        <v>1.1800000000000001E-9</v>
      </c>
      <c r="AK36" s="7">
        <v>1.42E-6</v>
      </c>
      <c r="AL36" s="7">
        <v>7.8300000000000006E-5</v>
      </c>
      <c r="AM36" s="7">
        <v>8.3500000000000002E-4</v>
      </c>
      <c r="AN36" s="8">
        <v>9.9900000000000003E-2</v>
      </c>
      <c r="AO36" s="7">
        <v>1.9000000000000001E-4</v>
      </c>
      <c r="AP36" s="7">
        <v>9.9699999999999997E-2</v>
      </c>
      <c r="AQ36" s="7">
        <v>1.39E-9</v>
      </c>
      <c r="AR36" s="7">
        <v>0.66300000000000003</v>
      </c>
      <c r="AS36" s="7">
        <v>3.4499999999999999E-3</v>
      </c>
      <c r="AT36" s="7">
        <v>2.2399999999999999E-8</v>
      </c>
      <c r="AU36" s="7">
        <v>7.9099999999999994E-9</v>
      </c>
      <c r="AV36" s="7">
        <v>2.43E-4</v>
      </c>
      <c r="AW36" s="7">
        <v>0.27900000000000003</v>
      </c>
      <c r="AX36" s="9">
        <v>0.42799999999999999</v>
      </c>
      <c r="AZ36" s="22"/>
      <c r="BA36" s="23"/>
      <c r="BC36" s="24"/>
      <c r="BD36" s="24"/>
    </row>
    <row r="37" spans="1:56" outlineLevel="1">
      <c r="A37" s="10"/>
      <c r="F37" s="2"/>
      <c r="G37" s="2"/>
      <c r="H37" s="2"/>
      <c r="I37" s="2"/>
      <c r="J37" s="2"/>
      <c r="K37" s="21"/>
      <c r="L37" s="2"/>
      <c r="M37" s="2"/>
      <c r="N37" s="2"/>
      <c r="O37" s="2"/>
      <c r="P37" s="2"/>
      <c r="Q37" s="2"/>
      <c r="R37" s="2"/>
      <c r="S37" s="2"/>
      <c r="T37" s="6"/>
      <c r="U37" s="5"/>
      <c r="V37" s="5"/>
      <c r="W37" s="5"/>
      <c r="X37" s="4"/>
      <c r="Y37" s="4"/>
      <c r="AA37" s="2"/>
      <c r="AB37" s="2"/>
      <c r="AC37" s="2"/>
      <c r="AE37" s="22"/>
      <c r="AF37" s="22"/>
      <c r="AG37" s="22"/>
      <c r="AH37" s="22"/>
      <c r="AI37" s="22"/>
      <c r="AJ37" s="22"/>
      <c r="AK37" s="22"/>
      <c r="AL37" s="22"/>
      <c r="AM37" s="22"/>
      <c r="AN37" s="22"/>
      <c r="AO37" s="22"/>
      <c r="AP37" s="22"/>
      <c r="AQ37" s="22"/>
      <c r="AR37" s="22"/>
      <c r="AS37" s="22"/>
      <c r="AT37" s="22"/>
      <c r="AU37" s="22"/>
      <c r="AV37" s="22"/>
      <c r="AW37" s="22"/>
      <c r="AX37" s="22"/>
      <c r="AZ37" s="22"/>
      <c r="BA37" s="23"/>
      <c r="BC37" s="24"/>
      <c r="BD37" s="24"/>
    </row>
    <row r="38" spans="1:56" ht="158.44999999999999" outlineLevel="1">
      <c r="A38" s="78" t="s">
        <v>225</v>
      </c>
      <c r="B38" s="48" t="s">
        <v>226</v>
      </c>
      <c r="C38" s="49" t="s">
        <v>110</v>
      </c>
      <c r="D38" s="50">
        <v>1</v>
      </c>
      <c r="E38" s="50" t="s">
        <v>227</v>
      </c>
      <c r="F38" s="51">
        <v>2021</v>
      </c>
      <c r="G38" s="51" t="s">
        <v>112</v>
      </c>
      <c r="H38" s="51" t="s">
        <v>113</v>
      </c>
      <c r="I38" s="51" t="s">
        <v>114</v>
      </c>
      <c r="J38" s="52" t="s">
        <v>115</v>
      </c>
      <c r="K38" s="48" t="s">
        <v>228</v>
      </c>
      <c r="L38" s="51" t="s">
        <v>117</v>
      </c>
      <c r="M38" s="51" t="s">
        <v>118</v>
      </c>
      <c r="N38" s="51" t="s">
        <v>119</v>
      </c>
      <c r="O38" s="52" t="s">
        <v>120</v>
      </c>
      <c r="P38" s="52" t="s">
        <v>121</v>
      </c>
      <c r="Q38" s="52" t="s">
        <v>122</v>
      </c>
      <c r="R38" s="52" t="s">
        <v>229</v>
      </c>
      <c r="S38" s="51" t="s">
        <v>124</v>
      </c>
      <c r="T38" s="34" t="s">
        <v>125</v>
      </c>
      <c r="U38" s="50">
        <v>2.8</v>
      </c>
      <c r="V38" s="53" t="s">
        <v>126</v>
      </c>
      <c r="W38" s="53" t="s">
        <v>127</v>
      </c>
      <c r="X38" s="51" t="s">
        <v>128</v>
      </c>
      <c r="Y38" s="51" t="s">
        <v>129</v>
      </c>
      <c r="Z38" s="49" t="s">
        <v>230</v>
      </c>
      <c r="AA38" s="54">
        <v>44897</v>
      </c>
      <c r="AB38" s="51">
        <v>0</v>
      </c>
      <c r="AC38" s="55" t="s">
        <v>131</v>
      </c>
      <c r="AD38" s="50" t="s">
        <v>231</v>
      </c>
      <c r="AE38" s="7">
        <v>9.7800000000000002E-8</v>
      </c>
      <c r="AF38" s="7">
        <v>5.1700000000000003E-2</v>
      </c>
      <c r="AG38" s="7">
        <v>7.7999999999999999E-6</v>
      </c>
      <c r="AH38" s="7">
        <v>2.6200000000000001E-2</v>
      </c>
      <c r="AI38" s="7">
        <v>3.9E-13</v>
      </c>
      <c r="AJ38" s="7">
        <v>1.99E-11</v>
      </c>
      <c r="AK38" s="7">
        <v>1.28E-8</v>
      </c>
      <c r="AL38" s="7">
        <v>1.11E-6</v>
      </c>
      <c r="AM38" s="7">
        <v>1.04E-5</v>
      </c>
      <c r="AN38" s="8">
        <v>1.23E-3</v>
      </c>
      <c r="AO38" s="7">
        <v>4.1500000000000001E-6</v>
      </c>
      <c r="AP38" s="7">
        <v>1.2199999999999999E-3</v>
      </c>
      <c r="AQ38" s="7">
        <v>1.4700000000000002E-11</v>
      </c>
      <c r="AR38" s="7">
        <v>6.6E-3</v>
      </c>
      <c r="AS38" s="7">
        <v>9.1399999999999999E-5</v>
      </c>
      <c r="AT38" s="7">
        <v>2.5599999999999999E-10</v>
      </c>
      <c r="AU38" s="7">
        <v>8.1000000000000005E-11</v>
      </c>
      <c r="AV38" s="7">
        <v>3.1300000000000001E-6</v>
      </c>
      <c r="AW38" s="7">
        <v>7.7600000000000004E-3</v>
      </c>
      <c r="AX38" s="9">
        <v>6.62E-3</v>
      </c>
      <c r="AZ38" s="22"/>
      <c r="BA38" s="23"/>
      <c r="BC38" s="24"/>
      <c r="BD38" s="24"/>
    </row>
    <row r="39" spans="1:56" ht="158.44999999999999" outlineLevel="1">
      <c r="A39" s="78"/>
      <c r="B39" s="48" t="s">
        <v>232</v>
      </c>
      <c r="C39" s="49" t="s">
        <v>110</v>
      </c>
      <c r="D39" s="50">
        <v>1</v>
      </c>
      <c r="E39" s="50" t="s">
        <v>227</v>
      </c>
      <c r="F39" s="51">
        <v>2021</v>
      </c>
      <c r="G39" s="51" t="s">
        <v>112</v>
      </c>
      <c r="H39" s="51" t="s">
        <v>113</v>
      </c>
      <c r="I39" s="51" t="s">
        <v>114</v>
      </c>
      <c r="J39" s="52" t="s">
        <v>115</v>
      </c>
      <c r="K39" s="48" t="s">
        <v>233</v>
      </c>
      <c r="L39" s="51" t="s">
        <v>117</v>
      </c>
      <c r="M39" s="51" t="s">
        <v>118</v>
      </c>
      <c r="N39" s="51" t="s">
        <v>119</v>
      </c>
      <c r="O39" s="52" t="s">
        <v>120</v>
      </c>
      <c r="P39" s="52" t="s">
        <v>121</v>
      </c>
      <c r="Q39" s="52" t="s">
        <v>122</v>
      </c>
      <c r="R39" s="52" t="s">
        <v>229</v>
      </c>
      <c r="S39" s="51" t="s">
        <v>124</v>
      </c>
      <c r="T39" s="34" t="s">
        <v>125</v>
      </c>
      <c r="U39" s="50">
        <v>2.8</v>
      </c>
      <c r="V39" s="53" t="s">
        <v>126</v>
      </c>
      <c r="W39" s="53" t="s">
        <v>127</v>
      </c>
      <c r="X39" s="51" t="s">
        <v>128</v>
      </c>
      <c r="Y39" s="51" t="s">
        <v>129</v>
      </c>
      <c r="Z39" s="49" t="s">
        <v>234</v>
      </c>
      <c r="AA39" s="54">
        <v>44897</v>
      </c>
      <c r="AB39" s="51">
        <v>0</v>
      </c>
      <c r="AC39" s="55" t="s">
        <v>131</v>
      </c>
      <c r="AD39" s="50" t="s">
        <v>231</v>
      </c>
      <c r="AE39" s="7">
        <v>4.5599999999999998E-8</v>
      </c>
      <c r="AF39" s="7">
        <v>2.3900000000000001E-2</v>
      </c>
      <c r="AG39" s="7">
        <v>5.57E-6</v>
      </c>
      <c r="AH39" s="7">
        <v>1.66E-2</v>
      </c>
      <c r="AI39" s="7">
        <v>2.1499999999999999E-13</v>
      </c>
      <c r="AJ39" s="7">
        <v>9.3600000000000005E-12</v>
      </c>
      <c r="AK39" s="7">
        <v>7.0900000000000001E-9</v>
      </c>
      <c r="AL39" s="7">
        <v>6.7999999999999995E-7</v>
      </c>
      <c r="AM39" s="7">
        <v>6.8600000000000004E-6</v>
      </c>
      <c r="AN39" s="8">
        <v>9.01E-4</v>
      </c>
      <c r="AO39" s="7">
        <v>1.5200000000000001E-6</v>
      </c>
      <c r="AP39" s="7">
        <v>8.9899999999999995E-4</v>
      </c>
      <c r="AQ39" s="7">
        <v>1.9999999999999999E-11</v>
      </c>
      <c r="AR39" s="7">
        <v>2.0400000000000001E-3</v>
      </c>
      <c r="AS39" s="7">
        <v>2.48E-5</v>
      </c>
      <c r="AT39" s="7">
        <v>2.6300000000000002E-10</v>
      </c>
      <c r="AU39" s="7">
        <v>4.4000000000000003E-11</v>
      </c>
      <c r="AV39" s="7">
        <v>2.1500000000000002E-6</v>
      </c>
      <c r="AW39" s="7">
        <v>1.65E-3</v>
      </c>
      <c r="AX39" s="9">
        <v>3.3500000000000001E-3</v>
      </c>
      <c r="AZ39" s="22"/>
      <c r="BA39" s="23"/>
      <c r="BC39" s="24"/>
      <c r="BD39" s="24"/>
    </row>
    <row r="41" spans="1:56" ht="25.9">
      <c r="A41" s="80" t="s">
        <v>235</v>
      </c>
      <c r="B41" s="80"/>
      <c r="C41" s="80"/>
      <c r="D41" s="80"/>
      <c r="E41" s="80"/>
      <c r="F41" s="80"/>
      <c r="G41" s="80"/>
      <c r="H41" s="80"/>
      <c r="I41" s="80"/>
      <c r="J41" s="80"/>
      <c r="K41" s="80"/>
      <c r="L41" s="80"/>
      <c r="M41" s="80"/>
      <c r="N41" s="80"/>
      <c r="O41" s="80"/>
      <c r="P41" s="80"/>
      <c r="Q41" s="80"/>
      <c r="R41" s="80"/>
      <c r="S41" s="80"/>
      <c r="T41" s="80"/>
      <c r="U41" s="80"/>
      <c r="V41" s="80"/>
      <c r="W41" s="80"/>
      <c r="X41" s="80"/>
      <c r="Y41" s="80"/>
      <c r="Z41" s="80"/>
      <c r="AA41" s="80"/>
      <c r="AB41" s="80"/>
      <c r="AC41" s="80"/>
      <c r="AD41" s="80"/>
      <c r="AE41" s="26"/>
      <c r="AF41" s="26"/>
      <c r="AG41" s="26"/>
      <c r="AH41" s="26"/>
      <c r="AI41" s="26"/>
      <c r="AJ41" s="26"/>
      <c r="AK41" s="26"/>
      <c r="AL41" s="26"/>
      <c r="AM41" s="26"/>
      <c r="AN41" s="26"/>
      <c r="AO41" s="26"/>
      <c r="AP41" s="26"/>
      <c r="AQ41" s="26"/>
      <c r="AR41" s="26"/>
      <c r="AS41" s="26"/>
      <c r="AT41" s="26"/>
      <c r="AU41" s="26"/>
      <c r="AV41" s="26"/>
      <c r="AW41" s="26"/>
      <c r="AX41" s="26"/>
    </row>
    <row r="42" spans="1:56" ht="144" outlineLevel="1">
      <c r="A42" s="79" t="s">
        <v>236</v>
      </c>
      <c r="B42" s="60" t="s">
        <v>237</v>
      </c>
      <c r="C42" s="49" t="s">
        <v>110</v>
      </c>
      <c r="D42" s="50">
        <v>1</v>
      </c>
      <c r="E42" s="50" t="s">
        <v>179</v>
      </c>
      <c r="F42" s="51">
        <v>2020</v>
      </c>
      <c r="G42" s="51" t="s">
        <v>112</v>
      </c>
      <c r="H42" s="51" t="s">
        <v>113</v>
      </c>
      <c r="I42" s="51" t="s">
        <v>114</v>
      </c>
      <c r="J42" s="52" t="s">
        <v>238</v>
      </c>
      <c r="K42" s="48" t="s">
        <v>239</v>
      </c>
      <c r="L42" s="51" t="s">
        <v>117</v>
      </c>
      <c r="M42" s="51" t="s">
        <v>118</v>
      </c>
      <c r="N42" s="51" t="s">
        <v>119</v>
      </c>
      <c r="O42" s="52" t="s">
        <v>120</v>
      </c>
      <c r="P42" s="52"/>
      <c r="Q42" s="52" t="s">
        <v>240</v>
      </c>
      <c r="R42" s="52" t="s">
        <v>241</v>
      </c>
      <c r="S42" s="51" t="s">
        <v>124</v>
      </c>
      <c r="T42" s="34" t="s">
        <v>125</v>
      </c>
      <c r="U42" s="49">
        <v>3</v>
      </c>
      <c r="V42" s="53" t="s">
        <v>126</v>
      </c>
      <c r="W42" s="53" t="s">
        <v>189</v>
      </c>
      <c r="X42" s="51" t="s">
        <v>128</v>
      </c>
      <c r="Y42" s="51" t="s">
        <v>129</v>
      </c>
      <c r="Z42" s="81" t="s">
        <v>242</v>
      </c>
      <c r="AA42" s="58">
        <v>44685</v>
      </c>
      <c r="AB42" s="8">
        <f>0.2474/3.6</f>
        <v>6.8722222222222226E-2</v>
      </c>
      <c r="AC42" s="51" t="s">
        <v>243</v>
      </c>
      <c r="AD42" s="50" t="s">
        <v>182</v>
      </c>
      <c r="AE42" s="27">
        <v>1.68E-7</v>
      </c>
      <c r="AF42" s="27">
        <v>9.5699999999999993E-2</v>
      </c>
      <c r="AG42" s="27">
        <v>2.0400000000000001E-5</v>
      </c>
      <c r="AH42" s="27">
        <v>-2.8500000000000001E-2</v>
      </c>
      <c r="AI42" s="27">
        <v>5.4199999999999999E-12</v>
      </c>
      <c r="AJ42" s="27">
        <v>-6.7300000000000003E-11</v>
      </c>
      <c r="AK42" s="27">
        <v>-2.34E-6</v>
      </c>
      <c r="AL42" s="27">
        <v>4.34E-6</v>
      </c>
      <c r="AM42" s="27">
        <v>3.4499999999999998E-5</v>
      </c>
      <c r="AN42" s="27">
        <v>4.4299999999999999E-3</v>
      </c>
      <c r="AO42" s="27">
        <v>9.4599999999999992E-6</v>
      </c>
      <c r="AP42" s="27">
        <v>4.4200000000000003E-3</v>
      </c>
      <c r="AQ42" s="27">
        <v>3.8600000000000001E-12</v>
      </c>
      <c r="AR42" s="27">
        <v>1.7500000000000002E-2</v>
      </c>
      <c r="AS42" s="27">
        <v>-4.7000000000000002E-3</v>
      </c>
      <c r="AT42" s="27">
        <v>5.8700000000000004E-10</v>
      </c>
      <c r="AU42" s="27">
        <v>1.7600000000000001E-10</v>
      </c>
      <c r="AV42" s="27">
        <v>1.19E-5</v>
      </c>
      <c r="AW42" s="27">
        <v>-8.09E-2</v>
      </c>
      <c r="AX42" s="27">
        <v>2.75E-2</v>
      </c>
    </row>
    <row r="43" spans="1:56" ht="144" outlineLevel="1">
      <c r="A43" s="79"/>
      <c r="B43" s="60" t="s">
        <v>244</v>
      </c>
      <c r="C43" s="49" t="s">
        <v>110</v>
      </c>
      <c r="D43" s="50">
        <v>1</v>
      </c>
      <c r="E43" s="50" t="s">
        <v>179</v>
      </c>
      <c r="F43" s="51">
        <v>2020</v>
      </c>
      <c r="G43" s="51" t="s">
        <v>112</v>
      </c>
      <c r="H43" s="51" t="s">
        <v>113</v>
      </c>
      <c r="I43" s="51" t="s">
        <v>114</v>
      </c>
      <c r="J43" s="52" t="s">
        <v>238</v>
      </c>
      <c r="K43" s="48" t="s">
        <v>245</v>
      </c>
      <c r="L43" s="51" t="s">
        <v>117</v>
      </c>
      <c r="M43" s="51" t="s">
        <v>118</v>
      </c>
      <c r="N43" s="51" t="s">
        <v>119</v>
      </c>
      <c r="O43" s="52" t="s">
        <v>120</v>
      </c>
      <c r="P43" s="52"/>
      <c r="Q43" s="52" t="s">
        <v>240</v>
      </c>
      <c r="R43" s="52" t="s">
        <v>241</v>
      </c>
      <c r="S43" s="51" t="s">
        <v>124</v>
      </c>
      <c r="T43" s="34" t="s">
        <v>125</v>
      </c>
      <c r="U43" s="49">
        <v>2.5</v>
      </c>
      <c r="V43" s="53" t="s">
        <v>126</v>
      </c>
      <c r="W43" s="53" t="s">
        <v>189</v>
      </c>
      <c r="X43" s="51" t="s">
        <v>128</v>
      </c>
      <c r="Y43" s="51" t="s">
        <v>129</v>
      </c>
      <c r="Z43" s="81" t="s">
        <v>246</v>
      </c>
      <c r="AA43" s="58">
        <v>44685</v>
      </c>
      <c r="AB43" s="8">
        <f>0.8511/3.6</f>
        <v>0.23641666666666666</v>
      </c>
      <c r="AC43" s="51" t="s">
        <v>243</v>
      </c>
      <c r="AD43" s="50" t="s">
        <v>182</v>
      </c>
      <c r="AE43" s="27">
        <v>1.08E-6</v>
      </c>
      <c r="AF43" s="27">
        <v>0.182</v>
      </c>
      <c r="AG43" s="27">
        <v>2.02E-5</v>
      </c>
      <c r="AH43" s="27">
        <v>-0.20499999999999999</v>
      </c>
      <c r="AI43" s="27">
        <v>-6.7199999999999996E-12</v>
      </c>
      <c r="AJ43" s="27">
        <v>-3.45E-10</v>
      </c>
      <c r="AK43" s="27">
        <v>-5.9900000000000002E-6</v>
      </c>
      <c r="AL43" s="27">
        <v>7.1099999999999997E-6</v>
      </c>
      <c r="AM43" s="27">
        <v>5.4700000000000001E-5</v>
      </c>
      <c r="AN43" s="27">
        <v>7.9699999999999997E-3</v>
      </c>
      <c r="AO43" s="27">
        <v>3.9600000000000002E-6</v>
      </c>
      <c r="AP43" s="27">
        <v>7.9600000000000001E-3</v>
      </c>
      <c r="AQ43" s="27">
        <v>2.2600000000000001E-11</v>
      </c>
      <c r="AR43" s="27">
        <v>3.4299999999999997E-2</v>
      </c>
      <c r="AS43" s="27">
        <v>-5.2700000000000004E-3</v>
      </c>
      <c r="AT43" s="27">
        <v>1.14E-9</v>
      </c>
      <c r="AU43" s="27">
        <v>2.7800000000000002E-10</v>
      </c>
      <c r="AV43" s="27">
        <v>1.8600000000000001E-5</v>
      </c>
      <c r="AW43" s="27">
        <v>-0.44500000000000001</v>
      </c>
      <c r="AX43" s="27">
        <v>5.2499999999999998E-2</v>
      </c>
    </row>
    <row r="44" spans="1:56">
      <c r="K44" s="18"/>
    </row>
  </sheetData>
  <mergeCells count="8">
    <mergeCell ref="A5:A12"/>
    <mergeCell ref="A14:A19"/>
    <mergeCell ref="A21:A22"/>
    <mergeCell ref="A42:A43"/>
    <mergeCell ref="A29:A36"/>
    <mergeCell ref="A38:A39"/>
    <mergeCell ref="A41:AD41"/>
    <mergeCell ref="A24:A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C493E-2802-4EAA-AB76-16EDB155C77A}">
  <dimension ref="A1:BD36"/>
  <sheetViews>
    <sheetView topLeftCell="L22" zoomScale="70" zoomScaleNormal="70" workbookViewId="0">
      <selection activeCell="R27" sqref="R27"/>
    </sheetView>
  </sheetViews>
  <sheetFormatPr defaultColWidth="88.28515625" defaultRowHeight="14.45" outlineLevelRow="1" outlineLevelCol="1"/>
  <cols>
    <col min="1" max="1" width="56.7109375" style="30" customWidth="1"/>
    <col min="2" max="2" width="54.140625" style="18" customWidth="1"/>
    <col min="3" max="3" width="13.85546875" style="18" customWidth="1" outlineLevel="1"/>
    <col min="4" max="4" width="14.7109375" style="5" customWidth="1" outlineLevel="1"/>
    <col min="5" max="5" width="7.42578125" style="5" customWidth="1" outlineLevel="1"/>
    <col min="6" max="6" width="11.28515625" style="3" customWidth="1" outlineLevel="1"/>
    <col min="7" max="7" width="16.28515625" style="3" customWidth="1" outlineLevel="1"/>
    <col min="8" max="8" width="28.42578125" style="3" customWidth="1" outlineLevel="1"/>
    <col min="9" max="9" width="24.140625" style="3" customWidth="1" outlineLevel="1"/>
    <col min="10" max="10" width="72.85546875" style="3" bestFit="1" customWidth="1" outlineLevel="1"/>
    <col min="11" max="11" width="29.5703125" style="3" customWidth="1" outlineLevel="1"/>
    <col min="12" max="12" width="75.5703125" style="3" customWidth="1" outlineLevel="1"/>
    <col min="13" max="13" width="4.28515625" style="3" customWidth="1" outlineLevel="1"/>
    <col min="14" max="14" width="9.140625" style="3" customWidth="1" outlineLevel="1"/>
    <col min="15" max="15" width="10" style="3" customWidth="1" outlineLevel="1"/>
    <col min="16" max="16" width="4.85546875" style="3" customWidth="1" outlineLevel="1"/>
    <col min="17" max="17" width="11.5703125" style="3" customWidth="1" outlineLevel="1"/>
    <col min="18" max="18" width="22.28515625" style="3" customWidth="1" outlineLevel="1"/>
    <col min="19" max="19" width="4.28515625" style="3" customWidth="1" outlineLevel="1"/>
    <col min="20" max="20" width="8.5703125" style="3" customWidth="1" outlineLevel="1"/>
    <col min="21" max="21" width="6.5703125" style="18" customWidth="1" outlineLevel="1"/>
    <col min="22" max="22" width="5.7109375" style="3" customWidth="1" outlineLevel="1"/>
    <col min="23" max="23" width="4.140625" style="3" customWidth="1" outlineLevel="1"/>
    <col min="24" max="24" width="7.28515625" style="3" customWidth="1" outlineLevel="1"/>
    <col min="25" max="25" width="8" style="3" customWidth="1" outlineLevel="1"/>
    <col min="26" max="26" width="6.140625" style="3" customWidth="1" outlineLevel="1"/>
    <col min="27" max="27" width="10" style="3" customWidth="1" outlineLevel="1"/>
    <col min="28" max="28" width="22.7109375" style="3" customWidth="1" outlineLevel="1"/>
    <col min="29" max="29" width="39.140625" style="3" customWidth="1" outlineLevel="1"/>
    <col min="30" max="30" width="38.28515625" style="3" customWidth="1" outlineLevel="1"/>
    <col min="31" max="31" width="8.7109375" style="5" hidden="1" customWidth="1"/>
    <col min="32" max="32" width="18.85546875" style="18" bestFit="1" customWidth="1"/>
    <col min="33" max="33" width="13.28515625" style="18" bestFit="1" customWidth="1"/>
    <col min="34" max="34" width="18" style="18" bestFit="1" customWidth="1"/>
    <col min="35" max="35" width="15.42578125" style="18" bestFit="1" customWidth="1"/>
    <col min="36" max="36" width="17.28515625" style="18" bestFit="1" customWidth="1"/>
    <col min="37" max="37" width="18.42578125" style="18" bestFit="1" customWidth="1"/>
    <col min="38" max="38" width="16" style="18" bestFit="1" customWidth="1"/>
    <col min="39" max="39" width="17.28515625" style="18" bestFit="1" customWidth="1"/>
    <col min="40" max="40" width="17.5703125" style="18" bestFit="1" customWidth="1"/>
    <col min="41" max="41" width="19.7109375" style="18" bestFit="1" customWidth="1"/>
    <col min="42" max="42" width="20.85546875" style="18" bestFit="1" customWidth="1"/>
    <col min="43" max="43" width="20.42578125" style="18" bestFit="1" customWidth="1"/>
    <col min="44" max="44" width="21.42578125" style="18" bestFit="1" customWidth="1"/>
    <col min="45" max="45" width="18.28515625" style="18" bestFit="1" customWidth="1"/>
    <col min="46" max="46" width="20.5703125" style="18" bestFit="1" customWidth="1"/>
    <col min="47" max="47" width="21.7109375" style="18" bestFit="1" customWidth="1"/>
    <col min="48" max="48" width="25.7109375" style="18" bestFit="1" customWidth="1"/>
    <col min="49" max="49" width="23.7109375" style="18" bestFit="1" customWidth="1"/>
    <col min="50" max="50" width="15.42578125" style="18" bestFit="1" customWidth="1"/>
    <col min="51" max="51" width="10.5703125" style="18" bestFit="1" customWidth="1"/>
    <col min="52" max="16384" width="88.28515625" style="18"/>
  </cols>
  <sheetData>
    <row r="1" spans="1:56" ht="46.15">
      <c r="A1" s="29" t="s">
        <v>99</v>
      </c>
      <c r="B1" s="16"/>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row>
    <row r="2" spans="1:56">
      <c r="AF2" s="19"/>
    </row>
    <row r="3" spans="1:56" ht="129.6">
      <c r="A3" s="40" t="s">
        <v>100</v>
      </c>
      <c r="B3" s="41" t="s">
        <v>101</v>
      </c>
      <c r="C3" s="42" t="s">
        <v>8</v>
      </c>
      <c r="D3" s="42" t="s">
        <v>10</v>
      </c>
      <c r="E3" s="42" t="s">
        <v>12</v>
      </c>
      <c r="F3" s="42" t="s">
        <v>14</v>
      </c>
      <c r="G3" s="42" t="s">
        <v>102</v>
      </c>
      <c r="H3" s="42" t="s">
        <v>103</v>
      </c>
      <c r="I3" s="42" t="s">
        <v>20</v>
      </c>
      <c r="J3" s="42" t="s">
        <v>22</v>
      </c>
      <c r="K3" s="42" t="s">
        <v>247</v>
      </c>
      <c r="L3" s="42" t="s">
        <v>26</v>
      </c>
      <c r="M3" s="42" t="s">
        <v>28</v>
      </c>
      <c r="N3" s="42" t="s">
        <v>30</v>
      </c>
      <c r="O3" s="42" t="s">
        <v>32</v>
      </c>
      <c r="P3" s="42" t="s">
        <v>34</v>
      </c>
      <c r="Q3" s="42" t="s">
        <v>36</v>
      </c>
      <c r="R3" s="42" t="s">
        <v>38</v>
      </c>
      <c r="S3" s="42" t="s">
        <v>40</v>
      </c>
      <c r="T3" s="42" t="s">
        <v>42</v>
      </c>
      <c r="U3" s="42" t="s">
        <v>44</v>
      </c>
      <c r="V3" s="42" t="s">
        <v>45</v>
      </c>
      <c r="W3" s="42" t="s">
        <v>47</v>
      </c>
      <c r="X3" s="42" t="s">
        <v>49</v>
      </c>
      <c r="Y3" s="42" t="s">
        <v>51</v>
      </c>
      <c r="Z3" s="42" t="s">
        <v>104</v>
      </c>
      <c r="AA3" s="42" t="s">
        <v>53</v>
      </c>
      <c r="AB3" s="42" t="s">
        <v>54</v>
      </c>
      <c r="AC3" s="42" t="s">
        <v>105</v>
      </c>
      <c r="AD3" s="42" t="s">
        <v>106</v>
      </c>
      <c r="AE3" s="43" t="s">
        <v>12</v>
      </c>
      <c r="AF3" s="31" t="s">
        <v>59</v>
      </c>
      <c r="AG3" s="31" t="s">
        <v>61</v>
      </c>
      <c r="AH3" s="31" t="s">
        <v>63</v>
      </c>
      <c r="AI3" s="31" t="s">
        <v>65</v>
      </c>
      <c r="AJ3" s="31" t="s">
        <v>67</v>
      </c>
      <c r="AK3" s="31" t="s">
        <v>69</v>
      </c>
      <c r="AL3" s="31" t="s">
        <v>71</v>
      </c>
      <c r="AM3" s="31" t="s">
        <v>73</v>
      </c>
      <c r="AN3" s="31" t="s">
        <v>75</v>
      </c>
      <c r="AO3" s="31" t="s">
        <v>77</v>
      </c>
      <c r="AP3" s="31" t="s">
        <v>79</v>
      </c>
      <c r="AQ3" s="31" t="s">
        <v>81</v>
      </c>
      <c r="AR3" s="31" t="s">
        <v>83</v>
      </c>
      <c r="AS3" s="31" t="s">
        <v>85</v>
      </c>
      <c r="AT3" s="31" t="s">
        <v>87</v>
      </c>
      <c r="AU3" s="31" t="s">
        <v>89</v>
      </c>
      <c r="AV3" s="31" t="s">
        <v>91</v>
      </c>
      <c r="AW3" s="31" t="s">
        <v>93</v>
      </c>
      <c r="AX3" s="31" t="s">
        <v>95</v>
      </c>
      <c r="AY3" s="31" t="s">
        <v>97</v>
      </c>
      <c r="BA3" s="20"/>
      <c r="BB3" s="20"/>
      <c r="BD3" s="20"/>
    </row>
    <row r="4" spans="1:56" ht="25.9">
      <c r="A4" s="80" t="s">
        <v>248</v>
      </c>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26"/>
      <c r="AG4" s="26"/>
      <c r="AH4" s="26"/>
      <c r="AI4" s="26"/>
      <c r="AJ4" s="26"/>
      <c r="AK4" s="26"/>
      <c r="AL4" s="26"/>
      <c r="AM4" s="26"/>
      <c r="AN4" s="26"/>
      <c r="AO4" s="26"/>
      <c r="AP4" s="26"/>
      <c r="AQ4" s="26"/>
      <c r="AR4" s="26"/>
      <c r="AS4" s="26"/>
      <c r="AT4" s="26"/>
      <c r="AU4" s="26"/>
      <c r="AV4" s="26"/>
      <c r="AW4" s="26"/>
      <c r="AX4" s="26"/>
      <c r="AY4" s="26"/>
    </row>
    <row r="5" spans="1:56" ht="409.6" outlineLevel="1">
      <c r="A5" s="79" t="s">
        <v>249</v>
      </c>
      <c r="B5" s="48" t="s">
        <v>250</v>
      </c>
      <c r="C5" s="49" t="s">
        <v>110</v>
      </c>
      <c r="D5" s="50">
        <v>1</v>
      </c>
      <c r="E5" s="50" t="s">
        <v>251</v>
      </c>
      <c r="F5" s="51">
        <v>2020</v>
      </c>
      <c r="G5" s="51" t="s">
        <v>112</v>
      </c>
      <c r="H5" s="51" t="s">
        <v>113</v>
      </c>
      <c r="I5" s="51" t="s">
        <v>252</v>
      </c>
      <c r="J5" s="52" t="s">
        <v>253</v>
      </c>
      <c r="K5" s="51">
        <v>5</v>
      </c>
      <c r="L5" s="48" t="s">
        <v>254</v>
      </c>
      <c r="M5" s="51" t="s">
        <v>117</v>
      </c>
      <c r="N5" s="51" t="s">
        <v>118</v>
      </c>
      <c r="O5" s="51" t="s">
        <v>119</v>
      </c>
      <c r="P5" s="52" t="s">
        <v>120</v>
      </c>
      <c r="Q5" s="52" t="s">
        <v>121</v>
      </c>
      <c r="R5" s="52" t="s">
        <v>122</v>
      </c>
      <c r="S5" s="52" t="s">
        <v>255</v>
      </c>
      <c r="T5" s="51" t="s">
        <v>124</v>
      </c>
      <c r="U5" s="34" t="s">
        <v>125</v>
      </c>
      <c r="V5" s="49">
        <v>3</v>
      </c>
      <c r="W5" s="53" t="s">
        <v>126</v>
      </c>
      <c r="X5" s="53" t="s">
        <v>189</v>
      </c>
      <c r="Y5" s="51" t="s">
        <v>128</v>
      </c>
      <c r="Z5" s="51" t="s">
        <v>129</v>
      </c>
      <c r="AA5" s="56" t="s">
        <v>256</v>
      </c>
      <c r="AB5" s="58">
        <v>44685</v>
      </c>
      <c r="AC5" s="51">
        <f>30.96</f>
        <v>30.96</v>
      </c>
      <c r="AD5" s="51" t="s">
        <v>243</v>
      </c>
      <c r="AE5" s="50" t="s">
        <v>257</v>
      </c>
      <c r="AF5" s="27">
        <v>1.6000000000000001E-3</v>
      </c>
      <c r="AG5" s="27">
        <v>472</v>
      </c>
      <c r="AH5" s="27">
        <v>0.19900000000000001</v>
      </c>
      <c r="AI5" s="27">
        <v>610</v>
      </c>
      <c r="AJ5" s="27">
        <v>9.0599999999999997E-9</v>
      </c>
      <c r="AK5" s="27">
        <v>2.16E-7</v>
      </c>
      <c r="AL5" s="27">
        <v>-3.63E-3</v>
      </c>
      <c r="AM5" s="27">
        <v>3.9800000000000002E-2</v>
      </c>
      <c r="AN5" s="27">
        <v>0.28199999999999997</v>
      </c>
      <c r="AO5" s="27">
        <v>35</v>
      </c>
      <c r="AP5" s="27">
        <v>7.5300000000000006E-2</v>
      </c>
      <c r="AQ5" s="27">
        <v>34.9</v>
      </c>
      <c r="AR5" s="27">
        <v>7.5499999999999997E-7</v>
      </c>
      <c r="AS5" s="27">
        <v>15.1</v>
      </c>
      <c r="AT5" s="27">
        <v>-11.9</v>
      </c>
      <c r="AU5" s="27">
        <v>1.01E-5</v>
      </c>
      <c r="AV5" s="27">
        <v>1.17E-6</v>
      </c>
      <c r="AW5" s="27">
        <v>0.09</v>
      </c>
      <c r="AX5" s="27">
        <v>-164</v>
      </c>
      <c r="AY5" s="27">
        <v>136</v>
      </c>
    </row>
    <row r="6" spans="1:56" ht="409.6" outlineLevel="1">
      <c r="A6" s="79"/>
      <c r="B6" s="48" t="s">
        <v>258</v>
      </c>
      <c r="C6" s="49" t="s">
        <v>110</v>
      </c>
      <c r="D6" s="50">
        <v>1</v>
      </c>
      <c r="E6" s="50" t="s">
        <v>251</v>
      </c>
      <c r="F6" s="51">
        <v>2020</v>
      </c>
      <c r="G6" s="51" t="s">
        <v>112</v>
      </c>
      <c r="H6" s="51" t="s">
        <v>113</v>
      </c>
      <c r="I6" s="51" t="s">
        <v>252</v>
      </c>
      <c r="J6" s="52" t="s">
        <v>253</v>
      </c>
      <c r="K6" s="51">
        <v>4</v>
      </c>
      <c r="L6" s="48" t="s">
        <v>259</v>
      </c>
      <c r="M6" s="51" t="s">
        <v>117</v>
      </c>
      <c r="N6" s="51" t="s">
        <v>118</v>
      </c>
      <c r="O6" s="51" t="s">
        <v>119</v>
      </c>
      <c r="P6" s="52" t="s">
        <v>120</v>
      </c>
      <c r="Q6" s="52" t="s">
        <v>121</v>
      </c>
      <c r="R6" s="52" t="s">
        <v>122</v>
      </c>
      <c r="S6" s="52" t="s">
        <v>255</v>
      </c>
      <c r="T6" s="51" t="s">
        <v>124</v>
      </c>
      <c r="U6" s="34" t="s">
        <v>125</v>
      </c>
      <c r="V6" s="49">
        <v>2.5</v>
      </c>
      <c r="W6" s="53" t="s">
        <v>126</v>
      </c>
      <c r="X6" s="53" t="s">
        <v>189</v>
      </c>
      <c r="Y6" s="51" t="s">
        <v>128</v>
      </c>
      <c r="Z6" s="51" t="s">
        <v>129</v>
      </c>
      <c r="AA6" s="56" t="s">
        <v>260</v>
      </c>
      <c r="AB6" s="58">
        <v>44685</v>
      </c>
      <c r="AC6" s="51">
        <f>30.96</f>
        <v>30.96</v>
      </c>
      <c r="AD6" s="51" t="s">
        <v>243</v>
      </c>
      <c r="AE6" s="50" t="s">
        <v>257</v>
      </c>
      <c r="AF6" s="27">
        <v>2.15E-3</v>
      </c>
      <c r="AG6" s="27">
        <v>603</v>
      </c>
      <c r="AH6" s="27">
        <v>0.26100000000000001</v>
      </c>
      <c r="AI6" s="27">
        <v>729</v>
      </c>
      <c r="AJ6" s="27">
        <v>9.94E-9</v>
      </c>
      <c r="AK6" s="27">
        <v>3.2399999999999999E-7</v>
      </c>
      <c r="AL6" s="27">
        <v>-3.15E-3</v>
      </c>
      <c r="AM6" s="27">
        <v>3.8600000000000002E-2</v>
      </c>
      <c r="AN6" s="27">
        <v>0.36399999999999999</v>
      </c>
      <c r="AO6" s="27">
        <v>45.3</v>
      </c>
      <c r="AP6" s="27">
        <v>7.9399999999999998E-2</v>
      </c>
      <c r="AQ6" s="27">
        <v>45.2</v>
      </c>
      <c r="AR6" s="27">
        <v>8.4300000000000002E-7</v>
      </c>
      <c r="AS6" s="27">
        <v>18.399999999999999</v>
      </c>
      <c r="AT6" s="27">
        <v>-14</v>
      </c>
      <c r="AU6" s="27">
        <v>1.3900000000000001E-5</v>
      </c>
      <c r="AV6" s="27">
        <v>1.5200000000000001E-6</v>
      </c>
      <c r="AW6" s="27">
        <v>0.115</v>
      </c>
      <c r="AX6" s="27">
        <v>-203</v>
      </c>
      <c r="AY6" s="27">
        <v>170</v>
      </c>
    </row>
    <row r="7" spans="1:56" ht="409.6" outlineLevel="1">
      <c r="A7" s="57" t="s">
        <v>261</v>
      </c>
      <c r="B7" s="48" t="s">
        <v>262</v>
      </c>
      <c r="C7" s="49" t="s">
        <v>110</v>
      </c>
      <c r="D7" s="50">
        <v>1</v>
      </c>
      <c r="E7" s="50" t="s">
        <v>251</v>
      </c>
      <c r="F7" s="51">
        <v>2020</v>
      </c>
      <c r="G7" s="51" t="s">
        <v>112</v>
      </c>
      <c r="H7" s="51" t="s">
        <v>113</v>
      </c>
      <c r="I7" s="51" t="s">
        <v>252</v>
      </c>
      <c r="J7" s="52" t="s">
        <v>253</v>
      </c>
      <c r="K7" s="51">
        <v>3</v>
      </c>
      <c r="L7" s="48" t="s">
        <v>263</v>
      </c>
      <c r="M7" s="51" t="s">
        <v>117</v>
      </c>
      <c r="N7" s="51" t="s">
        <v>118</v>
      </c>
      <c r="O7" s="51" t="s">
        <v>119</v>
      </c>
      <c r="P7" s="52" t="s">
        <v>120</v>
      </c>
      <c r="Q7" s="52" t="s">
        <v>121</v>
      </c>
      <c r="R7" s="52" t="s">
        <v>122</v>
      </c>
      <c r="S7" s="52" t="s">
        <v>255</v>
      </c>
      <c r="T7" s="51" t="s">
        <v>124</v>
      </c>
      <c r="U7" s="34" t="s">
        <v>125</v>
      </c>
      <c r="V7" s="49">
        <v>3</v>
      </c>
      <c r="W7" s="53" t="s">
        <v>126</v>
      </c>
      <c r="X7" s="53" t="s">
        <v>189</v>
      </c>
      <c r="Y7" s="51" t="s">
        <v>128</v>
      </c>
      <c r="Z7" s="51" t="s">
        <v>129</v>
      </c>
      <c r="AA7" s="56" t="s">
        <v>264</v>
      </c>
      <c r="AB7" s="58">
        <v>44685</v>
      </c>
      <c r="AC7" s="51">
        <f>18.6</f>
        <v>18.600000000000001</v>
      </c>
      <c r="AD7" s="51" t="s">
        <v>243</v>
      </c>
      <c r="AE7" s="50" t="s">
        <v>257</v>
      </c>
      <c r="AF7" s="27">
        <v>1.25E-3</v>
      </c>
      <c r="AG7" s="27">
        <v>334</v>
      </c>
      <c r="AH7" s="27">
        <v>0.155</v>
      </c>
      <c r="AI7" s="27">
        <v>512</v>
      </c>
      <c r="AJ7" s="27">
        <v>5.9600000000000001E-9</v>
      </c>
      <c r="AK7" s="27">
        <v>2.3300000000000001E-7</v>
      </c>
      <c r="AL7" s="27">
        <v>-9.3199999999999999E-4</v>
      </c>
      <c r="AM7" s="27">
        <v>2.1000000000000001E-2</v>
      </c>
      <c r="AN7" s="27">
        <v>0.20300000000000001</v>
      </c>
      <c r="AO7" s="27">
        <v>25.3</v>
      </c>
      <c r="AP7" s="27">
        <v>4.9700000000000001E-2</v>
      </c>
      <c r="AQ7" s="27">
        <v>25.3</v>
      </c>
      <c r="AR7" s="27">
        <v>1.06E-6</v>
      </c>
      <c r="AS7" s="27">
        <v>10.8</v>
      </c>
      <c r="AT7" s="27">
        <v>-0.44800000000000001</v>
      </c>
      <c r="AU7" s="27">
        <v>7.9899999999999997E-6</v>
      </c>
      <c r="AV7" s="27">
        <v>8.7400000000000002E-7</v>
      </c>
      <c r="AW7" s="27">
        <v>6.5199999999999994E-2</v>
      </c>
      <c r="AX7" s="27">
        <v>-28.2</v>
      </c>
      <c r="AY7" s="27">
        <v>93</v>
      </c>
    </row>
    <row r="8" spans="1:56" ht="409.6" outlineLevel="1">
      <c r="A8" s="57" t="s">
        <v>265</v>
      </c>
      <c r="B8" s="48" t="s">
        <v>266</v>
      </c>
      <c r="C8" s="49" t="s">
        <v>110</v>
      </c>
      <c r="D8" s="50">
        <v>1</v>
      </c>
      <c r="E8" s="50" t="s">
        <v>251</v>
      </c>
      <c r="F8" s="51">
        <v>2020</v>
      </c>
      <c r="G8" s="51" t="s">
        <v>112</v>
      </c>
      <c r="H8" s="51" t="s">
        <v>113</v>
      </c>
      <c r="I8" s="51" t="s">
        <v>252</v>
      </c>
      <c r="J8" s="52" t="s">
        <v>253</v>
      </c>
      <c r="K8" s="51">
        <v>2.5</v>
      </c>
      <c r="L8" s="48" t="s">
        <v>267</v>
      </c>
      <c r="M8" s="51" t="s">
        <v>117</v>
      </c>
      <c r="N8" s="51" t="s">
        <v>118</v>
      </c>
      <c r="O8" s="51" t="s">
        <v>119</v>
      </c>
      <c r="P8" s="52" t="s">
        <v>120</v>
      </c>
      <c r="Q8" s="52" t="s">
        <v>121</v>
      </c>
      <c r="R8" s="52" t="s">
        <v>122</v>
      </c>
      <c r="S8" s="52" t="s">
        <v>255</v>
      </c>
      <c r="T8" s="51" t="s">
        <v>124</v>
      </c>
      <c r="U8" s="34" t="s">
        <v>125</v>
      </c>
      <c r="V8" s="49">
        <v>3.25</v>
      </c>
      <c r="W8" s="53" t="s">
        <v>126</v>
      </c>
      <c r="X8" s="53" t="s">
        <v>189</v>
      </c>
      <c r="Y8" s="51" t="s">
        <v>128</v>
      </c>
      <c r="Z8" s="51" t="s">
        <v>129</v>
      </c>
      <c r="AA8" s="56" t="s">
        <v>268</v>
      </c>
      <c r="AB8" s="58">
        <v>44685</v>
      </c>
      <c r="AC8" s="51">
        <f>3.9</f>
        <v>3.9</v>
      </c>
      <c r="AD8" s="51" t="s">
        <v>243</v>
      </c>
      <c r="AE8" s="50" t="s">
        <v>257</v>
      </c>
      <c r="AF8" s="27">
        <v>8.1899999999999996E-4</v>
      </c>
      <c r="AG8" s="27">
        <v>445</v>
      </c>
      <c r="AH8" s="27">
        <v>0.192</v>
      </c>
      <c r="AI8" s="27">
        <v>534</v>
      </c>
      <c r="AJ8" s="27">
        <v>6.6299999999999996E-9</v>
      </c>
      <c r="AK8" s="27">
        <v>2.2600000000000001E-7</v>
      </c>
      <c r="AL8" s="27">
        <v>-1.1800000000000001E-3</v>
      </c>
      <c r="AM8" s="27">
        <v>4.1799999999999997E-2</v>
      </c>
      <c r="AN8" s="27">
        <v>0.24399999999999999</v>
      </c>
      <c r="AO8" s="27">
        <v>33.6</v>
      </c>
      <c r="AP8" s="27">
        <v>4.6199999999999998E-2</v>
      </c>
      <c r="AQ8" s="27">
        <v>33.6</v>
      </c>
      <c r="AR8" s="27">
        <v>4.1899999999999998E-7</v>
      </c>
      <c r="AS8" s="27">
        <v>5.46</v>
      </c>
      <c r="AT8" s="27">
        <v>-0.90800000000000003</v>
      </c>
      <c r="AU8" s="27">
        <v>1.0699999999999999E-5</v>
      </c>
      <c r="AV8" s="27">
        <v>1.08E-6</v>
      </c>
      <c r="AW8" s="27">
        <v>7.9000000000000001E-2</v>
      </c>
      <c r="AX8" s="27">
        <v>-42.6</v>
      </c>
      <c r="AY8" s="27">
        <v>100</v>
      </c>
    </row>
    <row r="9" spans="1:56" ht="409.6" outlineLevel="1">
      <c r="A9" s="79" t="s">
        <v>269</v>
      </c>
      <c r="B9" s="48" t="s">
        <v>270</v>
      </c>
      <c r="C9" s="49" t="s">
        <v>110</v>
      </c>
      <c r="D9" s="50">
        <v>1</v>
      </c>
      <c r="E9" s="50" t="s">
        <v>251</v>
      </c>
      <c r="F9" s="51">
        <v>2019</v>
      </c>
      <c r="G9" s="51" t="s">
        <v>112</v>
      </c>
      <c r="H9" s="51" t="s">
        <v>113</v>
      </c>
      <c r="I9" s="51" t="s">
        <v>252</v>
      </c>
      <c r="J9" s="52" t="s">
        <v>253</v>
      </c>
      <c r="K9" s="51">
        <v>6</v>
      </c>
      <c r="L9" s="48" t="s">
        <v>271</v>
      </c>
      <c r="M9" s="51" t="s">
        <v>117</v>
      </c>
      <c r="N9" s="51" t="s">
        <v>118</v>
      </c>
      <c r="O9" s="51" t="s">
        <v>119</v>
      </c>
      <c r="P9" s="52" t="s">
        <v>120</v>
      </c>
      <c r="Q9" s="52" t="s">
        <v>121</v>
      </c>
      <c r="R9" s="52" t="s">
        <v>122</v>
      </c>
      <c r="S9" s="52" t="s">
        <v>255</v>
      </c>
      <c r="T9" s="51" t="s">
        <v>124</v>
      </c>
      <c r="U9" s="34" t="s">
        <v>125</v>
      </c>
      <c r="V9" s="49">
        <v>2.75</v>
      </c>
      <c r="W9" s="53" t="s">
        <v>126</v>
      </c>
      <c r="X9" s="53" t="s">
        <v>189</v>
      </c>
      <c r="Y9" s="51" t="s">
        <v>128</v>
      </c>
      <c r="Z9" s="51" t="s">
        <v>129</v>
      </c>
      <c r="AA9" s="56" t="s">
        <v>272</v>
      </c>
      <c r="AB9" s="58">
        <v>44685</v>
      </c>
      <c r="AC9" s="51">
        <f>100</f>
        <v>100</v>
      </c>
      <c r="AD9" s="51" t="s">
        <v>243</v>
      </c>
      <c r="AE9" s="50" t="s">
        <v>257</v>
      </c>
      <c r="AF9" s="27">
        <v>1.42E-3</v>
      </c>
      <c r="AG9" s="27">
        <v>852</v>
      </c>
      <c r="AH9" s="27">
        <v>0.25900000000000001</v>
      </c>
      <c r="AI9" s="27">
        <v>774</v>
      </c>
      <c r="AJ9" s="27">
        <v>-4.7200000000000002E-9</v>
      </c>
      <c r="AK9" s="27">
        <v>2.48E-7</v>
      </c>
      <c r="AL9" s="27">
        <v>-1.4200000000000001E-2</v>
      </c>
      <c r="AM9" s="27">
        <v>5.1499999999999997E-2</v>
      </c>
      <c r="AN9" s="27">
        <v>0.38</v>
      </c>
      <c r="AO9" s="27">
        <v>46.1</v>
      </c>
      <c r="AP9" s="27">
        <v>0.154</v>
      </c>
      <c r="AQ9" s="27">
        <v>45.9</v>
      </c>
      <c r="AR9" s="27">
        <v>3.7800000000000001E-8</v>
      </c>
      <c r="AS9" s="27">
        <v>145</v>
      </c>
      <c r="AT9" s="27">
        <v>-16.899999999999999</v>
      </c>
      <c r="AU9" s="27">
        <v>1.04E-5</v>
      </c>
      <c r="AV9" s="27">
        <v>1.5999999999999999E-6</v>
      </c>
      <c r="AW9" s="27">
        <v>0.12</v>
      </c>
      <c r="AX9" s="27">
        <v>-749</v>
      </c>
      <c r="AY9" s="27">
        <v>244</v>
      </c>
    </row>
    <row r="10" spans="1:56" ht="409.6" outlineLevel="1">
      <c r="A10" s="79"/>
      <c r="B10" s="48" t="s">
        <v>273</v>
      </c>
      <c r="C10" s="49" t="s">
        <v>110</v>
      </c>
      <c r="D10" s="50">
        <v>1</v>
      </c>
      <c r="E10" s="50" t="s">
        <v>251</v>
      </c>
      <c r="F10" s="51">
        <v>2020</v>
      </c>
      <c r="G10" s="51" t="s">
        <v>112</v>
      </c>
      <c r="H10" s="51" t="s">
        <v>113</v>
      </c>
      <c r="I10" s="51" t="s">
        <v>252</v>
      </c>
      <c r="J10" s="52" t="s">
        <v>253</v>
      </c>
      <c r="K10" s="51">
        <v>6</v>
      </c>
      <c r="L10" s="48" t="s">
        <v>274</v>
      </c>
      <c r="M10" s="51" t="s">
        <v>117</v>
      </c>
      <c r="N10" s="51" t="s">
        <v>118</v>
      </c>
      <c r="O10" s="51" t="s">
        <v>119</v>
      </c>
      <c r="P10" s="52" t="s">
        <v>120</v>
      </c>
      <c r="Q10" s="52" t="s">
        <v>121</v>
      </c>
      <c r="R10" s="52" t="s">
        <v>122</v>
      </c>
      <c r="S10" s="52" t="s">
        <v>255</v>
      </c>
      <c r="T10" s="51" t="s">
        <v>124</v>
      </c>
      <c r="U10" s="34" t="s">
        <v>125</v>
      </c>
      <c r="V10" s="49">
        <v>3</v>
      </c>
      <c r="W10" s="53" t="s">
        <v>126</v>
      </c>
      <c r="X10" s="53" t="s">
        <v>189</v>
      </c>
      <c r="Y10" s="51" t="s">
        <v>128</v>
      </c>
      <c r="Z10" s="51" t="s">
        <v>129</v>
      </c>
      <c r="AA10" s="56" t="s">
        <v>275</v>
      </c>
      <c r="AB10" s="58">
        <v>44685</v>
      </c>
      <c r="AC10" s="51">
        <f>151</f>
        <v>151</v>
      </c>
      <c r="AD10" s="51" t="s">
        <v>243</v>
      </c>
      <c r="AE10" s="50" t="s">
        <v>257</v>
      </c>
      <c r="AF10" s="27">
        <v>1.42E-3</v>
      </c>
      <c r="AG10" s="27">
        <v>852</v>
      </c>
      <c r="AH10" s="27">
        <v>0.25900000000000001</v>
      </c>
      <c r="AI10" s="27">
        <v>774</v>
      </c>
      <c r="AJ10" s="27">
        <v>-4.7200000000000002E-9</v>
      </c>
      <c r="AK10" s="27">
        <v>2.48E-7</v>
      </c>
      <c r="AL10" s="27">
        <v>-1.4200000000000001E-2</v>
      </c>
      <c r="AM10" s="27">
        <v>5.1499999999999997E-2</v>
      </c>
      <c r="AN10" s="27">
        <v>0.38</v>
      </c>
      <c r="AO10" s="27">
        <v>46.1</v>
      </c>
      <c r="AP10" s="27">
        <v>0.154</v>
      </c>
      <c r="AQ10" s="27">
        <v>45.9</v>
      </c>
      <c r="AR10" s="27">
        <v>3.7800000000000001E-8</v>
      </c>
      <c r="AS10" s="27">
        <v>145</v>
      </c>
      <c r="AT10" s="27">
        <v>-16.899999999999999</v>
      </c>
      <c r="AU10" s="27">
        <v>1.04E-5</v>
      </c>
      <c r="AV10" s="27">
        <v>1.5999999999999999E-6</v>
      </c>
      <c r="AW10" s="27">
        <v>0.12</v>
      </c>
      <c r="AX10" s="27">
        <v>-749</v>
      </c>
      <c r="AY10" s="27">
        <v>244</v>
      </c>
    </row>
    <row r="11" spans="1:56" ht="409.6" outlineLevel="1">
      <c r="A11" s="57" t="s">
        <v>276</v>
      </c>
      <c r="B11" s="48" t="s">
        <v>277</v>
      </c>
      <c r="C11" s="49" t="s">
        <v>110</v>
      </c>
      <c r="D11" s="50">
        <v>1</v>
      </c>
      <c r="E11" s="50" t="s">
        <v>251</v>
      </c>
      <c r="F11" s="51">
        <v>2020</v>
      </c>
      <c r="G11" s="51" t="s">
        <v>112</v>
      </c>
      <c r="H11" s="51" t="s">
        <v>113</v>
      </c>
      <c r="I11" s="51" t="s">
        <v>252</v>
      </c>
      <c r="J11" s="52" t="s">
        <v>253</v>
      </c>
      <c r="K11" s="51">
        <v>6.6</v>
      </c>
      <c r="L11" s="48" t="s">
        <v>278</v>
      </c>
      <c r="M11" s="51" t="s">
        <v>117</v>
      </c>
      <c r="N11" s="51" t="s">
        <v>118</v>
      </c>
      <c r="O11" s="51" t="s">
        <v>119</v>
      </c>
      <c r="P11" s="52" t="s">
        <v>120</v>
      </c>
      <c r="Q11" s="52" t="s">
        <v>121</v>
      </c>
      <c r="R11" s="52" t="s">
        <v>122</v>
      </c>
      <c r="S11" s="52" t="s">
        <v>255</v>
      </c>
      <c r="T11" s="51" t="s">
        <v>124</v>
      </c>
      <c r="U11" s="34" t="s">
        <v>125</v>
      </c>
      <c r="V11" s="49">
        <v>3</v>
      </c>
      <c r="W11" s="53" t="s">
        <v>126</v>
      </c>
      <c r="X11" s="53" t="s">
        <v>189</v>
      </c>
      <c r="Y11" s="51" t="s">
        <v>128</v>
      </c>
      <c r="Z11" s="51" t="s">
        <v>129</v>
      </c>
      <c r="AA11" s="56" t="s">
        <v>279</v>
      </c>
      <c r="AB11" s="58">
        <v>44685</v>
      </c>
      <c r="AC11" s="51">
        <f>196.197/3.6</f>
        <v>54.499166666666667</v>
      </c>
      <c r="AD11" s="51" t="s">
        <v>243</v>
      </c>
      <c r="AE11" s="50" t="s">
        <v>257</v>
      </c>
      <c r="AF11" s="27">
        <v>1.64E-3</v>
      </c>
      <c r="AG11" s="27">
        <v>197</v>
      </c>
      <c r="AH11" s="27">
        <v>5.79E-2</v>
      </c>
      <c r="AI11" s="27">
        <v>72.2</v>
      </c>
      <c r="AJ11" s="27">
        <v>6.9200000000000004E-11</v>
      </c>
      <c r="AK11" s="27">
        <v>8.9900000000000004E-8</v>
      </c>
      <c r="AL11" s="27">
        <v>-1.6299999999999999E-3</v>
      </c>
      <c r="AM11" s="27">
        <v>1.6500000000000001E-2</v>
      </c>
      <c r="AN11" s="27">
        <v>9.8500000000000004E-2</v>
      </c>
      <c r="AO11" s="27">
        <v>9.81</v>
      </c>
      <c r="AP11" s="27">
        <v>4.6800000000000001E-2</v>
      </c>
      <c r="AQ11" s="27">
        <v>9.77</v>
      </c>
      <c r="AR11" s="27">
        <v>4.2899999999999999E-7</v>
      </c>
      <c r="AS11" s="27">
        <v>21.9</v>
      </c>
      <c r="AT11" s="27">
        <v>-15.3</v>
      </c>
      <c r="AU11" s="27">
        <v>7.5000000000000002E-7</v>
      </c>
      <c r="AV11" s="27">
        <v>3.89E-7</v>
      </c>
      <c r="AW11" s="27">
        <v>3.0300000000000001E-2</v>
      </c>
      <c r="AX11" s="27">
        <v>-97</v>
      </c>
      <c r="AY11" s="27">
        <v>64.099999999999994</v>
      </c>
    </row>
    <row r="12" spans="1:56" ht="409.6" outlineLevel="1">
      <c r="A12" s="79" t="s">
        <v>280</v>
      </c>
      <c r="B12" s="48" t="s">
        <v>281</v>
      </c>
      <c r="C12" s="49" t="s">
        <v>110</v>
      </c>
      <c r="D12" s="50">
        <v>1</v>
      </c>
      <c r="E12" s="50" t="s">
        <v>251</v>
      </c>
      <c r="F12" s="51">
        <v>2020</v>
      </c>
      <c r="G12" s="51" t="s">
        <v>112</v>
      </c>
      <c r="H12" s="51" t="s">
        <v>113</v>
      </c>
      <c r="I12" s="51" t="s">
        <v>252</v>
      </c>
      <c r="J12" s="52" t="s">
        <v>253</v>
      </c>
      <c r="K12" s="51">
        <v>8</v>
      </c>
      <c r="L12" s="48" t="s">
        <v>282</v>
      </c>
      <c r="M12" s="51" t="s">
        <v>117</v>
      </c>
      <c r="N12" s="51" t="s">
        <v>118</v>
      </c>
      <c r="O12" s="51" t="s">
        <v>119</v>
      </c>
      <c r="P12" s="52" t="s">
        <v>120</v>
      </c>
      <c r="Q12" s="52" t="s">
        <v>121</v>
      </c>
      <c r="R12" s="52" t="s">
        <v>122</v>
      </c>
      <c r="S12" s="52" t="s">
        <v>255</v>
      </c>
      <c r="T12" s="51" t="s">
        <v>124</v>
      </c>
      <c r="U12" s="34" t="s">
        <v>125</v>
      </c>
      <c r="V12" s="49">
        <v>2.75</v>
      </c>
      <c r="W12" s="53" t="s">
        <v>126</v>
      </c>
      <c r="X12" s="53" t="s">
        <v>189</v>
      </c>
      <c r="Y12" s="51" t="s">
        <v>128</v>
      </c>
      <c r="Z12" s="51" t="s">
        <v>129</v>
      </c>
      <c r="AA12" s="56" t="s">
        <v>283</v>
      </c>
      <c r="AB12" s="58">
        <v>44685</v>
      </c>
      <c r="AC12" s="51">
        <f>644.4/3.6</f>
        <v>179</v>
      </c>
      <c r="AD12" s="51" t="s">
        <v>243</v>
      </c>
      <c r="AE12" s="50" t="s">
        <v>257</v>
      </c>
      <c r="AF12" s="27">
        <v>4.79E-3</v>
      </c>
      <c r="AG12" s="27">
        <v>826</v>
      </c>
      <c r="AH12" s="27">
        <v>0.29699999999999999</v>
      </c>
      <c r="AI12" s="27">
        <v>662</v>
      </c>
      <c r="AJ12" s="27">
        <v>6.5100000000000001E-9</v>
      </c>
      <c r="AK12" s="27">
        <v>5.7000000000000005E-7</v>
      </c>
      <c r="AL12" s="27">
        <v>-2.8400000000000001E-3</v>
      </c>
      <c r="AM12" s="27">
        <v>7.3599999999999999E-2</v>
      </c>
      <c r="AN12" s="27">
        <v>0.43</v>
      </c>
      <c r="AO12" s="27">
        <v>45</v>
      </c>
      <c r="AP12" s="27">
        <v>0.19500000000000001</v>
      </c>
      <c r="AQ12" s="27">
        <v>44.8</v>
      </c>
      <c r="AR12" s="27">
        <v>1.2500000000000001E-6</v>
      </c>
      <c r="AS12" s="27">
        <v>120</v>
      </c>
      <c r="AT12" s="27">
        <v>-42.4</v>
      </c>
      <c r="AU12" s="27">
        <v>2.3300000000000001E-6</v>
      </c>
      <c r="AV12" s="27">
        <v>1.7400000000000001E-6</v>
      </c>
      <c r="AW12" s="27">
        <v>0.13200000000000001</v>
      </c>
      <c r="AX12" s="27">
        <v>-115</v>
      </c>
      <c r="AY12" s="27">
        <v>235</v>
      </c>
    </row>
    <row r="13" spans="1:56" ht="409.6" outlineLevel="1">
      <c r="A13" s="79"/>
      <c r="B13" s="48" t="s">
        <v>284</v>
      </c>
      <c r="C13" s="49" t="s">
        <v>110</v>
      </c>
      <c r="D13" s="50">
        <v>1</v>
      </c>
      <c r="E13" s="50" t="s">
        <v>251</v>
      </c>
      <c r="F13" s="51">
        <v>2020</v>
      </c>
      <c r="G13" s="51" t="s">
        <v>112</v>
      </c>
      <c r="H13" s="51" t="s">
        <v>113</v>
      </c>
      <c r="I13" s="51" t="s">
        <v>252</v>
      </c>
      <c r="J13" s="52" t="s">
        <v>253</v>
      </c>
      <c r="K13" s="51">
        <v>8</v>
      </c>
      <c r="L13" s="48" t="s">
        <v>285</v>
      </c>
      <c r="M13" s="51" t="s">
        <v>117</v>
      </c>
      <c r="N13" s="51" t="s">
        <v>118</v>
      </c>
      <c r="O13" s="51" t="s">
        <v>119</v>
      </c>
      <c r="P13" s="52" t="s">
        <v>120</v>
      </c>
      <c r="Q13" s="52" t="s">
        <v>121</v>
      </c>
      <c r="R13" s="52" t="s">
        <v>122</v>
      </c>
      <c r="S13" s="52" t="s">
        <v>255</v>
      </c>
      <c r="T13" s="51" t="s">
        <v>124</v>
      </c>
      <c r="U13" s="34" t="s">
        <v>125</v>
      </c>
      <c r="V13" s="49">
        <v>2.75</v>
      </c>
      <c r="W13" s="53" t="s">
        <v>126</v>
      </c>
      <c r="X13" s="53" t="s">
        <v>189</v>
      </c>
      <c r="Y13" s="51" t="s">
        <v>128</v>
      </c>
      <c r="Z13" s="51" t="s">
        <v>129</v>
      </c>
      <c r="AA13" s="56" t="s">
        <v>286</v>
      </c>
      <c r="AB13" s="58">
        <v>44685</v>
      </c>
      <c r="AC13" s="51">
        <f>644.4/3.6</f>
        <v>179</v>
      </c>
      <c r="AD13" s="51" t="s">
        <v>243</v>
      </c>
      <c r="AE13" s="50" t="s">
        <v>257</v>
      </c>
      <c r="AF13" s="27">
        <v>3.1099999999999999E-3</v>
      </c>
      <c r="AG13" s="27">
        <v>379</v>
      </c>
      <c r="AH13" s="27">
        <v>0.11799999999999999</v>
      </c>
      <c r="AI13" s="27">
        <v>216</v>
      </c>
      <c r="AJ13" s="27">
        <v>2.57E-9</v>
      </c>
      <c r="AK13" s="27">
        <v>2.7300000000000002E-7</v>
      </c>
      <c r="AL13" s="27">
        <v>-2.1199999999999999E-3</v>
      </c>
      <c r="AM13" s="27">
        <v>3.5200000000000002E-2</v>
      </c>
      <c r="AN13" s="27">
        <v>0.191</v>
      </c>
      <c r="AO13" s="27">
        <v>19</v>
      </c>
      <c r="AP13" s="27">
        <v>9.2100000000000001E-2</v>
      </c>
      <c r="AQ13" s="27">
        <v>18.899999999999999</v>
      </c>
      <c r="AR13" s="27">
        <v>8.0400000000000005E-7</v>
      </c>
      <c r="AS13" s="27">
        <v>41.3</v>
      </c>
      <c r="AT13" s="27">
        <v>-28</v>
      </c>
      <c r="AU13" s="27">
        <v>1.42E-6</v>
      </c>
      <c r="AV13" s="27">
        <v>7.4199999999999995E-7</v>
      </c>
      <c r="AW13" s="27">
        <v>5.8599999999999999E-2</v>
      </c>
      <c r="AX13" s="27">
        <v>-101</v>
      </c>
      <c r="AY13" s="27">
        <v>125</v>
      </c>
    </row>
    <row r="14" spans="1:56" ht="68.25" customHeight="1" outlineLevel="1">
      <c r="A14" s="57" t="s">
        <v>287</v>
      </c>
      <c r="B14" s="48" t="s">
        <v>288</v>
      </c>
      <c r="C14" s="49" t="s">
        <v>110</v>
      </c>
      <c r="D14" s="50">
        <v>1</v>
      </c>
      <c r="E14" s="50" t="s">
        <v>289</v>
      </c>
      <c r="F14" s="51">
        <v>2014</v>
      </c>
      <c r="G14" s="51" t="s">
        <v>112</v>
      </c>
      <c r="H14" s="51" t="s">
        <v>113</v>
      </c>
      <c r="I14" s="51" t="s">
        <v>252</v>
      </c>
      <c r="J14" s="52" t="s">
        <v>253</v>
      </c>
      <c r="K14" s="51" t="s">
        <v>290</v>
      </c>
      <c r="L14" s="48" t="s">
        <v>291</v>
      </c>
      <c r="M14" s="51" t="s">
        <v>117</v>
      </c>
      <c r="N14" s="51" t="s">
        <v>118</v>
      </c>
      <c r="O14" s="51" t="s">
        <v>119</v>
      </c>
      <c r="P14" s="52" t="s">
        <v>120</v>
      </c>
      <c r="Q14" s="52" t="s">
        <v>292</v>
      </c>
      <c r="R14" s="52" t="s">
        <v>122</v>
      </c>
      <c r="S14" s="52" t="s">
        <v>255</v>
      </c>
      <c r="T14" s="51" t="s">
        <v>124</v>
      </c>
      <c r="U14" s="34" t="s">
        <v>125</v>
      </c>
      <c r="V14" s="49">
        <v>3.5</v>
      </c>
      <c r="W14" s="53" t="s">
        <v>126</v>
      </c>
      <c r="X14" s="53" t="s">
        <v>189</v>
      </c>
      <c r="Y14" s="51" t="s">
        <v>128</v>
      </c>
      <c r="Z14" s="51" t="s">
        <v>129</v>
      </c>
      <c r="AA14" s="56" t="s">
        <v>293</v>
      </c>
      <c r="AB14" s="58">
        <v>44685</v>
      </c>
      <c r="AC14" s="51">
        <v>0</v>
      </c>
      <c r="AD14" s="55" t="s">
        <v>294</v>
      </c>
      <c r="AE14" s="50" t="s">
        <v>295</v>
      </c>
      <c r="AF14" s="27">
        <v>2.8299999999999999E-4</v>
      </c>
      <c r="AG14" s="27">
        <v>71.5</v>
      </c>
      <c r="AH14" s="27">
        <v>7.9500000000000005E-3</v>
      </c>
      <c r="AI14" s="27">
        <v>70.2</v>
      </c>
      <c r="AJ14" s="27">
        <v>1.14E-8</v>
      </c>
      <c r="AK14" s="27">
        <v>-1.72E-7</v>
      </c>
      <c r="AL14" s="27">
        <v>-3.32E-3</v>
      </c>
      <c r="AM14" s="27">
        <v>8.3400000000000002E-3</v>
      </c>
      <c r="AN14" s="27">
        <v>3.1800000000000002E-2</v>
      </c>
      <c r="AO14" s="27">
        <v>3.58</v>
      </c>
      <c r="AP14" s="27">
        <v>1.67E-2</v>
      </c>
      <c r="AQ14" s="27">
        <v>3.56</v>
      </c>
      <c r="AR14" s="27">
        <v>2.11E-8</v>
      </c>
      <c r="AS14" s="27">
        <v>5.18</v>
      </c>
      <c r="AT14" s="27">
        <v>-26.6</v>
      </c>
      <c r="AU14" s="27">
        <v>2.6600000000000003E-7</v>
      </c>
      <c r="AV14" s="27">
        <v>1.23E-7</v>
      </c>
      <c r="AW14" s="27">
        <v>1.11E-2</v>
      </c>
      <c r="AX14" s="27">
        <v>-71</v>
      </c>
      <c r="AY14" s="27">
        <v>64.599999999999994</v>
      </c>
    </row>
    <row r="15" spans="1:56" ht="60.75" customHeight="1" outlineLevel="1">
      <c r="A15" s="57" t="s">
        <v>296</v>
      </c>
      <c r="B15" s="48" t="s">
        <v>297</v>
      </c>
      <c r="C15" s="49" t="s">
        <v>110</v>
      </c>
      <c r="D15" s="50">
        <v>1</v>
      </c>
      <c r="E15" s="50" t="s">
        <v>289</v>
      </c>
      <c r="F15" s="51">
        <v>2014</v>
      </c>
      <c r="G15" s="51" t="s">
        <v>112</v>
      </c>
      <c r="H15" s="51" t="s">
        <v>113</v>
      </c>
      <c r="I15" s="51" t="s">
        <v>252</v>
      </c>
      <c r="J15" s="52" t="s">
        <v>253</v>
      </c>
      <c r="K15" s="51" t="s">
        <v>290</v>
      </c>
      <c r="L15" s="48" t="s">
        <v>298</v>
      </c>
      <c r="M15" s="51" t="s">
        <v>117</v>
      </c>
      <c r="N15" s="51" t="s">
        <v>118</v>
      </c>
      <c r="O15" s="51" t="s">
        <v>119</v>
      </c>
      <c r="P15" s="52" t="s">
        <v>120</v>
      </c>
      <c r="Q15" s="52" t="s">
        <v>292</v>
      </c>
      <c r="R15" s="52" t="s">
        <v>122</v>
      </c>
      <c r="S15" s="52" t="s">
        <v>255</v>
      </c>
      <c r="T15" s="51" t="s">
        <v>124</v>
      </c>
      <c r="U15" s="34" t="s">
        <v>125</v>
      </c>
      <c r="V15" s="49">
        <v>3.5</v>
      </c>
      <c r="W15" s="53" t="s">
        <v>126</v>
      </c>
      <c r="X15" s="53" t="s">
        <v>189</v>
      </c>
      <c r="Y15" s="51" t="s">
        <v>128</v>
      </c>
      <c r="Z15" s="51" t="s">
        <v>129</v>
      </c>
      <c r="AA15" s="56" t="s">
        <v>299</v>
      </c>
      <c r="AB15" s="58">
        <v>44685</v>
      </c>
      <c r="AC15" s="51">
        <v>0</v>
      </c>
      <c r="AD15" s="55" t="s">
        <v>294</v>
      </c>
      <c r="AE15" s="50" t="s">
        <v>295</v>
      </c>
      <c r="AF15" s="27">
        <v>3.2799999999999998E-5</v>
      </c>
      <c r="AG15" s="27">
        <v>7.65</v>
      </c>
      <c r="AH15" s="27">
        <v>-9.6799999999999995E-5</v>
      </c>
      <c r="AI15" s="27">
        <v>-8.85</v>
      </c>
      <c r="AJ15" s="27">
        <v>7.5199999999999999E-10</v>
      </c>
      <c r="AK15" s="27">
        <v>-3.4900000000000001E-8</v>
      </c>
      <c r="AL15" s="27">
        <v>-4.3300000000000001E-4</v>
      </c>
      <c r="AM15" s="27">
        <v>6.2200000000000005E-4</v>
      </c>
      <c r="AN15" s="27">
        <v>2.8600000000000001E-3</v>
      </c>
      <c r="AO15" s="27">
        <v>0.35</v>
      </c>
      <c r="AP15" s="27">
        <v>8.2799999999999996E-4</v>
      </c>
      <c r="AQ15" s="27">
        <v>0.34899999999999998</v>
      </c>
      <c r="AR15" s="27">
        <v>1.73E-9</v>
      </c>
      <c r="AS15" s="27">
        <v>1.29</v>
      </c>
      <c r="AT15" s="27">
        <v>-2.8</v>
      </c>
      <c r="AU15" s="27">
        <v>3.77E-8</v>
      </c>
      <c r="AV15" s="27">
        <v>1.2499999999999999E-8</v>
      </c>
      <c r="AW15" s="27">
        <v>1.07E-3</v>
      </c>
      <c r="AX15" s="27">
        <v>-21.9</v>
      </c>
      <c r="AY15" s="27">
        <v>6.88</v>
      </c>
    </row>
    <row r="16" spans="1:56" ht="409.6" outlineLevel="1">
      <c r="A16" s="57" t="s">
        <v>300</v>
      </c>
      <c r="B16" s="48" t="s">
        <v>301</v>
      </c>
      <c r="C16" s="49" t="s">
        <v>110</v>
      </c>
      <c r="D16" s="50">
        <v>1</v>
      </c>
      <c r="E16" s="50" t="s">
        <v>251</v>
      </c>
      <c r="F16" s="51">
        <v>2020</v>
      </c>
      <c r="G16" s="51" t="s">
        <v>112</v>
      </c>
      <c r="H16" s="51" t="s">
        <v>113</v>
      </c>
      <c r="I16" s="51" t="s">
        <v>252</v>
      </c>
      <c r="J16" s="52" t="s">
        <v>253</v>
      </c>
      <c r="K16" s="51">
        <v>5</v>
      </c>
      <c r="L16" s="48" t="s">
        <v>302</v>
      </c>
      <c r="M16" s="51" t="s">
        <v>117</v>
      </c>
      <c r="N16" s="51" t="s">
        <v>118</v>
      </c>
      <c r="O16" s="51" t="s">
        <v>119</v>
      </c>
      <c r="P16" s="52" t="s">
        <v>120</v>
      </c>
      <c r="Q16" s="52" t="s">
        <v>121</v>
      </c>
      <c r="R16" s="52" t="s">
        <v>122</v>
      </c>
      <c r="S16" s="52" t="s">
        <v>255</v>
      </c>
      <c r="T16" s="51" t="s">
        <v>124</v>
      </c>
      <c r="U16" s="34" t="s">
        <v>125</v>
      </c>
      <c r="V16" s="49">
        <v>2.75</v>
      </c>
      <c r="W16" s="53" t="s">
        <v>126</v>
      </c>
      <c r="X16" s="53" t="s">
        <v>189</v>
      </c>
      <c r="Y16" s="51" t="s">
        <v>128</v>
      </c>
      <c r="Z16" s="51" t="s">
        <v>129</v>
      </c>
      <c r="AA16" s="56" t="s">
        <v>303</v>
      </c>
      <c r="AB16" s="58">
        <v>44685</v>
      </c>
      <c r="AC16" s="51">
        <f>10.18/3.6</f>
        <v>2.8277777777777775</v>
      </c>
      <c r="AD16" s="51" t="s">
        <v>243</v>
      </c>
      <c r="AE16" s="50" t="s">
        <v>257</v>
      </c>
      <c r="AF16" s="27">
        <v>4.6799999999999999E-4</v>
      </c>
      <c r="AG16" s="27">
        <v>44.9</v>
      </c>
      <c r="AH16" s="27">
        <v>1.72E-2</v>
      </c>
      <c r="AI16" s="27">
        <v>68.8</v>
      </c>
      <c r="AJ16" s="27">
        <v>5.2900000000000003E-10</v>
      </c>
      <c r="AK16" s="27">
        <v>5.02E-8</v>
      </c>
      <c r="AL16" s="27">
        <v>-3.3E-4</v>
      </c>
      <c r="AM16" s="27">
        <v>3.6800000000000001E-3</v>
      </c>
      <c r="AN16" s="27">
        <v>3.6200000000000003E-2</v>
      </c>
      <c r="AO16" s="27">
        <v>3.16</v>
      </c>
      <c r="AP16" s="27">
        <v>1.32E-2</v>
      </c>
      <c r="AQ16" s="27">
        <v>3.14</v>
      </c>
      <c r="AR16" s="27">
        <v>1.38E-9</v>
      </c>
      <c r="AS16" s="27">
        <v>3.93</v>
      </c>
      <c r="AT16" s="27">
        <v>-0.61699999999999999</v>
      </c>
      <c r="AU16" s="27">
        <v>3.2800000000000003E-7</v>
      </c>
      <c r="AV16" s="27">
        <v>1.3E-7</v>
      </c>
      <c r="AW16" s="27">
        <v>1.0200000000000001E-2</v>
      </c>
      <c r="AX16" s="27">
        <v>-97.5</v>
      </c>
      <c r="AY16" s="27">
        <v>19.3</v>
      </c>
    </row>
    <row r="17" spans="1:51" ht="66.75" customHeight="1" outlineLevel="1">
      <c r="A17" s="57" t="s">
        <v>304</v>
      </c>
      <c r="B17" s="48" t="s">
        <v>305</v>
      </c>
      <c r="C17" s="49" t="s">
        <v>110</v>
      </c>
      <c r="D17" s="50">
        <v>1</v>
      </c>
      <c r="E17" s="50" t="s">
        <v>251</v>
      </c>
      <c r="F17" s="51">
        <v>2020</v>
      </c>
      <c r="G17" s="51" t="s">
        <v>112</v>
      </c>
      <c r="H17" s="51" t="s">
        <v>113</v>
      </c>
      <c r="I17" s="51" t="s">
        <v>252</v>
      </c>
      <c r="J17" s="52" t="s">
        <v>253</v>
      </c>
      <c r="K17" s="51">
        <v>5</v>
      </c>
      <c r="L17" s="48" t="s">
        <v>306</v>
      </c>
      <c r="M17" s="51" t="s">
        <v>117</v>
      </c>
      <c r="N17" s="51" t="s">
        <v>118</v>
      </c>
      <c r="O17" s="51" t="s">
        <v>119</v>
      </c>
      <c r="P17" s="52" t="s">
        <v>120</v>
      </c>
      <c r="Q17" s="52" t="s">
        <v>121</v>
      </c>
      <c r="R17" s="52" t="s">
        <v>122</v>
      </c>
      <c r="S17" s="52" t="s">
        <v>255</v>
      </c>
      <c r="T17" s="51" t="s">
        <v>124</v>
      </c>
      <c r="U17" s="34" t="s">
        <v>125</v>
      </c>
      <c r="V17" s="49">
        <v>3</v>
      </c>
      <c r="W17" s="53" t="s">
        <v>126</v>
      </c>
      <c r="X17" s="53" t="s">
        <v>189</v>
      </c>
      <c r="Y17" s="51" t="s">
        <v>128</v>
      </c>
      <c r="Z17" s="51" t="s">
        <v>129</v>
      </c>
      <c r="AA17" s="56" t="s">
        <v>307</v>
      </c>
      <c r="AB17" s="58">
        <v>44685</v>
      </c>
      <c r="AC17" s="51">
        <f>0.657/3.6</f>
        <v>0.1825</v>
      </c>
      <c r="AD17" s="55" t="s">
        <v>308</v>
      </c>
      <c r="AE17" s="50" t="s">
        <v>257</v>
      </c>
      <c r="AF17" s="27">
        <v>7.9300000000000003E-5</v>
      </c>
      <c r="AG17" s="27">
        <v>285</v>
      </c>
      <c r="AH17" s="27">
        <v>0.12</v>
      </c>
      <c r="AI17" s="27">
        <v>276</v>
      </c>
      <c r="AJ17" s="27">
        <v>2.2999999999999999E-9</v>
      </c>
      <c r="AK17" s="27">
        <v>1.1899999999999999E-7</v>
      </c>
      <c r="AL17" s="27">
        <v>-3.4099999999999999E-4</v>
      </c>
      <c r="AM17" s="27">
        <v>1.4800000000000001E-2</v>
      </c>
      <c r="AN17" s="27">
        <v>0.15</v>
      </c>
      <c r="AO17" s="27">
        <v>21.8</v>
      </c>
      <c r="AP17" s="27">
        <v>1.5299999999999999E-2</v>
      </c>
      <c r="AQ17" s="27">
        <v>21.7</v>
      </c>
      <c r="AR17" s="27">
        <v>7.78E-10</v>
      </c>
      <c r="AS17" s="27">
        <v>1.38</v>
      </c>
      <c r="AT17" s="27">
        <v>-0.20899999999999999</v>
      </c>
      <c r="AU17" s="27">
        <v>9.1200000000000008E-6</v>
      </c>
      <c r="AV17" s="27">
        <v>6.6499999999999999E-7</v>
      </c>
      <c r="AW17" s="27">
        <v>4.7500000000000001E-2</v>
      </c>
      <c r="AX17" s="27">
        <v>-0.95599999999999996</v>
      </c>
      <c r="AY17" s="27">
        <v>52.8</v>
      </c>
    </row>
    <row r="18" spans="1:51" ht="75" customHeight="1" outlineLevel="1">
      <c r="A18" s="57" t="s">
        <v>309</v>
      </c>
      <c r="B18" s="48" t="s">
        <v>310</v>
      </c>
      <c r="C18" s="49" t="s">
        <v>110</v>
      </c>
      <c r="D18" s="50">
        <v>1</v>
      </c>
      <c r="E18" s="50" t="s">
        <v>251</v>
      </c>
      <c r="F18" s="51">
        <v>2020</v>
      </c>
      <c r="G18" s="51" t="s">
        <v>112</v>
      </c>
      <c r="H18" s="51" t="s">
        <v>113</v>
      </c>
      <c r="I18" s="51" t="s">
        <v>252</v>
      </c>
      <c r="J18" s="52" t="s">
        <v>253</v>
      </c>
      <c r="K18" s="51">
        <v>5</v>
      </c>
      <c r="L18" s="48" t="s">
        <v>311</v>
      </c>
      <c r="M18" s="51" t="s">
        <v>117</v>
      </c>
      <c r="N18" s="51" t="s">
        <v>118</v>
      </c>
      <c r="O18" s="51" t="s">
        <v>119</v>
      </c>
      <c r="P18" s="52" t="s">
        <v>120</v>
      </c>
      <c r="Q18" s="52" t="s">
        <v>121</v>
      </c>
      <c r="R18" s="52" t="s">
        <v>122</v>
      </c>
      <c r="S18" s="52" t="s">
        <v>255</v>
      </c>
      <c r="T18" s="51" t="s">
        <v>124</v>
      </c>
      <c r="U18" s="34" t="s">
        <v>125</v>
      </c>
      <c r="V18" s="49">
        <v>2.5</v>
      </c>
      <c r="W18" s="53" t="s">
        <v>126</v>
      </c>
      <c r="X18" s="53" t="s">
        <v>189</v>
      </c>
      <c r="Y18" s="51" t="s">
        <v>128</v>
      </c>
      <c r="Z18" s="51" t="s">
        <v>129</v>
      </c>
      <c r="AA18" s="56" t="s">
        <v>312</v>
      </c>
      <c r="AB18" s="58">
        <v>44685</v>
      </c>
      <c r="AC18" s="51">
        <f>0.1314/3.6</f>
        <v>3.6499999999999998E-2</v>
      </c>
      <c r="AD18" s="55" t="s">
        <v>308</v>
      </c>
      <c r="AE18" s="50" t="s">
        <v>257</v>
      </c>
      <c r="AF18" s="27">
        <v>1.9199999999999999E-5</v>
      </c>
      <c r="AG18" s="27">
        <v>16.399999999999999</v>
      </c>
      <c r="AH18" s="27">
        <v>6.9100000000000003E-3</v>
      </c>
      <c r="AI18" s="27">
        <v>14.9</v>
      </c>
      <c r="AJ18" s="27">
        <v>1.79E-10</v>
      </c>
      <c r="AK18" s="27">
        <v>7.1399999999999997E-9</v>
      </c>
      <c r="AL18" s="27">
        <v>-8.9900000000000003E-5</v>
      </c>
      <c r="AM18" s="27">
        <v>8.9599999999999999E-4</v>
      </c>
      <c r="AN18" s="27">
        <v>8.5800000000000008E-3</v>
      </c>
      <c r="AO18" s="27">
        <v>1.25</v>
      </c>
      <c r="AP18" s="27">
        <v>9.0700000000000004E-4</v>
      </c>
      <c r="AQ18" s="27">
        <v>1.25</v>
      </c>
      <c r="AR18" s="27">
        <v>1.8299999999999999E-10</v>
      </c>
      <c r="AS18" s="27">
        <v>0.29299999999999998</v>
      </c>
      <c r="AT18" s="27">
        <v>-5.7000000000000002E-2</v>
      </c>
      <c r="AU18" s="27">
        <v>4.7E-7</v>
      </c>
      <c r="AV18" s="27">
        <v>3.8700000000000002E-8</v>
      </c>
      <c r="AW18" s="27">
        <v>2.7499999999999998E-3</v>
      </c>
      <c r="AX18" s="27">
        <v>-0.40300000000000002</v>
      </c>
      <c r="AY18" s="27">
        <v>4</v>
      </c>
    </row>
    <row r="19" spans="1:51" ht="75" customHeight="1" outlineLevel="1">
      <c r="A19" s="57" t="s">
        <v>313</v>
      </c>
      <c r="B19" s="48" t="s">
        <v>314</v>
      </c>
      <c r="C19" s="49" t="s">
        <v>110</v>
      </c>
      <c r="D19" s="50">
        <v>1</v>
      </c>
      <c r="E19" s="50" t="s">
        <v>289</v>
      </c>
      <c r="F19" s="51">
        <v>2010</v>
      </c>
      <c r="G19" s="51" t="s">
        <v>112</v>
      </c>
      <c r="H19" s="51" t="s">
        <v>113</v>
      </c>
      <c r="I19" s="51" t="s">
        <v>252</v>
      </c>
      <c r="J19" s="52" t="s">
        <v>253</v>
      </c>
      <c r="K19" s="51" t="s">
        <v>290</v>
      </c>
      <c r="L19" s="48" t="s">
        <v>315</v>
      </c>
      <c r="M19" s="51" t="s">
        <v>117</v>
      </c>
      <c r="N19" s="51" t="s">
        <v>118</v>
      </c>
      <c r="O19" s="51" t="s">
        <v>119</v>
      </c>
      <c r="P19" s="52" t="s">
        <v>120</v>
      </c>
      <c r="Q19" s="52" t="s">
        <v>292</v>
      </c>
      <c r="R19" s="52" t="s">
        <v>122</v>
      </c>
      <c r="S19" s="52" t="s">
        <v>255</v>
      </c>
      <c r="T19" s="51" t="s">
        <v>124</v>
      </c>
      <c r="U19" s="34" t="s">
        <v>125</v>
      </c>
      <c r="V19" s="49">
        <v>3.75</v>
      </c>
      <c r="W19" s="53" t="s">
        <v>126</v>
      </c>
      <c r="X19" s="53" t="s">
        <v>189</v>
      </c>
      <c r="Y19" s="51" t="s">
        <v>128</v>
      </c>
      <c r="Z19" s="51" t="s">
        <v>129</v>
      </c>
      <c r="AA19" s="56" t="s">
        <v>316</v>
      </c>
      <c r="AB19" s="58">
        <v>44685</v>
      </c>
      <c r="AC19" s="51">
        <v>0</v>
      </c>
      <c r="AD19" s="55" t="s">
        <v>308</v>
      </c>
      <c r="AE19" s="50" t="s">
        <v>295</v>
      </c>
      <c r="AF19" s="27">
        <v>6.7500000000000001E-5</v>
      </c>
      <c r="AG19" s="27">
        <v>26.1</v>
      </c>
      <c r="AH19" s="27">
        <v>2.3E-2</v>
      </c>
      <c r="AI19" s="27">
        <v>255</v>
      </c>
      <c r="AJ19" s="27">
        <v>1.2400000000000001E-9</v>
      </c>
      <c r="AK19" s="27">
        <v>2.9499999999999999E-8</v>
      </c>
      <c r="AL19" s="27">
        <v>1.06E-4</v>
      </c>
      <c r="AM19" s="27">
        <v>3.0100000000000001E-3</v>
      </c>
      <c r="AN19" s="27">
        <v>2.4400000000000002E-2</v>
      </c>
      <c r="AO19" s="27">
        <v>2.66</v>
      </c>
      <c r="AP19" s="27">
        <v>1.11E-2</v>
      </c>
      <c r="AQ19" s="27">
        <v>2.64</v>
      </c>
      <c r="AR19" s="27">
        <v>9.6599999999999994E-7</v>
      </c>
      <c r="AS19" s="27">
        <v>2.64</v>
      </c>
      <c r="AT19" s="27">
        <v>0.50600000000000001</v>
      </c>
      <c r="AU19" s="27">
        <v>2.4099999999999998E-6</v>
      </c>
      <c r="AV19" s="27">
        <v>1.05E-7</v>
      </c>
      <c r="AW19" s="27">
        <v>9.5099999999999994E-3</v>
      </c>
      <c r="AX19" s="27">
        <v>33.299999999999997</v>
      </c>
      <c r="AY19" s="27">
        <v>11.1</v>
      </c>
    </row>
    <row r="20" spans="1:51" ht="409.6" outlineLevel="1">
      <c r="A20" s="57" t="s">
        <v>317</v>
      </c>
      <c r="B20" s="48" t="s">
        <v>318</v>
      </c>
      <c r="C20" s="49" t="s">
        <v>110</v>
      </c>
      <c r="D20" s="50">
        <v>1</v>
      </c>
      <c r="E20" s="50" t="s">
        <v>251</v>
      </c>
      <c r="F20" s="51">
        <v>2018</v>
      </c>
      <c r="G20" s="51" t="s">
        <v>112</v>
      </c>
      <c r="H20" s="51" t="s">
        <v>113</v>
      </c>
      <c r="I20" s="51" t="s">
        <v>252</v>
      </c>
      <c r="J20" s="52" t="s">
        <v>253</v>
      </c>
      <c r="K20" s="51">
        <v>5</v>
      </c>
      <c r="L20" s="48" t="s">
        <v>319</v>
      </c>
      <c r="M20" s="51" t="s">
        <v>117</v>
      </c>
      <c r="N20" s="51" t="s">
        <v>118</v>
      </c>
      <c r="O20" s="51" t="s">
        <v>119</v>
      </c>
      <c r="P20" s="52" t="s">
        <v>120</v>
      </c>
      <c r="Q20" s="52" t="s">
        <v>121</v>
      </c>
      <c r="R20" s="52" t="s">
        <v>122</v>
      </c>
      <c r="S20" s="52" t="s">
        <v>255</v>
      </c>
      <c r="T20" s="51" t="s">
        <v>124</v>
      </c>
      <c r="U20" s="34" t="s">
        <v>125</v>
      </c>
      <c r="V20" s="49">
        <v>2.25</v>
      </c>
      <c r="W20" s="53" t="s">
        <v>126</v>
      </c>
      <c r="X20" s="53" t="s">
        <v>189</v>
      </c>
      <c r="Y20" s="51" t="s">
        <v>128</v>
      </c>
      <c r="Z20" s="51" t="s">
        <v>129</v>
      </c>
      <c r="AA20" s="56" t="s">
        <v>320</v>
      </c>
      <c r="AB20" s="58">
        <v>44685</v>
      </c>
      <c r="AC20" s="51">
        <f>326/3.6</f>
        <v>90.555555555555557</v>
      </c>
      <c r="AD20" s="51" t="s">
        <v>243</v>
      </c>
      <c r="AE20" s="50" t="s">
        <v>257</v>
      </c>
      <c r="AF20" s="27">
        <v>8.8100000000000004E-6</v>
      </c>
      <c r="AG20" s="27">
        <v>105</v>
      </c>
      <c r="AH20" s="27">
        <v>3.5799999999999998E-2</v>
      </c>
      <c r="AI20" s="27">
        <v>-8.5500000000000007</v>
      </c>
      <c r="AJ20" s="27">
        <v>1.92E-8</v>
      </c>
      <c r="AK20" s="27">
        <v>-6.5699999999999999E-8</v>
      </c>
      <c r="AL20" s="27">
        <v>-4.0000000000000001E-3</v>
      </c>
      <c r="AM20" s="27">
        <v>7.4999999999999997E-3</v>
      </c>
      <c r="AN20" s="27">
        <v>4.99E-2</v>
      </c>
      <c r="AO20" s="27">
        <v>7.22</v>
      </c>
      <c r="AP20" s="27">
        <v>1.78E-2</v>
      </c>
      <c r="AQ20" s="27">
        <v>7.2</v>
      </c>
      <c r="AR20" s="27">
        <v>2.4199999999999999E-9</v>
      </c>
      <c r="AS20" s="27">
        <v>26.9</v>
      </c>
      <c r="AT20" s="27">
        <v>-9.26</v>
      </c>
      <c r="AU20" s="27">
        <v>9.3099999999999996E-7</v>
      </c>
      <c r="AV20" s="27">
        <v>2.53E-7</v>
      </c>
      <c r="AW20" s="27">
        <v>1.7399999999999999E-2</v>
      </c>
      <c r="AX20" s="27">
        <v>-84.3</v>
      </c>
      <c r="AY20" s="27">
        <v>51.4</v>
      </c>
    </row>
    <row r="21" spans="1:51" ht="409.6" outlineLevel="1">
      <c r="A21" s="57" t="s">
        <v>321</v>
      </c>
      <c r="B21" s="48" t="s">
        <v>322</v>
      </c>
      <c r="C21" s="49" t="s">
        <v>110</v>
      </c>
      <c r="D21" s="50">
        <v>1</v>
      </c>
      <c r="E21" s="50" t="s">
        <v>251</v>
      </c>
      <c r="F21" s="51">
        <v>2020</v>
      </c>
      <c r="G21" s="51" t="s">
        <v>112</v>
      </c>
      <c r="H21" s="51" t="s">
        <v>113</v>
      </c>
      <c r="I21" s="51" t="s">
        <v>252</v>
      </c>
      <c r="J21" s="52" t="s">
        <v>253</v>
      </c>
      <c r="K21" s="51">
        <v>3</v>
      </c>
      <c r="L21" s="48" t="s">
        <v>323</v>
      </c>
      <c r="M21" s="51" t="s">
        <v>117</v>
      </c>
      <c r="N21" s="51" t="s">
        <v>118</v>
      </c>
      <c r="O21" s="51" t="s">
        <v>119</v>
      </c>
      <c r="P21" s="52" t="s">
        <v>120</v>
      </c>
      <c r="Q21" s="52" t="s">
        <v>121</v>
      </c>
      <c r="R21" s="52" t="s">
        <v>122</v>
      </c>
      <c r="S21" s="52" t="s">
        <v>255</v>
      </c>
      <c r="T21" s="51" t="s">
        <v>124</v>
      </c>
      <c r="U21" s="34" t="s">
        <v>125</v>
      </c>
      <c r="V21" s="49">
        <v>3.25</v>
      </c>
      <c r="W21" s="53" t="s">
        <v>126</v>
      </c>
      <c r="X21" s="53" t="s">
        <v>189</v>
      </c>
      <c r="Y21" s="51" t="s">
        <v>128</v>
      </c>
      <c r="Z21" s="51" t="s">
        <v>129</v>
      </c>
      <c r="AA21" s="56" t="s">
        <v>324</v>
      </c>
      <c r="AB21" s="58">
        <v>44685</v>
      </c>
      <c r="AC21" s="51">
        <f>5.3564/3.6</f>
        <v>1.4878888888888888</v>
      </c>
      <c r="AD21" s="51" t="s">
        <v>243</v>
      </c>
      <c r="AE21" s="50" t="s">
        <v>257</v>
      </c>
      <c r="AF21" s="27">
        <v>1.21E-4</v>
      </c>
      <c r="AG21" s="27">
        <v>67.900000000000006</v>
      </c>
      <c r="AH21" s="27">
        <v>4.4200000000000003E-2</v>
      </c>
      <c r="AI21" s="27">
        <v>127</v>
      </c>
      <c r="AJ21" s="27">
        <v>4.4600000000000002E-8</v>
      </c>
      <c r="AK21" s="27">
        <v>1.2499999999999999E-7</v>
      </c>
      <c r="AL21" s="27">
        <v>-7.6400000000000003E-4</v>
      </c>
      <c r="AM21" s="27">
        <v>4.3099999999999996E-3</v>
      </c>
      <c r="AN21" s="27">
        <v>3.7900000000000003E-2</v>
      </c>
      <c r="AO21" s="27">
        <v>5.41</v>
      </c>
      <c r="AP21" s="27">
        <v>3.1600000000000003E-2</v>
      </c>
      <c r="AQ21" s="27">
        <v>5.38</v>
      </c>
      <c r="AR21" s="27">
        <v>0</v>
      </c>
      <c r="AS21" s="27">
        <v>2.95</v>
      </c>
      <c r="AT21" s="27">
        <v>-1.31</v>
      </c>
      <c r="AU21" s="27">
        <v>1.9599999999999999E-6</v>
      </c>
      <c r="AV21" s="27">
        <v>2.72E-7</v>
      </c>
      <c r="AW21" s="27">
        <v>1.2800000000000001E-2</v>
      </c>
      <c r="AX21" s="27">
        <v>-215</v>
      </c>
      <c r="AY21" s="27">
        <v>21.6</v>
      </c>
    </row>
    <row r="22" spans="1:51" ht="409.6" outlineLevel="1">
      <c r="A22" s="47" t="s">
        <v>325</v>
      </c>
      <c r="B22" s="48" t="s">
        <v>326</v>
      </c>
      <c r="C22" s="49" t="s">
        <v>110</v>
      </c>
      <c r="D22" s="50">
        <v>1</v>
      </c>
      <c r="E22" s="50" t="s">
        <v>251</v>
      </c>
      <c r="F22" s="51">
        <v>2021</v>
      </c>
      <c r="G22" s="51" t="s">
        <v>112</v>
      </c>
      <c r="H22" s="51" t="s">
        <v>113</v>
      </c>
      <c r="I22" s="51" t="s">
        <v>252</v>
      </c>
      <c r="J22" s="52" t="s">
        <v>253</v>
      </c>
      <c r="K22" s="3">
        <v>12</v>
      </c>
      <c r="L22" s="48" t="s">
        <v>327</v>
      </c>
      <c r="M22" s="51" t="s">
        <v>117</v>
      </c>
      <c r="N22" s="51" t="s">
        <v>118</v>
      </c>
      <c r="O22" s="51" t="s">
        <v>119</v>
      </c>
      <c r="P22" s="52" t="s">
        <v>120</v>
      </c>
      <c r="Q22" s="52" t="s">
        <v>121</v>
      </c>
      <c r="R22" s="52" t="s">
        <v>122</v>
      </c>
      <c r="S22" s="52" t="s">
        <v>255</v>
      </c>
      <c r="T22" s="51" t="s">
        <v>124</v>
      </c>
      <c r="U22" s="34" t="s">
        <v>125</v>
      </c>
      <c r="V22" s="49">
        <v>2.7</v>
      </c>
      <c r="W22" s="53" t="s">
        <v>126</v>
      </c>
      <c r="X22" s="53" t="s">
        <v>189</v>
      </c>
      <c r="Y22" s="51" t="s">
        <v>128</v>
      </c>
      <c r="Z22" s="51" t="s">
        <v>129</v>
      </c>
      <c r="AA22" s="59" t="s">
        <v>328</v>
      </c>
      <c r="AB22" s="58">
        <v>44685</v>
      </c>
      <c r="AC22" s="51">
        <f>55.778/3.6</f>
        <v>15.493888888888888</v>
      </c>
      <c r="AD22" s="51" t="s">
        <v>243</v>
      </c>
      <c r="AE22" s="50" t="s">
        <v>257</v>
      </c>
      <c r="AF22" s="28">
        <v>3.8999999999999999E-5</v>
      </c>
      <c r="AG22" s="28">
        <v>16.7</v>
      </c>
      <c r="AH22" s="28">
        <v>7.2300000000000003E-3</v>
      </c>
      <c r="AI22" s="28">
        <v>29</v>
      </c>
      <c r="AJ22" s="28">
        <v>2.1999999999999999E-10</v>
      </c>
      <c r="AK22" s="28">
        <v>1.3200000000000001E-8</v>
      </c>
      <c r="AL22" s="28">
        <v>2.4899999999999999E-6</v>
      </c>
      <c r="AM22" s="28">
        <v>1.17E-3</v>
      </c>
      <c r="AN22" s="28">
        <v>1.0500000000000001E-2</v>
      </c>
      <c r="AO22" s="28">
        <v>1</v>
      </c>
      <c r="AP22" s="28">
        <v>7.1799999999999998E-3</v>
      </c>
      <c r="AQ22" s="28">
        <v>0.99399999999999999</v>
      </c>
      <c r="AR22" s="28">
        <v>1.0600000000000001E-9</v>
      </c>
      <c r="AS22" s="28">
        <v>2.9</v>
      </c>
      <c r="AT22" s="28">
        <v>0.187</v>
      </c>
      <c r="AU22" s="28">
        <v>1.2800000000000001E-7</v>
      </c>
      <c r="AV22" s="28">
        <v>4.3200000000000003E-8</v>
      </c>
      <c r="AW22" s="28">
        <v>3.29E-3</v>
      </c>
      <c r="AX22" s="28">
        <v>13.6</v>
      </c>
      <c r="AY22" s="28">
        <v>8.0299999999999994</v>
      </c>
    </row>
    <row r="23" spans="1:51" ht="74.25" customHeight="1" outlineLevel="1">
      <c r="A23" s="47" t="s">
        <v>329</v>
      </c>
      <c r="B23" s="48" t="s">
        <v>330</v>
      </c>
      <c r="C23" s="49" t="s">
        <v>110</v>
      </c>
      <c r="D23" s="50">
        <v>1</v>
      </c>
      <c r="E23" s="50" t="s">
        <v>251</v>
      </c>
      <c r="F23" s="51">
        <v>2021</v>
      </c>
      <c r="G23" s="51" t="s">
        <v>112</v>
      </c>
      <c r="H23" s="51" t="s">
        <v>113</v>
      </c>
      <c r="I23" s="51" t="s">
        <v>252</v>
      </c>
      <c r="J23" s="52" t="s">
        <v>253</v>
      </c>
      <c r="K23" s="51">
        <v>5</v>
      </c>
      <c r="L23" s="48" t="s">
        <v>331</v>
      </c>
      <c r="M23" s="51" t="s">
        <v>117</v>
      </c>
      <c r="N23" s="51" t="s">
        <v>118</v>
      </c>
      <c r="O23" s="51" t="s">
        <v>119</v>
      </c>
      <c r="P23" s="52" t="s">
        <v>120</v>
      </c>
      <c r="Q23" s="52" t="s">
        <v>121</v>
      </c>
      <c r="R23" s="52" t="s">
        <v>122</v>
      </c>
      <c r="S23" s="52" t="s">
        <v>255</v>
      </c>
      <c r="T23" s="51" t="s">
        <v>124</v>
      </c>
      <c r="U23" s="34" t="s">
        <v>125</v>
      </c>
      <c r="V23" s="49">
        <v>2</v>
      </c>
      <c r="W23" s="53" t="s">
        <v>126</v>
      </c>
      <c r="X23" s="53" t="s">
        <v>189</v>
      </c>
      <c r="Y23" s="51" t="s">
        <v>128</v>
      </c>
      <c r="Z23" s="51" t="s">
        <v>129</v>
      </c>
      <c r="AA23" s="59" t="s">
        <v>332</v>
      </c>
      <c r="AB23" s="58">
        <v>44685</v>
      </c>
      <c r="AC23" s="51">
        <v>0</v>
      </c>
      <c r="AD23" s="55" t="s">
        <v>308</v>
      </c>
      <c r="AE23" s="50" t="s">
        <v>257</v>
      </c>
      <c r="AF23" s="28">
        <v>4.1199999999999999E-5</v>
      </c>
      <c r="AG23" s="28">
        <v>15.3</v>
      </c>
      <c r="AH23" s="28">
        <v>8.0000000000000002E-3</v>
      </c>
      <c r="AI23" s="28">
        <v>58.8</v>
      </c>
      <c r="AJ23" s="28">
        <v>2.9500000000000002E-10</v>
      </c>
      <c r="AK23" s="28">
        <v>4.3800000000000002E-8</v>
      </c>
      <c r="AL23" s="28">
        <v>1.8200000000000001E-4</v>
      </c>
      <c r="AM23" s="28">
        <v>1.4E-3</v>
      </c>
      <c r="AN23" s="28">
        <v>1.04E-2</v>
      </c>
      <c r="AO23" s="28">
        <v>1.25</v>
      </c>
      <c r="AP23" s="28">
        <v>2.2499999999999998E-3</v>
      </c>
      <c r="AQ23" s="28">
        <v>1.24</v>
      </c>
      <c r="AR23" s="28">
        <v>2.0699999999999999E-7</v>
      </c>
      <c r="AS23" s="28">
        <v>2.5</v>
      </c>
      <c r="AT23" s="28">
        <v>0.17499999999999999</v>
      </c>
      <c r="AU23" s="28">
        <v>4.6400000000000003E-7</v>
      </c>
      <c r="AV23" s="28">
        <v>4.5499999999999997E-8</v>
      </c>
      <c r="AW23" s="28">
        <v>3.49E-3</v>
      </c>
      <c r="AX23" s="28">
        <v>8.49</v>
      </c>
      <c r="AY23" s="28">
        <v>8.0500000000000007</v>
      </c>
    </row>
    <row r="24" spans="1:51" ht="63.75" customHeight="1" outlineLevel="1">
      <c r="A24" s="47" t="s">
        <v>333</v>
      </c>
      <c r="B24" s="48" t="s">
        <v>334</v>
      </c>
      <c r="C24" s="49" t="s">
        <v>335</v>
      </c>
      <c r="D24" s="50">
        <v>1</v>
      </c>
      <c r="E24" s="50" t="s">
        <v>251</v>
      </c>
      <c r="F24" s="51">
        <v>2018</v>
      </c>
      <c r="G24" s="51" t="s">
        <v>112</v>
      </c>
      <c r="H24" s="51" t="s">
        <v>113</v>
      </c>
      <c r="I24" s="51" t="s">
        <v>252</v>
      </c>
      <c r="J24" s="52" t="s">
        <v>253</v>
      </c>
      <c r="K24" s="51">
        <v>5</v>
      </c>
      <c r="L24" s="48" t="s">
        <v>336</v>
      </c>
      <c r="M24" s="51" t="s">
        <v>117</v>
      </c>
      <c r="N24" s="51" t="s">
        <v>118</v>
      </c>
      <c r="O24" s="51" t="s">
        <v>119</v>
      </c>
      <c r="P24" s="52" t="s">
        <v>120</v>
      </c>
      <c r="Q24" s="52" t="s">
        <v>121</v>
      </c>
      <c r="R24" s="52" t="s">
        <v>337</v>
      </c>
      <c r="S24" s="52" t="s">
        <v>255</v>
      </c>
      <c r="T24" s="51">
        <v>2023</v>
      </c>
      <c r="U24" s="34" t="s">
        <v>338</v>
      </c>
      <c r="V24" s="49">
        <v>1.8</v>
      </c>
      <c r="W24" s="53" t="s">
        <v>339</v>
      </c>
      <c r="X24" s="53" t="s">
        <v>340</v>
      </c>
      <c r="Y24" s="51" t="s">
        <v>341</v>
      </c>
      <c r="Z24" s="51" t="s">
        <v>342</v>
      </c>
      <c r="AA24" s="59"/>
      <c r="AB24" s="58"/>
      <c r="AC24" s="69">
        <f>6.802/1000*2*52</f>
        <v>0.70740800000000004</v>
      </c>
      <c r="AD24" s="55" t="s">
        <v>343</v>
      </c>
      <c r="AE24" s="50" t="s">
        <v>257</v>
      </c>
      <c r="AF24" s="28">
        <v>4.9006761885599997E-3</v>
      </c>
      <c r="AG24" s="28">
        <v>134.056624</v>
      </c>
      <c r="AH24" s="28">
        <v>6.6714495999999984E-2</v>
      </c>
      <c r="AI24" s="28">
        <v>142.21351599999997</v>
      </c>
      <c r="AJ24" s="28">
        <v>2.8592084793599995E-7</v>
      </c>
      <c r="AK24" s="28">
        <v>1.9729564000000007E-7</v>
      </c>
      <c r="AL24" s="28">
        <v>-1.5692988000000004E-5</v>
      </c>
      <c r="AM24" s="28">
        <v>7.8613520000000003E-3</v>
      </c>
      <c r="AN24" s="28">
        <v>7.8664355999999991E-2</v>
      </c>
      <c r="AO24" s="28">
        <v>10.148971199999998</v>
      </c>
      <c r="AP24" s="28">
        <v>2.373956E-2</v>
      </c>
      <c r="AQ24" s="28">
        <v>10.120643200000002</v>
      </c>
      <c r="AR24" s="28">
        <v>2.0755999999999999E-5</v>
      </c>
      <c r="AS24" s="28">
        <v>4.0813906655999999</v>
      </c>
      <c r="AT24" s="28">
        <v>-0.88598760000000021</v>
      </c>
      <c r="AU24" s="28">
        <v>3.3519857519999998E-6</v>
      </c>
      <c r="AV24" s="28">
        <v>3.6975885199999996E-7</v>
      </c>
      <c r="AW24" s="28">
        <v>2.5577958000000005E-2</v>
      </c>
      <c r="AX24" s="28">
        <v>26.805193375999998</v>
      </c>
      <c r="AY24" s="28">
        <v>40.908175999999997</v>
      </c>
    </row>
    <row r="25" spans="1:51" ht="69.75" customHeight="1" outlineLevel="1">
      <c r="A25" s="47" t="s">
        <v>344</v>
      </c>
      <c r="B25" s="48" t="s">
        <v>345</v>
      </c>
      <c r="C25" s="49" t="s">
        <v>335</v>
      </c>
      <c r="D25" s="50">
        <v>1</v>
      </c>
      <c r="E25" s="50" t="s">
        <v>251</v>
      </c>
      <c r="F25" s="51">
        <v>2016</v>
      </c>
      <c r="G25" s="51" t="s">
        <v>112</v>
      </c>
      <c r="H25" s="51" t="s">
        <v>113</v>
      </c>
      <c r="I25" s="51" t="s">
        <v>252</v>
      </c>
      <c r="J25" s="52" t="s">
        <v>253</v>
      </c>
      <c r="K25" s="51">
        <v>5</v>
      </c>
      <c r="L25" s="48" t="s">
        <v>346</v>
      </c>
      <c r="M25" s="51" t="s">
        <v>117</v>
      </c>
      <c r="N25" s="51" t="s">
        <v>118</v>
      </c>
      <c r="O25" s="51" t="s">
        <v>119</v>
      </c>
      <c r="P25" s="52" t="s">
        <v>120</v>
      </c>
      <c r="Q25" s="52" t="s">
        <v>121</v>
      </c>
      <c r="R25" s="52" t="s">
        <v>337</v>
      </c>
      <c r="S25" s="52" t="s">
        <v>255</v>
      </c>
      <c r="T25" s="51">
        <v>2023</v>
      </c>
      <c r="U25" s="34" t="s">
        <v>338</v>
      </c>
      <c r="V25" s="49">
        <v>1.8</v>
      </c>
      <c r="W25" s="53" t="s">
        <v>339</v>
      </c>
      <c r="X25" s="53" t="s">
        <v>340</v>
      </c>
      <c r="Y25" s="51" t="s">
        <v>341</v>
      </c>
      <c r="Z25" s="51" t="s">
        <v>342</v>
      </c>
      <c r="AA25" s="59"/>
      <c r="AB25" s="58"/>
      <c r="AC25" s="69">
        <f>6.982/1000*2*52</f>
        <v>0.726128</v>
      </c>
      <c r="AD25" s="55" t="s">
        <v>347</v>
      </c>
      <c r="AE25" s="50" t="s">
        <v>257</v>
      </c>
      <c r="AF25" s="28">
        <v>5.1275846647599998E-3</v>
      </c>
      <c r="AG25" s="28">
        <v>280.04721400000005</v>
      </c>
      <c r="AH25" s="28">
        <v>0.129564556</v>
      </c>
      <c r="AI25" s="28">
        <v>326.848861</v>
      </c>
      <c r="AJ25" s="28">
        <v>1.023782984856E-6</v>
      </c>
      <c r="AK25" s="28">
        <v>2.3297689000000003E-7</v>
      </c>
      <c r="AL25" s="28">
        <v>-4.4834444800000004E-4</v>
      </c>
      <c r="AM25" s="28">
        <v>2.4496554000000004E-2</v>
      </c>
      <c r="AN25" s="28">
        <v>0.15407847600000002</v>
      </c>
      <c r="AO25" s="28">
        <v>18.672497200000002</v>
      </c>
      <c r="AP25" s="28">
        <v>9.153064000000001E-2</v>
      </c>
      <c r="AQ25" s="28">
        <v>18.564853200000002</v>
      </c>
      <c r="AR25" s="28">
        <v>1.6654600000000001E-6</v>
      </c>
      <c r="AS25" s="28">
        <v>43.4020880076</v>
      </c>
      <c r="AT25" s="28">
        <v>-0.12394960000000003</v>
      </c>
      <c r="AU25" s="28">
        <v>1.9759484920000001E-6</v>
      </c>
      <c r="AV25" s="28">
        <v>7.2019085199999996E-7</v>
      </c>
      <c r="AW25" s="28">
        <v>4.9611273999999997E-2</v>
      </c>
      <c r="AX25" s="28">
        <v>3.8622110959999985</v>
      </c>
      <c r="AY25" s="28">
        <v>68.624126000000004</v>
      </c>
    </row>
    <row r="26" spans="1:51" ht="63.75" customHeight="1" outlineLevel="1">
      <c r="A26" s="47" t="s">
        <v>348</v>
      </c>
      <c r="B26" s="48" t="s">
        <v>349</v>
      </c>
      <c r="C26" s="49" t="s">
        <v>335</v>
      </c>
      <c r="D26" s="50">
        <v>1</v>
      </c>
      <c r="E26" s="50" t="s">
        <v>251</v>
      </c>
      <c r="F26" s="51">
        <v>2018</v>
      </c>
      <c r="G26" s="51" t="s">
        <v>112</v>
      </c>
      <c r="H26" s="51" t="s">
        <v>113</v>
      </c>
      <c r="I26" s="51" t="s">
        <v>252</v>
      </c>
      <c r="J26" s="52" t="s">
        <v>253</v>
      </c>
      <c r="K26" s="51">
        <v>5</v>
      </c>
      <c r="L26" s="48" t="s">
        <v>350</v>
      </c>
      <c r="M26" s="51" t="s">
        <v>117</v>
      </c>
      <c r="N26" s="51" t="s">
        <v>118</v>
      </c>
      <c r="O26" s="51" t="s">
        <v>119</v>
      </c>
      <c r="P26" s="52" t="s">
        <v>120</v>
      </c>
      <c r="Q26" s="52" t="s">
        <v>121</v>
      </c>
      <c r="R26" s="52" t="s">
        <v>351</v>
      </c>
      <c r="S26" s="52" t="s">
        <v>255</v>
      </c>
      <c r="T26" s="51">
        <v>2023</v>
      </c>
      <c r="U26" s="34" t="s">
        <v>338</v>
      </c>
      <c r="V26" s="49">
        <v>1.8</v>
      </c>
      <c r="W26" s="53" t="s">
        <v>339</v>
      </c>
      <c r="X26" s="53" t="s">
        <v>340</v>
      </c>
      <c r="Y26" s="51" t="s">
        <v>341</v>
      </c>
      <c r="Z26" s="51" t="s">
        <v>342</v>
      </c>
      <c r="AA26" s="59"/>
      <c r="AB26" s="58"/>
      <c r="AC26" s="51">
        <v>0</v>
      </c>
      <c r="AD26" s="55" t="s">
        <v>352</v>
      </c>
      <c r="AE26" s="50" t="s">
        <v>257</v>
      </c>
      <c r="AF26" s="28">
        <v>2.1325416174400001E-3</v>
      </c>
      <c r="AG26" s="28">
        <v>9.1415460000000017</v>
      </c>
      <c r="AH26" s="28">
        <v>8.033498E-3</v>
      </c>
      <c r="AI26" s="28">
        <v>8.9971490000000021</v>
      </c>
      <c r="AJ26" s="28">
        <v>1.1874450584E-8</v>
      </c>
      <c r="AK26" s="28">
        <v>3.5564069999999996E-8</v>
      </c>
      <c r="AL26" s="28">
        <v>-1.1727248E-5</v>
      </c>
      <c r="AM26" s="28">
        <v>6.4962200000000009E-4</v>
      </c>
      <c r="AN26" s="28">
        <v>6.6462679999999994E-3</v>
      </c>
      <c r="AO26" s="28">
        <v>0.71855479999999994</v>
      </c>
      <c r="AP26" s="28">
        <v>3.7049200000000004E-3</v>
      </c>
      <c r="AQ26" s="28">
        <v>0.71456680000000006</v>
      </c>
      <c r="AR26" s="28">
        <v>8.2800000000000006E-7</v>
      </c>
      <c r="AS26" s="28">
        <v>0.49946961640000004</v>
      </c>
      <c r="AT26" s="28">
        <v>8.4265199999999998E-2</v>
      </c>
      <c r="AU26" s="28">
        <v>1.5238358800000001E-7</v>
      </c>
      <c r="AV26" s="28">
        <v>4.1346125999999999E-8</v>
      </c>
      <c r="AW26" s="28">
        <v>2.3412159999999997E-3</v>
      </c>
      <c r="AX26" s="28">
        <v>6.3540027440000006</v>
      </c>
      <c r="AY26" s="28">
        <v>5.5712219999999997</v>
      </c>
    </row>
    <row r="28" spans="1:51" ht="25.9">
      <c r="A28" s="80" t="s">
        <v>353</v>
      </c>
      <c r="B28" s="80"/>
      <c r="C28" s="80"/>
      <c r="D28" s="80"/>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26"/>
      <c r="AG28" s="26"/>
      <c r="AH28" s="26"/>
      <c r="AI28" s="26"/>
      <c r="AJ28" s="26"/>
      <c r="AK28" s="26"/>
      <c r="AL28" s="26"/>
      <c r="AM28" s="26"/>
      <c r="AN28" s="26"/>
      <c r="AO28" s="26"/>
      <c r="AP28" s="26"/>
      <c r="AQ28" s="26"/>
      <c r="AR28" s="26"/>
      <c r="AS28" s="26"/>
      <c r="AT28" s="26"/>
      <c r="AU28" s="26"/>
      <c r="AV28" s="26"/>
      <c r="AW28" s="26"/>
      <c r="AX28" s="26"/>
      <c r="AY28" s="26"/>
    </row>
    <row r="29" spans="1:51" ht="54.75" customHeight="1" outlineLevel="1">
      <c r="A29" s="57" t="s">
        <v>354</v>
      </c>
      <c r="B29" s="48" t="s">
        <v>355</v>
      </c>
      <c r="C29" s="49" t="s">
        <v>110</v>
      </c>
      <c r="D29" s="50">
        <v>1</v>
      </c>
      <c r="E29" s="50" t="s">
        <v>251</v>
      </c>
      <c r="F29" s="51">
        <v>2020</v>
      </c>
      <c r="G29" s="51" t="s">
        <v>112</v>
      </c>
      <c r="H29" s="51" t="s">
        <v>113</v>
      </c>
      <c r="I29" s="51" t="s">
        <v>252</v>
      </c>
      <c r="J29" s="52" t="s">
        <v>253</v>
      </c>
      <c r="K29" s="51">
        <v>5</v>
      </c>
      <c r="L29" s="48" t="s">
        <v>356</v>
      </c>
      <c r="M29" s="51" t="s">
        <v>117</v>
      </c>
      <c r="N29" s="51" t="s">
        <v>118</v>
      </c>
      <c r="O29" s="51" t="s">
        <v>119</v>
      </c>
      <c r="P29" s="52" t="s">
        <v>120</v>
      </c>
      <c r="Q29" s="52" t="s">
        <v>121</v>
      </c>
      <c r="R29" s="52" t="s">
        <v>122</v>
      </c>
      <c r="S29" s="52" t="s">
        <v>357</v>
      </c>
      <c r="T29" s="51" t="s">
        <v>124</v>
      </c>
      <c r="U29" s="34" t="s">
        <v>125</v>
      </c>
      <c r="V29" s="49">
        <v>4.25</v>
      </c>
      <c r="W29" s="53" t="s">
        <v>126</v>
      </c>
      <c r="X29" s="53" t="s">
        <v>189</v>
      </c>
      <c r="Y29" s="51" t="s">
        <v>128</v>
      </c>
      <c r="Z29" s="51" t="s">
        <v>129</v>
      </c>
      <c r="AA29" s="56" t="s">
        <v>358</v>
      </c>
      <c r="AB29" s="58">
        <v>44685</v>
      </c>
      <c r="AC29" s="51">
        <f>11572.5/3.6</f>
        <v>3214.583333333333</v>
      </c>
      <c r="AD29" s="51" t="s">
        <v>243</v>
      </c>
      <c r="AE29" s="50" t="s">
        <v>257</v>
      </c>
      <c r="AF29" s="27">
        <v>7.5599999999999999E-3</v>
      </c>
      <c r="AG29" s="27">
        <v>10300</v>
      </c>
      <c r="AH29" s="27">
        <v>3.93</v>
      </c>
      <c r="AI29" s="27">
        <v>9680</v>
      </c>
      <c r="AJ29" s="27">
        <v>3.8799999999999997E-8</v>
      </c>
      <c r="AK29" s="27">
        <v>3.7400000000000002E-6</v>
      </c>
      <c r="AL29" s="27">
        <v>-5.16E-2</v>
      </c>
      <c r="AM29" s="27">
        <v>0.58699999999999997</v>
      </c>
      <c r="AN29" s="27">
        <v>5.4</v>
      </c>
      <c r="AO29" s="27">
        <v>732</v>
      </c>
      <c r="AP29" s="27">
        <v>0.83699999999999997</v>
      </c>
      <c r="AQ29" s="27">
        <v>731</v>
      </c>
      <c r="AR29" s="27">
        <v>1.3300000000000001E-7</v>
      </c>
      <c r="AS29" s="27">
        <v>464</v>
      </c>
      <c r="AT29" s="27">
        <v>-29.3</v>
      </c>
      <c r="AU29" s="27">
        <v>2.7E-4</v>
      </c>
      <c r="AV29" s="27">
        <v>2.26E-5</v>
      </c>
      <c r="AW29" s="27">
        <v>1.68</v>
      </c>
      <c r="AX29" s="27">
        <v>-742</v>
      </c>
      <c r="AY29" s="27">
        <v>2120</v>
      </c>
    </row>
    <row r="30" spans="1:51" ht="57" customHeight="1" outlineLevel="1">
      <c r="A30" s="47" t="s">
        <v>359</v>
      </c>
      <c r="B30" s="48" t="s">
        <v>360</v>
      </c>
      <c r="C30" s="49" t="s">
        <v>110</v>
      </c>
      <c r="D30" s="50">
        <v>1</v>
      </c>
      <c r="E30" s="50" t="s">
        <v>251</v>
      </c>
      <c r="F30" s="51">
        <v>2020</v>
      </c>
      <c r="G30" s="51" t="s">
        <v>112</v>
      </c>
      <c r="H30" s="51" t="s">
        <v>113</v>
      </c>
      <c r="I30" s="51" t="s">
        <v>252</v>
      </c>
      <c r="J30" s="52" t="s">
        <v>253</v>
      </c>
      <c r="K30" s="51">
        <v>5</v>
      </c>
      <c r="L30" s="48" t="s">
        <v>361</v>
      </c>
      <c r="M30" s="51" t="s">
        <v>117</v>
      </c>
      <c r="N30" s="51" t="s">
        <v>118</v>
      </c>
      <c r="O30" s="51" t="s">
        <v>119</v>
      </c>
      <c r="P30" s="52" t="s">
        <v>120</v>
      </c>
      <c r="Q30" s="52" t="s">
        <v>121</v>
      </c>
      <c r="R30" s="52" t="s">
        <v>122</v>
      </c>
      <c r="S30" s="52" t="s">
        <v>362</v>
      </c>
      <c r="T30" s="51" t="s">
        <v>124</v>
      </c>
      <c r="U30" s="34" t="s">
        <v>125</v>
      </c>
      <c r="V30" s="49">
        <v>2.8</v>
      </c>
      <c r="W30" s="53" t="s">
        <v>126</v>
      </c>
      <c r="X30" s="53" t="s">
        <v>189</v>
      </c>
      <c r="Y30" s="51" t="s">
        <v>128</v>
      </c>
      <c r="Z30" s="51" t="s">
        <v>129</v>
      </c>
      <c r="AA30" s="59" t="s">
        <v>363</v>
      </c>
      <c r="AB30" s="58">
        <v>44685</v>
      </c>
      <c r="AC30" s="51">
        <f>55.2</f>
        <v>55.2</v>
      </c>
      <c r="AD30" s="51" t="s">
        <v>243</v>
      </c>
      <c r="AE30" s="50" t="s">
        <v>257</v>
      </c>
      <c r="AF30" s="28">
        <v>9.0099999999999995E-5</v>
      </c>
      <c r="AG30" s="28">
        <v>60.7</v>
      </c>
      <c r="AH30" s="28">
        <v>2.1100000000000001E-2</v>
      </c>
      <c r="AI30" s="28">
        <v>52.2</v>
      </c>
      <c r="AJ30" s="28">
        <v>8.6300000000000002E-10</v>
      </c>
      <c r="AK30" s="28">
        <v>2.8200000000000001E-8</v>
      </c>
      <c r="AL30" s="28">
        <v>-5.5000000000000003E-4</v>
      </c>
      <c r="AM30" s="28">
        <v>3.7499999999999999E-3</v>
      </c>
      <c r="AN30" s="28">
        <v>3.2300000000000002E-2</v>
      </c>
      <c r="AO30" s="28">
        <v>3.8</v>
      </c>
      <c r="AP30" s="28">
        <v>5.5999999999999999E-3</v>
      </c>
      <c r="AQ30" s="28">
        <v>3.79</v>
      </c>
      <c r="AR30" s="28">
        <v>2.16E-9</v>
      </c>
      <c r="AS30" s="28">
        <v>5.69</v>
      </c>
      <c r="AT30" s="28">
        <v>-0.30499999999999999</v>
      </c>
      <c r="AU30" s="28">
        <v>9.7999999999999993E-7</v>
      </c>
      <c r="AV30" s="28">
        <v>1.23E-7</v>
      </c>
      <c r="AW30" s="28">
        <v>0.01</v>
      </c>
      <c r="AX30" s="28">
        <v>15.8</v>
      </c>
      <c r="AY30" s="28">
        <v>17.7</v>
      </c>
    </row>
    <row r="31" spans="1:51" ht="44.25" customHeight="1" outlineLevel="1">
      <c r="A31" s="47" t="s">
        <v>364</v>
      </c>
      <c r="B31" s="48" t="s">
        <v>365</v>
      </c>
      <c r="C31" s="49" t="s">
        <v>110</v>
      </c>
      <c r="D31" s="50">
        <v>1</v>
      </c>
      <c r="E31" s="50" t="s">
        <v>251</v>
      </c>
      <c r="F31" s="51">
        <v>2020</v>
      </c>
      <c r="G31" s="51" t="s">
        <v>112</v>
      </c>
      <c r="H31" s="51" t="s">
        <v>113</v>
      </c>
      <c r="I31" s="51" t="s">
        <v>252</v>
      </c>
      <c r="J31" s="52" t="s">
        <v>253</v>
      </c>
      <c r="K31" s="51">
        <v>5</v>
      </c>
      <c r="L31" s="48" t="s">
        <v>366</v>
      </c>
      <c r="M31" s="51" t="s">
        <v>117</v>
      </c>
      <c r="N31" s="51" t="s">
        <v>118</v>
      </c>
      <c r="O31" s="51" t="s">
        <v>119</v>
      </c>
      <c r="P31" s="52" t="s">
        <v>120</v>
      </c>
      <c r="Q31" s="52" t="s">
        <v>121</v>
      </c>
      <c r="R31" s="52" t="s">
        <v>122</v>
      </c>
      <c r="S31" s="52" t="s">
        <v>362</v>
      </c>
      <c r="T31" s="51" t="s">
        <v>124</v>
      </c>
      <c r="U31" s="34" t="s">
        <v>125</v>
      </c>
      <c r="V31" s="49">
        <v>2.8</v>
      </c>
      <c r="W31" s="53" t="s">
        <v>126</v>
      </c>
      <c r="X31" s="53" t="s">
        <v>189</v>
      </c>
      <c r="Y31" s="51" t="s">
        <v>128</v>
      </c>
      <c r="Z31" s="51" t="s">
        <v>129</v>
      </c>
      <c r="AA31" s="59" t="s">
        <v>367</v>
      </c>
      <c r="AB31" s="58">
        <v>44685</v>
      </c>
      <c r="AC31" s="51">
        <f>441.5</f>
        <v>441.5</v>
      </c>
      <c r="AD31" s="51" t="s">
        <v>243</v>
      </c>
      <c r="AE31" s="50" t="s">
        <v>257</v>
      </c>
      <c r="AF31" s="28">
        <v>7.0299999999999996E-4</v>
      </c>
      <c r="AG31" s="28">
        <v>478</v>
      </c>
      <c r="AH31" s="28">
        <v>0.16700000000000001</v>
      </c>
      <c r="AI31" s="28">
        <v>412</v>
      </c>
      <c r="AJ31" s="28">
        <v>6.7700000000000004E-9</v>
      </c>
      <c r="AK31" s="28">
        <v>2.22E-7</v>
      </c>
      <c r="AL31" s="28">
        <v>-4.3299999999999996E-3</v>
      </c>
      <c r="AM31" s="28">
        <v>2.9499999999999998E-2</v>
      </c>
      <c r="AN31" s="28">
        <v>0.255</v>
      </c>
      <c r="AO31" s="28">
        <v>30</v>
      </c>
      <c r="AP31" s="28">
        <v>4.3999999999999997E-2</v>
      </c>
      <c r="AQ31" s="28">
        <v>30</v>
      </c>
      <c r="AR31" s="28">
        <v>1.7E-8</v>
      </c>
      <c r="AS31" s="28">
        <v>44.5</v>
      </c>
      <c r="AT31" s="28">
        <v>-2.41</v>
      </c>
      <c r="AU31" s="28">
        <v>7.79E-6</v>
      </c>
      <c r="AV31" s="28">
        <v>9.7100000000000011E-7</v>
      </c>
      <c r="AW31" s="28">
        <v>7.9000000000000001E-2</v>
      </c>
      <c r="AX31" s="28">
        <v>123</v>
      </c>
      <c r="AY31" s="28">
        <v>140</v>
      </c>
    </row>
    <row r="32" spans="1:51" ht="42.75" customHeight="1" outlineLevel="1">
      <c r="A32" s="47" t="s">
        <v>368</v>
      </c>
      <c r="B32" s="48" t="s">
        <v>369</v>
      </c>
      <c r="C32" s="49" t="s">
        <v>110</v>
      </c>
      <c r="D32" s="50">
        <v>1</v>
      </c>
      <c r="E32" s="50" t="s">
        <v>251</v>
      </c>
      <c r="F32" s="51">
        <v>2020</v>
      </c>
      <c r="G32" s="51" t="s">
        <v>112</v>
      </c>
      <c r="H32" s="51" t="s">
        <v>113</v>
      </c>
      <c r="I32" s="51" t="s">
        <v>252</v>
      </c>
      <c r="J32" s="52" t="s">
        <v>253</v>
      </c>
      <c r="K32" s="51">
        <v>5</v>
      </c>
      <c r="L32" s="48" t="s">
        <v>370</v>
      </c>
      <c r="M32" s="51" t="s">
        <v>117</v>
      </c>
      <c r="N32" s="51" t="s">
        <v>118</v>
      </c>
      <c r="O32" s="51" t="s">
        <v>119</v>
      </c>
      <c r="P32" s="52" t="s">
        <v>120</v>
      </c>
      <c r="Q32" s="52" t="s">
        <v>121</v>
      </c>
      <c r="R32" s="52" t="s">
        <v>122</v>
      </c>
      <c r="S32" s="52" t="s">
        <v>362</v>
      </c>
      <c r="T32" s="51" t="s">
        <v>124</v>
      </c>
      <c r="U32" s="34" t="s">
        <v>125</v>
      </c>
      <c r="V32" s="49">
        <v>2.8</v>
      </c>
      <c r="W32" s="53" t="s">
        <v>126</v>
      </c>
      <c r="X32" s="53" t="s">
        <v>189</v>
      </c>
      <c r="Y32" s="51" t="s">
        <v>128</v>
      </c>
      <c r="Z32" s="51" t="s">
        <v>129</v>
      </c>
      <c r="AA32" s="56" t="s">
        <v>371</v>
      </c>
      <c r="AB32" s="58">
        <v>44685</v>
      </c>
      <c r="AC32" s="51">
        <f>2649</f>
        <v>2649</v>
      </c>
      <c r="AD32" s="51" t="s">
        <v>243</v>
      </c>
      <c r="AE32" s="50" t="s">
        <v>257</v>
      </c>
      <c r="AF32" s="28">
        <v>4.2199999999999998E-3</v>
      </c>
      <c r="AG32" s="28">
        <v>2870</v>
      </c>
      <c r="AH32" s="28">
        <v>1</v>
      </c>
      <c r="AI32" s="28">
        <v>2470</v>
      </c>
      <c r="AJ32" s="28">
        <v>4.06E-8</v>
      </c>
      <c r="AK32" s="28">
        <v>1.33E-6</v>
      </c>
      <c r="AL32" s="28">
        <v>-2.5999999999999999E-2</v>
      </c>
      <c r="AM32" s="28">
        <v>0.17699999999999999</v>
      </c>
      <c r="AN32" s="28">
        <v>1.53</v>
      </c>
      <c r="AO32" s="28">
        <v>180</v>
      </c>
      <c r="AP32" s="28">
        <v>0.26400000000000001</v>
      </c>
      <c r="AQ32" s="28">
        <v>180</v>
      </c>
      <c r="AR32" s="28">
        <v>1.02E-7</v>
      </c>
      <c r="AS32" s="28">
        <v>267</v>
      </c>
      <c r="AT32" s="28">
        <v>-14.4</v>
      </c>
      <c r="AU32" s="28">
        <v>4.6699999999999997E-5</v>
      </c>
      <c r="AV32" s="28">
        <v>5.8200000000000002E-6</v>
      </c>
      <c r="AW32" s="28">
        <v>0.47399999999999998</v>
      </c>
      <c r="AX32" s="28">
        <v>740</v>
      </c>
      <c r="AY32" s="28">
        <v>837</v>
      </c>
    </row>
    <row r="36" spans="1:1">
      <c r="A36" s="18"/>
    </row>
  </sheetData>
  <mergeCells count="5">
    <mergeCell ref="A28:AE28"/>
    <mergeCell ref="A4:AE4"/>
    <mergeCell ref="A5:A6"/>
    <mergeCell ref="A9:A10"/>
    <mergeCell ref="A12: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DE105-9C0E-4708-A673-6861A41DF460}">
  <dimension ref="A1:G9"/>
  <sheetViews>
    <sheetView workbookViewId="0">
      <selection activeCell="F7" sqref="F7"/>
    </sheetView>
  </sheetViews>
  <sheetFormatPr defaultColWidth="9.140625" defaultRowHeight="14.45"/>
  <cols>
    <col min="1" max="1" width="10.5703125" style="64" bestFit="1" customWidth="1"/>
    <col min="2" max="2" width="10" style="64" customWidth="1"/>
    <col min="3" max="3" width="50.28515625" style="64" customWidth="1"/>
    <col min="4" max="4" width="16.42578125" style="64" customWidth="1"/>
    <col min="5" max="5" width="11" style="64" customWidth="1"/>
    <col min="6" max="6" width="55.28515625" style="64" customWidth="1"/>
    <col min="7" max="7" width="66.5703125" style="64" customWidth="1"/>
    <col min="8" max="16384" width="9.140625" style="64"/>
  </cols>
  <sheetData>
    <row r="1" spans="1:7" ht="28.9">
      <c r="A1" s="63" t="s">
        <v>372</v>
      </c>
      <c r="B1" s="63" t="s">
        <v>8</v>
      </c>
      <c r="C1" s="63" t="s">
        <v>373</v>
      </c>
      <c r="D1" s="63" t="s">
        <v>374</v>
      </c>
      <c r="E1" s="63" t="s">
        <v>375</v>
      </c>
      <c r="F1" s="63" t="s">
        <v>376</v>
      </c>
      <c r="G1" s="63" t="s">
        <v>377</v>
      </c>
    </row>
    <row r="2" spans="1:7" ht="28.9">
      <c r="A2" s="65">
        <v>45343</v>
      </c>
      <c r="B2" s="65" t="s">
        <v>378</v>
      </c>
      <c r="C2" s="66" t="s">
        <v>379</v>
      </c>
      <c r="D2" s="66" t="s">
        <v>380</v>
      </c>
      <c r="E2" s="66" t="s">
        <v>381</v>
      </c>
      <c r="F2" s="66" t="s">
        <v>290</v>
      </c>
      <c r="G2" s="66"/>
    </row>
    <row r="3" spans="1:7" ht="57.6">
      <c r="A3" s="65">
        <v>45009</v>
      </c>
      <c r="B3" s="65" t="s">
        <v>382</v>
      </c>
      <c r="C3" s="66" t="s">
        <v>383</v>
      </c>
      <c r="D3" s="66" t="s">
        <v>380</v>
      </c>
      <c r="E3" s="66" t="s">
        <v>384</v>
      </c>
      <c r="F3" s="66" t="s">
        <v>385</v>
      </c>
      <c r="G3" s="66" t="s">
        <v>277</v>
      </c>
    </row>
    <row r="4" spans="1:7" ht="43.15">
      <c r="A4" s="65">
        <v>45009</v>
      </c>
      <c r="B4" s="65" t="s">
        <v>382</v>
      </c>
      <c r="C4" s="66" t="s">
        <v>386</v>
      </c>
      <c r="D4" s="66" t="s">
        <v>387</v>
      </c>
      <c r="E4" s="66" t="s">
        <v>388</v>
      </c>
      <c r="F4" s="66"/>
      <c r="G4" s="66"/>
    </row>
    <row r="5" spans="1:7" ht="28.9">
      <c r="A5" s="65">
        <v>45009</v>
      </c>
      <c r="B5" s="65" t="s">
        <v>382</v>
      </c>
      <c r="C5" s="66" t="s">
        <v>389</v>
      </c>
      <c r="D5" s="66" t="s">
        <v>380</v>
      </c>
      <c r="E5" s="66" t="s">
        <v>390</v>
      </c>
      <c r="F5" s="66"/>
      <c r="G5" s="66"/>
    </row>
    <row r="6" spans="1:7" ht="43.15">
      <c r="A6" s="65">
        <v>45009</v>
      </c>
      <c r="B6" s="65" t="s">
        <v>382</v>
      </c>
      <c r="C6" s="66" t="s">
        <v>391</v>
      </c>
      <c r="D6" s="66" t="s">
        <v>387</v>
      </c>
      <c r="E6" s="66"/>
      <c r="F6" s="66"/>
      <c r="G6" s="66"/>
    </row>
    <row r="7" spans="1:7" ht="28.9">
      <c r="A7" s="65">
        <v>44987</v>
      </c>
      <c r="B7" s="65" t="s">
        <v>392</v>
      </c>
      <c r="C7" s="66" t="s">
        <v>393</v>
      </c>
      <c r="D7" s="66" t="s">
        <v>394</v>
      </c>
      <c r="E7" s="66" t="s">
        <v>395</v>
      </c>
      <c r="F7" s="66" t="s">
        <v>222</v>
      </c>
      <c r="G7" s="66" t="s">
        <v>210</v>
      </c>
    </row>
    <row r="8" spans="1:7" ht="86.45">
      <c r="A8" s="65">
        <v>44959</v>
      </c>
      <c r="B8" s="65" t="s">
        <v>396</v>
      </c>
      <c r="C8" s="66" t="s">
        <v>397</v>
      </c>
      <c r="D8" s="66" t="s">
        <v>398</v>
      </c>
      <c r="E8" s="66" t="s">
        <v>399</v>
      </c>
      <c r="F8" s="66" t="s">
        <v>290</v>
      </c>
      <c r="G8" s="66" t="s">
        <v>400</v>
      </c>
    </row>
    <row r="9" spans="1:7" ht="144">
      <c r="A9" s="65">
        <v>44959</v>
      </c>
      <c r="B9" s="65" t="s">
        <v>396</v>
      </c>
      <c r="C9" s="66" t="s">
        <v>401</v>
      </c>
      <c r="D9" s="66" t="s">
        <v>398</v>
      </c>
      <c r="E9" s="66" t="s">
        <v>402</v>
      </c>
      <c r="F9" s="66" t="s">
        <v>403</v>
      </c>
      <c r="G9" s="66" t="s">
        <v>404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a5e44a5-5f11-428a-a25c-c47a3e8cab48">
      <Terms xmlns="http://schemas.microsoft.com/office/infopath/2007/PartnerControls"/>
    </lcf76f155ced4ddcb4097134ff3c332f>
    <TaxCatchAll xmlns="fdf58644-03cd-470f-a924-695d40eb613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4236460BACF14F8124E54B96D4F871" ma:contentTypeVersion="14" ma:contentTypeDescription="Crée un document." ma:contentTypeScope="" ma:versionID="759b4e5176f52052e992e7b6617c532a">
  <xsd:schema xmlns:xsd="http://www.w3.org/2001/XMLSchema" xmlns:xs="http://www.w3.org/2001/XMLSchema" xmlns:p="http://schemas.microsoft.com/office/2006/metadata/properties" xmlns:ns2="2a5e44a5-5f11-428a-a25c-c47a3e8cab48" xmlns:ns3="fdf58644-03cd-470f-a924-695d40eb6135" targetNamespace="http://schemas.microsoft.com/office/2006/metadata/properties" ma:root="true" ma:fieldsID="d7caf4edb39d8de9ae2ceb78563dcca1" ns2:_="" ns3:_="">
    <xsd:import namespace="2a5e44a5-5f11-428a-a25c-c47a3e8cab48"/>
    <xsd:import namespace="fdf58644-03cd-470f-a924-695d40eb613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e44a5-5f11-428a-a25c-c47a3e8cab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alises d’images" ma:readOnly="false" ma:fieldId="{5cf76f15-5ced-4ddc-b409-7134ff3c332f}" ma:taxonomyMulti="true" ma:sspId="faaaa922-7a9d-4888-b0c0-3cd0453685d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f58644-03cd-470f-a924-695d40eb613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928875c-2fe8-4b98-b1f7-6579820daf89}" ma:internalName="TaxCatchAll" ma:showField="CatchAllData" ma:web="fdf58644-03cd-470f-a924-695d40eb613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9C08C7-21D7-4629-89E9-0224A1D76FDD}"/>
</file>

<file path=customXml/itemProps2.xml><?xml version="1.0" encoding="utf-8"?>
<ds:datastoreItem xmlns:ds="http://schemas.openxmlformats.org/officeDocument/2006/customXml" ds:itemID="{123D7FED-7265-47FE-A61B-3A5065F6DA39}"/>
</file>

<file path=customXml/itemProps3.xml><?xml version="1.0" encoding="utf-8"?>
<ds:datastoreItem xmlns:ds="http://schemas.openxmlformats.org/officeDocument/2006/customXml" ds:itemID="{725E4522-B315-4B9B-A2F2-21891304AF6F}"/>
</file>

<file path=docProps/app.xml><?xml version="1.0" encoding="utf-8"?>
<Properties xmlns="http://schemas.openxmlformats.org/officeDocument/2006/extended-properties" xmlns:vt="http://schemas.openxmlformats.org/officeDocument/2006/docPropsVTypes">
  <Application>Microsoft Excel Online</Application>
  <Manager/>
  <Company>Bureau Veritas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Etienne LEES PERASSO</dc:creator>
  <cp:keywords/>
  <dc:description/>
  <cp:lastModifiedBy>MEYER Julia</cp:lastModifiedBy>
  <cp:revision>2</cp:revision>
  <dcterms:created xsi:type="dcterms:W3CDTF">2019-12-04T12:54:48Z</dcterms:created>
  <dcterms:modified xsi:type="dcterms:W3CDTF">2024-02-21T17:10:19Z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Bureau Veritas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0x010100934236460BACF14F8124E54B96D4F871</vt:lpwstr>
  </property>
  <property fmtid="{D5CDD505-2E9C-101B-9397-08002B2CF9AE}" pid="10" name="MediaServiceImageTags">
    <vt:lpwstr/>
  </property>
</Properties>
</file>