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uisaugey/IR-1/Bilan Carbone/GES/"/>
    </mc:Choice>
  </mc:AlternateContent>
  <xr:revisionPtr revIDLastSave="0" documentId="13_ncr:1_{CE5A21BF-C3CE-9B4A-9697-74E065CCE963}" xr6:coauthVersionLast="47" xr6:coauthVersionMax="47" xr10:uidLastSave="{00000000-0000-0000-0000-000000000000}"/>
  <bookViews>
    <workbookView xWindow="0" yWindow="740" windowWidth="34560" windowHeight="21600" xr2:uid="{C7CF1525-85B5-6E40-91DC-F00361EE7ED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F17" i="1"/>
  <c r="J7" i="1"/>
  <c r="J10" i="1"/>
  <c r="H6" i="1"/>
  <c r="I6" i="1" s="1"/>
  <c r="J6" i="1" s="1"/>
  <c r="H9" i="1"/>
  <c r="I9" i="1" s="1"/>
  <c r="J9" i="1" s="1"/>
  <c r="I3" i="1"/>
  <c r="I5" i="1"/>
  <c r="J5" i="1" s="1"/>
  <c r="I7" i="1"/>
  <c r="I10" i="1"/>
  <c r="I13" i="1"/>
  <c r="J13" i="1" s="1"/>
  <c r="I14" i="1"/>
  <c r="J14" i="1" s="1"/>
  <c r="I15" i="1"/>
  <c r="J15" i="1" s="1"/>
  <c r="G3" i="1"/>
  <c r="E2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22" i="1"/>
  <c r="F8" i="1"/>
  <c r="H8" i="1" s="1"/>
  <c r="I8" i="1" s="1"/>
  <c r="J8" i="1" s="1"/>
  <c r="I2" i="1"/>
  <c r="J2" i="1" s="1"/>
  <c r="G2" i="1"/>
  <c r="H16" i="1"/>
  <c r="I16" i="1" s="1"/>
  <c r="J16" i="1" s="1"/>
  <c r="H13" i="1"/>
  <c r="H14" i="1"/>
  <c r="H12" i="1"/>
  <c r="I12" i="1" s="1"/>
  <c r="J12" i="1" s="1"/>
  <c r="H11" i="1"/>
  <c r="I11" i="1" s="1"/>
  <c r="J11" i="1" s="1"/>
  <c r="H5" i="1"/>
  <c r="H4" i="1"/>
  <c r="I4" i="1" s="1"/>
  <c r="J4" i="1" s="1"/>
  <c r="H3" i="1"/>
  <c r="E25" i="1" l="1"/>
  <c r="E24" i="1"/>
  <c r="J3" i="1"/>
  <c r="E26" i="1" s="1"/>
</calcChain>
</file>

<file path=xl/sharedStrings.xml><?xml version="1.0" encoding="utf-8"?>
<sst xmlns="http://schemas.openxmlformats.org/spreadsheetml/2006/main" count="87" uniqueCount="62">
  <si>
    <t>Adresse</t>
  </si>
  <si>
    <t>Mode déplacement</t>
  </si>
  <si>
    <t>Amélie</t>
  </si>
  <si>
    <t>Colmar</t>
  </si>
  <si>
    <t>Bruno</t>
  </si>
  <si>
    <t>Cédric</t>
  </si>
  <si>
    <t>Denise</t>
  </si>
  <si>
    <t>Emilie</t>
  </si>
  <si>
    <t>Fabien</t>
  </si>
  <si>
    <t>Gérard</t>
  </si>
  <si>
    <t>Hortense</t>
  </si>
  <si>
    <t>Ilian</t>
  </si>
  <si>
    <t>Juliette</t>
  </si>
  <si>
    <t>Karim</t>
  </si>
  <si>
    <t>Mohammed</t>
  </si>
  <si>
    <t xml:space="preserve">Naël </t>
  </si>
  <si>
    <t xml:space="preserve">Olivine </t>
  </si>
  <si>
    <t>Pascaline</t>
  </si>
  <si>
    <t xml:space="preserve">Guebwiller </t>
  </si>
  <si>
    <t>Illzach</t>
  </si>
  <si>
    <t>Ferrette</t>
  </si>
  <si>
    <t>Mulhouse</t>
  </si>
  <si>
    <t>Saint Louis</t>
  </si>
  <si>
    <t>Ottmarsheim</t>
  </si>
  <si>
    <t>Chalampé</t>
  </si>
  <si>
    <t>Sélestat</t>
  </si>
  <si>
    <t>Soultz</t>
  </si>
  <si>
    <t>Altkirch</t>
  </si>
  <si>
    <t>Kingersheim</t>
  </si>
  <si>
    <t>Riedisheim</t>
  </si>
  <si>
    <t>Mulhouse dornach</t>
  </si>
  <si>
    <t>Voiture essence</t>
  </si>
  <si>
    <t>Train</t>
  </si>
  <si>
    <t>Voiture diesel</t>
  </si>
  <si>
    <t>Transport en commun</t>
  </si>
  <si>
    <t>Voiture électrique</t>
  </si>
  <si>
    <t>Covoiturage avec Gérard</t>
  </si>
  <si>
    <t>Vélo</t>
  </si>
  <si>
    <t>Scooter</t>
  </si>
  <si>
    <t>P</t>
  </si>
  <si>
    <t>D</t>
  </si>
  <si>
    <t>Distance ( en km)</t>
  </si>
  <si>
    <t>déplacement/ jour</t>
  </si>
  <si>
    <t>moyen de transport</t>
  </si>
  <si>
    <t>kgCO2/km</t>
  </si>
  <si>
    <t>Pause déjeuner (P : place , D : domicile)</t>
  </si>
  <si>
    <t>source :</t>
  </si>
  <si>
    <t>https://ouestlecarbone.com/le-transport/</t>
  </si>
  <si>
    <t>Polution(kgCO2) /trajet</t>
  </si>
  <si>
    <t>SNCF</t>
  </si>
  <si>
    <t>Tram/ Métro</t>
  </si>
  <si>
    <t>Moyenne</t>
  </si>
  <si>
    <t>Critère</t>
  </si>
  <si>
    <t>Distance ( en km)/trajet</t>
  </si>
  <si>
    <t>Distance ( en km)/jour</t>
  </si>
  <si>
    <t>Polution/trajet</t>
  </si>
  <si>
    <t>Polution/jour</t>
  </si>
  <si>
    <t>Polution anuelle/salarié</t>
  </si>
  <si>
    <t>Polution tot/ An</t>
  </si>
  <si>
    <t>Polution tot/jour</t>
  </si>
  <si>
    <t>TOTAL</t>
  </si>
  <si>
    <t>Salarié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</si>
</sst>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1"/>
      <color theme="1"/>
      <name val="LiberationSerif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3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uestlecarbone.com/le-trans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790F-E421-0D45-8093-08A4838B4972}">
  <dimension ref="A1:J35"/>
  <sheetViews>
    <sheetView tabSelected="1" zoomScale="99" workbookViewId="0">
      <selection activeCell="F32" sqref="F32"/>
    </sheetView>
  </sheetViews>
  <sheetFormatPr baseColWidth="10" defaultRowHeight="16"/>
  <cols>
    <col min="1" max="1" width="20.1640625" customWidth="1"/>
    <col min="2" max="2" width="18" customWidth="1"/>
    <col min="3" max="3" width="21.83203125" customWidth="1"/>
    <col min="4" max="4" width="37.83203125" customWidth="1"/>
    <col min="5" max="5" width="35.5" customWidth="1"/>
    <col min="6" max="6" width="15.6640625" customWidth="1"/>
    <col min="7" max="7" width="22.83203125" customWidth="1"/>
    <col min="8" max="8" width="24.33203125" customWidth="1"/>
    <col min="9" max="9" width="21.1640625" customWidth="1"/>
    <col min="10" max="10" width="14.1640625" customWidth="1"/>
  </cols>
  <sheetData>
    <row r="1" spans="2:10">
      <c r="B1" s="6" t="s">
        <v>61</v>
      </c>
      <c r="C1" s="6" t="s">
        <v>0</v>
      </c>
      <c r="D1" s="6" t="s">
        <v>1</v>
      </c>
      <c r="E1" s="6" t="s">
        <v>45</v>
      </c>
      <c r="F1" s="6" t="s">
        <v>41</v>
      </c>
      <c r="G1" s="6" t="s">
        <v>42</v>
      </c>
      <c r="H1" s="6" t="s">
        <v>48</v>
      </c>
      <c r="I1" s="6" t="s">
        <v>59</v>
      </c>
      <c r="J1" s="6" t="s">
        <v>58</v>
      </c>
    </row>
    <row r="2" spans="2:10">
      <c r="B2" s="7" t="s">
        <v>2</v>
      </c>
      <c r="C2" s="7" t="s">
        <v>3</v>
      </c>
      <c r="D2" s="7" t="s">
        <v>32</v>
      </c>
      <c r="E2" s="7" t="s">
        <v>39</v>
      </c>
      <c r="F2" s="7">
        <v>44.8</v>
      </c>
      <c r="G2" s="7">
        <f>IF(E2="P",F2*2,F2*4)</f>
        <v>89.6</v>
      </c>
      <c r="H2" s="7">
        <v>1.4</v>
      </c>
      <c r="I2" s="7">
        <f>IF(E2="P",H2*2,H2*4)</f>
        <v>2.8</v>
      </c>
      <c r="J2" s="7">
        <f>I2*220</f>
        <v>616</v>
      </c>
    </row>
    <row r="3" spans="2:10">
      <c r="B3" t="s">
        <v>4</v>
      </c>
      <c r="C3" s="1" t="s">
        <v>18</v>
      </c>
      <c r="D3" t="s">
        <v>31</v>
      </c>
      <c r="E3" t="s">
        <v>39</v>
      </c>
      <c r="F3">
        <v>25.4</v>
      </c>
      <c r="G3">
        <f t="shared" ref="G3:G16" si="0">IF(E3="P",F3*2,F3*4)</f>
        <v>50.8</v>
      </c>
      <c r="H3">
        <f>B22*F3</f>
        <v>5.08</v>
      </c>
      <c r="I3">
        <f t="shared" ref="I3:I16" si="1">IF(E3="P",H3*2,H3*4)</f>
        <v>10.16</v>
      </c>
      <c r="J3">
        <f t="shared" ref="J3:J16" si="2">I3*220</f>
        <v>2235.1999999999998</v>
      </c>
    </row>
    <row r="4" spans="2:10">
      <c r="B4" s="7" t="s">
        <v>5</v>
      </c>
      <c r="C4" s="7" t="s">
        <v>19</v>
      </c>
      <c r="D4" s="7" t="s">
        <v>31</v>
      </c>
      <c r="E4" s="7" t="s">
        <v>40</v>
      </c>
      <c r="F4" s="7">
        <v>5.6</v>
      </c>
      <c r="G4" s="7">
        <f t="shared" si="0"/>
        <v>22.4</v>
      </c>
      <c r="H4" s="7">
        <f>B22*F4</f>
        <v>1.1199999999999999</v>
      </c>
      <c r="I4" s="7">
        <f t="shared" si="1"/>
        <v>4.4799999999999995</v>
      </c>
      <c r="J4" s="7">
        <f t="shared" si="2"/>
        <v>985.59999999999991</v>
      </c>
    </row>
    <row r="5" spans="2:10">
      <c r="B5" t="s">
        <v>6</v>
      </c>
      <c r="C5" t="s">
        <v>20</v>
      </c>
      <c r="D5" t="s">
        <v>33</v>
      </c>
      <c r="E5" t="s">
        <v>39</v>
      </c>
      <c r="F5">
        <v>37.4</v>
      </c>
      <c r="G5">
        <f t="shared" si="0"/>
        <v>74.8</v>
      </c>
      <c r="H5">
        <f>B23*F5</f>
        <v>6.9189999999999996</v>
      </c>
      <c r="I5">
        <f t="shared" si="1"/>
        <v>13.837999999999999</v>
      </c>
      <c r="J5">
        <f t="shared" si="2"/>
        <v>3044.3599999999997</v>
      </c>
    </row>
    <row r="6" spans="2:10">
      <c r="B6" s="7" t="s">
        <v>7</v>
      </c>
      <c r="C6" s="7" t="s">
        <v>21</v>
      </c>
      <c r="D6" s="7" t="s">
        <v>34</v>
      </c>
      <c r="E6" s="7" t="s">
        <v>39</v>
      </c>
      <c r="F6" s="7">
        <v>4</v>
      </c>
      <c r="G6" s="7">
        <f t="shared" si="0"/>
        <v>8</v>
      </c>
      <c r="H6" s="7">
        <f>F6*B26</f>
        <v>1.2E-2</v>
      </c>
      <c r="I6" s="7">
        <f t="shared" si="1"/>
        <v>2.4E-2</v>
      </c>
      <c r="J6" s="7">
        <f t="shared" si="2"/>
        <v>5.28</v>
      </c>
    </row>
    <row r="7" spans="2:10">
      <c r="B7" t="s">
        <v>8</v>
      </c>
      <c r="C7" t="s">
        <v>22</v>
      </c>
      <c r="D7" t="s">
        <v>32</v>
      </c>
      <c r="E7" t="s">
        <v>39</v>
      </c>
      <c r="F7">
        <v>30</v>
      </c>
      <c r="G7">
        <f t="shared" si="0"/>
        <v>60</v>
      </c>
      <c r="H7">
        <v>0.8</v>
      </c>
      <c r="I7">
        <f t="shared" si="1"/>
        <v>1.6</v>
      </c>
      <c r="J7">
        <f t="shared" si="2"/>
        <v>352</v>
      </c>
    </row>
    <row r="8" spans="2:10">
      <c r="B8" s="7" t="s">
        <v>9</v>
      </c>
      <c r="C8" s="7" t="s">
        <v>23</v>
      </c>
      <c r="D8" s="7" t="s">
        <v>35</v>
      </c>
      <c r="E8" s="7" t="s">
        <v>39</v>
      </c>
      <c r="F8" s="7">
        <f>5.9+19.2</f>
        <v>25.1</v>
      </c>
      <c r="G8" s="7">
        <f t="shared" si="0"/>
        <v>50.2</v>
      </c>
      <c r="H8" s="7">
        <f>B24*F8</f>
        <v>0.753</v>
      </c>
      <c r="I8" s="7">
        <f t="shared" si="1"/>
        <v>1.506</v>
      </c>
      <c r="J8" s="7">
        <f t="shared" si="2"/>
        <v>331.32</v>
      </c>
    </row>
    <row r="9" spans="2:10">
      <c r="B9" t="s">
        <v>10</v>
      </c>
      <c r="C9" t="s">
        <v>21</v>
      </c>
      <c r="D9" t="s">
        <v>34</v>
      </c>
      <c r="E9" t="s">
        <v>39</v>
      </c>
      <c r="F9">
        <v>4</v>
      </c>
      <c r="G9">
        <f t="shared" si="0"/>
        <v>8</v>
      </c>
      <c r="H9">
        <f>F9*B26</f>
        <v>1.2E-2</v>
      </c>
      <c r="I9">
        <f t="shared" si="1"/>
        <v>2.4E-2</v>
      </c>
      <c r="J9">
        <f t="shared" si="2"/>
        <v>5.28</v>
      </c>
    </row>
    <row r="10" spans="2:10">
      <c r="B10" s="7" t="s">
        <v>11</v>
      </c>
      <c r="C10" s="7" t="s">
        <v>24</v>
      </c>
      <c r="D10" s="7" t="s">
        <v>36</v>
      </c>
      <c r="E10" s="7" t="s">
        <v>39</v>
      </c>
      <c r="F10" s="7">
        <v>0</v>
      </c>
      <c r="G10" s="7">
        <f t="shared" si="0"/>
        <v>0</v>
      </c>
      <c r="H10" s="7">
        <v>0</v>
      </c>
      <c r="I10" s="7">
        <f t="shared" si="1"/>
        <v>0</v>
      </c>
      <c r="J10" s="7">
        <f t="shared" si="2"/>
        <v>0</v>
      </c>
    </row>
    <row r="11" spans="2:10">
      <c r="B11" t="s">
        <v>12</v>
      </c>
      <c r="C11" t="s">
        <v>25</v>
      </c>
      <c r="D11" t="s">
        <v>33</v>
      </c>
      <c r="E11" t="s">
        <v>39</v>
      </c>
      <c r="F11">
        <v>68.400000000000006</v>
      </c>
      <c r="G11">
        <f t="shared" si="0"/>
        <v>136.80000000000001</v>
      </c>
      <c r="H11">
        <f>B23*F11</f>
        <v>12.654000000000002</v>
      </c>
      <c r="I11">
        <f t="shared" si="1"/>
        <v>25.308000000000003</v>
      </c>
      <c r="J11">
        <f t="shared" si="2"/>
        <v>5567.7600000000011</v>
      </c>
    </row>
    <row r="12" spans="2:10">
      <c r="B12" s="7" t="s">
        <v>13</v>
      </c>
      <c r="C12" s="7" t="s">
        <v>26</v>
      </c>
      <c r="D12" s="7" t="s">
        <v>31</v>
      </c>
      <c r="E12" s="7" t="s">
        <v>39</v>
      </c>
      <c r="F12" s="7">
        <v>23</v>
      </c>
      <c r="G12" s="7">
        <f t="shared" si="0"/>
        <v>46</v>
      </c>
      <c r="H12" s="7">
        <f>B22*F12</f>
        <v>4.6000000000000005</v>
      </c>
      <c r="I12" s="7">
        <f t="shared" si="1"/>
        <v>9.2000000000000011</v>
      </c>
      <c r="J12" s="7">
        <f t="shared" si="2"/>
        <v>2024.0000000000002</v>
      </c>
    </row>
    <row r="13" spans="2:10">
      <c r="B13" t="s">
        <v>14</v>
      </c>
      <c r="C13" t="s">
        <v>27</v>
      </c>
      <c r="D13" t="s">
        <v>31</v>
      </c>
      <c r="E13" t="s">
        <v>39</v>
      </c>
      <c r="F13">
        <v>20.3</v>
      </c>
      <c r="G13">
        <f t="shared" si="0"/>
        <v>40.6</v>
      </c>
      <c r="H13">
        <f>B22*F13</f>
        <v>4.0600000000000005</v>
      </c>
      <c r="I13">
        <f t="shared" si="1"/>
        <v>8.120000000000001</v>
      </c>
      <c r="J13">
        <f t="shared" si="2"/>
        <v>1786.4000000000003</v>
      </c>
    </row>
    <row r="14" spans="2:10">
      <c r="B14" s="8" t="s">
        <v>15</v>
      </c>
      <c r="C14" s="7" t="s">
        <v>28</v>
      </c>
      <c r="D14" s="7" t="s">
        <v>31</v>
      </c>
      <c r="E14" s="7" t="s">
        <v>40</v>
      </c>
      <c r="F14" s="7">
        <v>7.4</v>
      </c>
      <c r="G14" s="7">
        <f t="shared" si="0"/>
        <v>29.6</v>
      </c>
      <c r="H14" s="7">
        <f>B22*F14</f>
        <v>1.4800000000000002</v>
      </c>
      <c r="I14" s="7">
        <f t="shared" si="1"/>
        <v>5.9200000000000008</v>
      </c>
      <c r="J14" s="7">
        <f t="shared" si="2"/>
        <v>1302.4000000000001</v>
      </c>
    </row>
    <row r="15" spans="2:10">
      <c r="B15" s="1" t="s">
        <v>16</v>
      </c>
      <c r="C15" t="s">
        <v>29</v>
      </c>
      <c r="D15" t="s">
        <v>37</v>
      </c>
      <c r="E15" t="s">
        <v>39</v>
      </c>
      <c r="F15">
        <v>2.5</v>
      </c>
      <c r="G15">
        <f t="shared" si="0"/>
        <v>5</v>
      </c>
      <c r="H15">
        <v>0</v>
      </c>
      <c r="I15">
        <f t="shared" si="1"/>
        <v>0</v>
      </c>
      <c r="J15">
        <f t="shared" si="2"/>
        <v>0</v>
      </c>
    </row>
    <row r="16" spans="2:10">
      <c r="B16" s="7" t="s">
        <v>17</v>
      </c>
      <c r="C16" s="7" t="s">
        <v>30</v>
      </c>
      <c r="D16" s="7" t="s">
        <v>38</v>
      </c>
      <c r="E16" s="7" t="s">
        <v>40</v>
      </c>
      <c r="F16" s="7">
        <v>3.4</v>
      </c>
      <c r="G16" s="7">
        <f t="shared" si="0"/>
        <v>13.6</v>
      </c>
      <c r="H16" s="7">
        <f>B25*F16</f>
        <v>0.20399999999999999</v>
      </c>
      <c r="I16" s="7">
        <f t="shared" si="1"/>
        <v>0.81599999999999995</v>
      </c>
      <c r="J16" s="7">
        <f t="shared" si="2"/>
        <v>179.51999999999998</v>
      </c>
    </row>
    <row r="17" spans="1:10">
      <c r="A17" s="9" t="s">
        <v>60</v>
      </c>
      <c r="B17" s="9"/>
      <c r="C17" s="9"/>
      <c r="D17" s="9"/>
      <c r="E17" s="9"/>
      <c r="F17" s="9">
        <f>SUM(F2:F16)</f>
        <v>301.29999999999995</v>
      </c>
      <c r="G17" s="9">
        <f t="shared" ref="G17:J17" si="3">SUM(G2:G16)</f>
        <v>635.4</v>
      </c>
      <c r="H17" s="9">
        <f t="shared" si="3"/>
        <v>39.094000000000001</v>
      </c>
      <c r="I17" s="9">
        <f t="shared" si="3"/>
        <v>83.796000000000021</v>
      </c>
      <c r="J17" s="9">
        <f t="shared" si="3"/>
        <v>18435.120000000003</v>
      </c>
    </row>
    <row r="21" spans="1:10">
      <c r="A21" s="6" t="s">
        <v>43</v>
      </c>
      <c r="B21" s="6" t="s">
        <v>44</v>
      </c>
      <c r="D21" s="6" t="s">
        <v>52</v>
      </c>
      <c r="E21" s="6" t="s">
        <v>51</v>
      </c>
    </row>
    <row r="22" spans="1:10">
      <c r="A22" s="4" t="s">
        <v>31</v>
      </c>
      <c r="B22" s="5">
        <v>0.2</v>
      </c>
      <c r="D22" s="5" t="s">
        <v>53</v>
      </c>
      <c r="E22" s="5">
        <f>AVERAGE(F2:F16)</f>
        <v>20.086666666666662</v>
      </c>
    </row>
    <row r="23" spans="1:10">
      <c r="A23" s="5" t="s">
        <v>33</v>
      </c>
      <c r="B23" s="5">
        <v>0.185</v>
      </c>
      <c r="D23" s="5" t="s">
        <v>54</v>
      </c>
      <c r="E23" s="5">
        <f>AVERAGE(G2:G16)</f>
        <v>42.36</v>
      </c>
    </row>
    <row r="24" spans="1:10">
      <c r="A24" s="5" t="s">
        <v>35</v>
      </c>
      <c r="B24" s="5">
        <v>0.03</v>
      </c>
      <c r="D24" s="5" t="s">
        <v>55</v>
      </c>
      <c r="E24" s="5">
        <f>AVERAGE(H2:H16)</f>
        <v>2.606266666666667</v>
      </c>
    </row>
    <row r="25" spans="1:10">
      <c r="A25" s="5" t="s">
        <v>38</v>
      </c>
      <c r="B25" s="5">
        <v>0.06</v>
      </c>
      <c r="D25" s="5" t="s">
        <v>56</v>
      </c>
      <c r="E25" s="5">
        <f>AVERAGE(I2:I16)</f>
        <v>5.5864000000000011</v>
      </c>
    </row>
    <row r="26" spans="1:10">
      <c r="A26" s="5" t="s">
        <v>50</v>
      </c>
      <c r="B26" s="5">
        <v>3.0000000000000001E-3</v>
      </c>
      <c r="D26" s="5" t="s">
        <v>57</v>
      </c>
      <c r="E26" s="5">
        <f>AVERAGE(J2:J16)</f>
        <v>1229.0080000000003</v>
      </c>
    </row>
    <row r="33" spans="2:2">
      <c r="B33" s="3" t="s">
        <v>46</v>
      </c>
    </row>
    <row r="34" spans="2:2">
      <c r="B34" s="2" t="s">
        <v>47</v>
      </c>
    </row>
    <row r="35" spans="2:2">
      <c r="B35" t="s">
        <v>49</v>
      </c>
    </row>
  </sheetData>
  <hyperlinks>
    <hyperlink ref="B34" r:id="rId1" xr:uid="{353704FE-0AF8-2F44-ADAB-4E074282E9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Augey</dc:creator>
  <cp:lastModifiedBy>Louis Augey</cp:lastModifiedBy>
  <dcterms:created xsi:type="dcterms:W3CDTF">2024-04-12T14:37:35Z</dcterms:created>
  <dcterms:modified xsi:type="dcterms:W3CDTF">2024-04-12T15:35:54Z</dcterms:modified>
</cp:coreProperties>
</file>