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10 семестр\Параллельное программирование\"/>
    </mc:Choice>
  </mc:AlternateContent>
  <xr:revisionPtr revIDLastSave="0" documentId="13_ncr:1_{E6037B4F-0081-4084-AE0B-F7A2F87FCAE7}" xr6:coauthVersionLast="43" xr6:coauthVersionMax="43" xr10:uidLastSave="{00000000-0000-0000-0000-000000000000}"/>
  <bookViews>
    <workbookView xWindow="-120" yWindow="-120" windowWidth="29040" windowHeight="15840" xr2:uid="{F07D38C9-4B28-4FD6-B8D9-8E90699D415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D11" i="1" s="1"/>
  <c r="B6" i="1"/>
  <c r="B5" i="1"/>
  <c r="B35" i="1" l="1"/>
  <c r="F32" i="1"/>
  <c r="C32" i="1"/>
  <c r="B30" i="1"/>
  <c r="C34" i="1"/>
  <c r="D31" i="1"/>
  <c r="F36" i="1"/>
  <c r="G31" i="1"/>
  <c r="E36" i="1"/>
  <c r="B36" i="1"/>
  <c r="F33" i="1"/>
  <c r="C33" i="1"/>
  <c r="F34" i="1"/>
  <c r="F35" i="1"/>
  <c r="C35" i="1"/>
  <c r="D32" i="1"/>
  <c r="C30" i="1"/>
  <c r="E30" i="1"/>
  <c r="B33" i="1"/>
  <c r="B34" i="1"/>
  <c r="C36" i="1"/>
  <c r="D33" i="1"/>
  <c r="G32" i="1"/>
  <c r="F30" i="1"/>
  <c r="D34" i="1"/>
  <c r="C31" i="1"/>
  <c r="D35" i="1"/>
  <c r="G33" i="1"/>
  <c r="B31" i="1"/>
  <c r="E35" i="1"/>
  <c r="F31" i="1"/>
  <c r="D36" i="1"/>
  <c r="G34" i="1"/>
  <c r="E33" i="1"/>
  <c r="E34" i="1"/>
  <c r="E31" i="1"/>
  <c r="G35" i="1"/>
  <c r="E32" i="1"/>
  <c r="G36" i="1"/>
  <c r="D30" i="1"/>
  <c r="B32" i="1"/>
  <c r="G30" i="1"/>
  <c r="B20" i="1"/>
  <c r="B16" i="1"/>
  <c r="C15" i="1"/>
  <c r="B15" i="1"/>
  <c r="B10" i="1"/>
  <c r="B13" i="1"/>
  <c r="B12" i="1"/>
  <c r="B11" i="1"/>
  <c r="B14" i="1"/>
  <c r="C10" i="1"/>
  <c r="C19" i="1"/>
  <c r="D16" i="1"/>
  <c r="D14" i="1"/>
  <c r="C16" i="1"/>
  <c r="D10" i="1"/>
  <c r="C18" i="1"/>
  <c r="D18" i="1"/>
  <c r="D15" i="1"/>
  <c r="C21" i="1"/>
  <c r="D13" i="1"/>
  <c r="C17" i="1"/>
  <c r="D21" i="1"/>
  <c r="B18" i="1"/>
  <c r="C14" i="1"/>
  <c r="C13" i="1"/>
  <c r="C20" i="1"/>
  <c r="B21" i="1"/>
  <c r="D12" i="1"/>
  <c r="B17" i="1"/>
  <c r="D20" i="1"/>
  <c r="D19" i="1"/>
  <c r="D17" i="1"/>
  <c r="B19" i="1"/>
  <c r="C12" i="1"/>
  <c r="C11" i="1"/>
  <c r="E11" i="1" s="1"/>
  <c r="E46" i="1" l="1"/>
  <c r="B46" i="1"/>
  <c r="F46" i="1"/>
  <c r="C46" i="1"/>
  <c r="D46" i="1"/>
  <c r="C44" i="1"/>
  <c r="F44" i="1"/>
  <c r="E44" i="1"/>
  <c r="B44" i="1"/>
  <c r="D44" i="1"/>
  <c r="C40" i="1"/>
  <c r="D40" i="1"/>
  <c r="E40" i="1"/>
  <c r="F40" i="1"/>
  <c r="B40" i="1"/>
  <c r="F41" i="1"/>
  <c r="C41" i="1"/>
  <c r="D41" i="1"/>
  <c r="E41" i="1"/>
  <c r="B41" i="1"/>
  <c r="E13" i="1"/>
  <c r="F13" i="1" s="1"/>
  <c r="E43" i="1"/>
  <c r="B43" i="1"/>
  <c r="F43" i="1"/>
  <c r="C43" i="1"/>
  <c r="D43" i="1"/>
  <c r="F42" i="1"/>
  <c r="C42" i="1"/>
  <c r="D42" i="1"/>
  <c r="E42" i="1"/>
  <c r="B42" i="1"/>
  <c r="B45" i="1"/>
  <c r="F45" i="1"/>
  <c r="E45" i="1"/>
  <c r="C45" i="1"/>
  <c r="D45" i="1"/>
  <c r="F11" i="1"/>
  <c r="E21" i="1"/>
  <c r="E18" i="1"/>
  <c r="F18" i="1" s="1"/>
  <c r="E16" i="1"/>
  <c r="F16" i="1" s="1"/>
  <c r="E19" i="1"/>
  <c r="F19" i="1" s="1"/>
  <c r="E20" i="1"/>
  <c r="F20" i="1" s="1"/>
  <c r="E10" i="1"/>
  <c r="F10" i="1" s="1"/>
  <c r="E14" i="1"/>
  <c r="F14" i="1" s="1"/>
  <c r="E17" i="1"/>
  <c r="F17" i="1" s="1"/>
  <c r="F21" i="1"/>
  <c r="E12" i="1"/>
  <c r="F12" i="1" s="1"/>
  <c r="E15" i="1"/>
  <c r="F15" i="1" s="1"/>
</calcChain>
</file>

<file path=xl/sharedStrings.xml><?xml version="1.0" encoding="utf-8"?>
<sst xmlns="http://schemas.openxmlformats.org/spreadsheetml/2006/main" count="22" uniqueCount="21">
  <si>
    <t>n</t>
  </si>
  <si>
    <t>S</t>
  </si>
  <si>
    <t>Кл(выч), сек</t>
  </si>
  <si>
    <t>Кл(пер), сек</t>
  </si>
  <si>
    <t>Кл, сек</t>
  </si>
  <si>
    <t>T1 = n^2*(n/Vумн+(n-1)/Vсл)</t>
  </si>
  <si>
    <t>Tn = (n/Vумн+(n-1)/Vсл) + (2*n*64+64)/Vпер</t>
  </si>
  <si>
    <t>ПК, сек</t>
  </si>
  <si>
    <t>n           |            p</t>
  </si>
  <si>
    <t>Tn = k * (n / Vумн + (n-1) / Vсл) + (m*n*64 + k*64) / Vпер</t>
  </si>
  <si>
    <t>Количество вычисляемых каждым узлом элементов: k =⌠n * n / p|̄</t>
  </si>
  <si>
    <t>Количество строк и столбцов которые необходимо передавать каждому узлу: m = ⌠√(k)|̄ * 2</t>
  </si>
  <si>
    <t>Ускорение</t>
  </si>
  <si>
    <t>Кластер с p узлами, матрица n на n.</t>
  </si>
  <si>
    <t>Кластер с n узлами, матрица n на n.</t>
  </si>
  <si>
    <t>Vсл, оп/с</t>
  </si>
  <si>
    <t>Vумн, оп/с</t>
  </si>
  <si>
    <t>Vпер, бит/с</t>
  </si>
  <si>
    <r>
      <rPr>
        <b/>
        <sz val="11"/>
        <color theme="1"/>
        <rFont val="Calibri"/>
        <family val="2"/>
        <charset val="204"/>
        <scheme val="minor"/>
      </rPr>
      <t>Примечание</t>
    </r>
    <r>
      <rPr>
        <sz val="11"/>
        <color theme="1"/>
        <rFont val="Calibri"/>
        <family val="2"/>
        <charset val="204"/>
        <scheme val="minor"/>
      </rPr>
      <t>: принимается допущение, что данные могут передаваться одновременно на все узлы.</t>
    </r>
  </si>
  <si>
    <t>Умножение матриц на кластерах</t>
  </si>
  <si>
    <t>Время, сек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</si>
</sst>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11" fontId="0" fillId="0" borderId="1" xfId="0" applyNumberFormat="1" applyBorder="1"/>
    <xf numFmtId="0" fontId="1" fillId="0" borderId="1" xfId="0" applyFont="1" applyBorder="1"/>
    <xf numFmtId="11" fontId="1" fillId="0" borderId="1" xfId="0" applyNumberFormat="1" applyFont="1" applyBorder="1"/>
    <xf numFmtId="11" fontId="1" fillId="0" borderId="1" xfId="0" applyNumberFormat="1" applyFont="1" applyBorder="1" applyAlignment="1">
      <alignment horizontal="left"/>
    </xf>
    <xf numFmtId="1" fontId="1" fillId="0" borderId="1" xfId="0" applyNumberFormat="1" applyFont="1" applyBorder="1" applyAlignment="1">
      <alignment horizontal="left"/>
    </xf>
    <xf numFmtId="1" fontId="1" fillId="0" borderId="1" xfId="0" applyNumberFormat="1" applyFont="1" applyBorder="1"/>
    <xf numFmtId="164" fontId="0" fillId="0" borderId="1" xfId="0" applyNumberFormat="1" applyBorder="1"/>
    <xf numFmtId="2" fontId="0" fillId="0" borderId="1" xfId="0" applyNumberFormat="1" applyBorder="1"/>
    <xf numFmtId="165" fontId="0" fillId="0" borderId="1" xfId="0" applyNumberFormat="1" applyBorder="1"/>
    <xf numFmtId="1" fontId="0" fillId="0" borderId="1" xfId="0" applyNumberFormat="1" applyBorder="1"/>
    <xf numFmtId="0" fontId="1" fillId="0" borderId="2" xfId="0" applyFont="1" applyBorder="1" applyAlignment="1">
      <alignment horizontal="center"/>
    </xf>
    <xf numFmtId="1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left"/>
    </xf>
    <xf numFmtId="11" fontId="0" fillId="0" borderId="1" xfId="0" applyNumberForma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CC881-B551-4EBE-A30D-E2D58F75BB6D}">
  <dimension ref="A1:K49"/>
  <sheetViews>
    <sheetView tabSelected="1" workbookViewId="0">
      <selection activeCell="I9" sqref="I9"/>
    </sheetView>
  </sheetViews>
  <sheetFormatPr defaultRowHeight="15" x14ac:dyDescent="0.25"/>
  <cols>
    <col min="1" max="1" width="14.140625" customWidth="1"/>
    <col min="2" max="2" width="12.5703125" bestFit="1" customWidth="1"/>
    <col min="3" max="3" width="13.7109375" bestFit="1" customWidth="1"/>
    <col min="4" max="4" width="14.7109375" bestFit="1" customWidth="1"/>
    <col min="5" max="5" width="12.85546875" customWidth="1"/>
    <col min="6" max="6" width="10.28515625" customWidth="1"/>
    <col min="7" max="7" width="10" customWidth="1"/>
  </cols>
  <sheetData>
    <row r="1" spans="1:7" x14ac:dyDescent="0.25">
      <c r="A1" s="16" t="s">
        <v>19</v>
      </c>
      <c r="B1" s="16"/>
      <c r="C1" s="16"/>
      <c r="D1" s="16"/>
      <c r="E1" s="16"/>
      <c r="F1" s="16"/>
      <c r="G1" s="16"/>
    </row>
    <row r="3" spans="1:7" x14ac:dyDescent="0.25">
      <c r="A3" s="16" t="s">
        <v>14</v>
      </c>
      <c r="B3" s="16"/>
      <c r="C3" s="16"/>
      <c r="D3" s="16"/>
      <c r="E3" s="16"/>
      <c r="F3" s="16"/>
      <c r="G3" s="16"/>
    </row>
    <row r="5" spans="1:7" x14ac:dyDescent="0.25">
      <c r="A5" s="5" t="s">
        <v>15</v>
      </c>
      <c r="B5" s="4">
        <f>4*10^10</f>
        <v>40000000000</v>
      </c>
      <c r="C5" s="20" t="s">
        <v>5</v>
      </c>
      <c r="D5" s="20"/>
      <c r="E5" s="20"/>
      <c r="F5" s="20"/>
    </row>
    <row r="6" spans="1:7" x14ac:dyDescent="0.25">
      <c r="A6" s="5" t="s">
        <v>16</v>
      </c>
      <c r="B6" s="4">
        <f>2*10^10</f>
        <v>20000000000</v>
      </c>
    </row>
    <row r="7" spans="1:7" x14ac:dyDescent="0.25">
      <c r="A7" s="5" t="s">
        <v>17</v>
      </c>
      <c r="B7" s="4">
        <f>10^10</f>
        <v>10000000000</v>
      </c>
      <c r="C7" s="20" t="s">
        <v>6</v>
      </c>
      <c r="D7" s="20"/>
      <c r="E7" s="20"/>
      <c r="F7" s="20"/>
    </row>
    <row r="9" spans="1:7" x14ac:dyDescent="0.25">
      <c r="A9" s="5" t="s">
        <v>0</v>
      </c>
      <c r="B9" s="5" t="s">
        <v>7</v>
      </c>
      <c r="C9" s="5" t="s">
        <v>2</v>
      </c>
      <c r="D9" s="5" t="s">
        <v>3</v>
      </c>
      <c r="E9" s="5" t="s">
        <v>4</v>
      </c>
      <c r="F9" s="5" t="s">
        <v>1</v>
      </c>
    </row>
    <row r="10" spans="1:7" x14ac:dyDescent="0.25">
      <c r="A10" s="21">
        <v>10</v>
      </c>
      <c r="B10" s="3">
        <f>A10*A10*(A10/$B$6+(A10-1)/$B$5)</f>
        <v>7.2500000000000007E-8</v>
      </c>
      <c r="C10" s="3">
        <f>A10/$B$6+(A10-1)/$B$5</f>
        <v>7.2500000000000008E-10</v>
      </c>
      <c r="D10" s="3">
        <f>(2*A10*64+64)/$B$7</f>
        <v>1.3440000000000001E-7</v>
      </c>
      <c r="E10" s="3">
        <f>C10+D10</f>
        <v>1.3512500000000001E-7</v>
      </c>
      <c r="F10" s="11">
        <f>B10/E10</f>
        <v>0.53654024051803884</v>
      </c>
    </row>
    <row r="11" spans="1:7" x14ac:dyDescent="0.25">
      <c r="A11" s="21">
        <v>100</v>
      </c>
      <c r="B11" s="4">
        <f t="shared" ref="B11:B21" si="0">A11*A11*(A11/$B$6+(A11-1)/$B$5)</f>
        <v>7.4749999999999987E-5</v>
      </c>
      <c r="C11" s="3">
        <f t="shared" ref="C11:C21" si="1">A11/$B$6+(A11-1)/$B$5</f>
        <v>7.4749999999999991E-9</v>
      </c>
      <c r="D11" s="3">
        <f t="shared" ref="D11:D21" si="2">(2*A11*64+64)/$B$7</f>
        <v>1.2864000000000001E-6</v>
      </c>
      <c r="E11" s="3">
        <f t="shared" ref="E11:E21" si="3">C11+D11</f>
        <v>1.2938750000000002E-6</v>
      </c>
      <c r="F11" s="11">
        <f t="shared" ref="F11:F21" si="4">B11/E11</f>
        <v>57.772195923099197</v>
      </c>
    </row>
    <row r="12" spans="1:7" x14ac:dyDescent="0.25">
      <c r="A12" s="21">
        <v>1000</v>
      </c>
      <c r="B12" s="10">
        <f t="shared" si="0"/>
        <v>7.4975E-2</v>
      </c>
      <c r="C12" s="3">
        <f t="shared" si="1"/>
        <v>7.4974999999999995E-8</v>
      </c>
      <c r="D12" s="3">
        <f t="shared" si="2"/>
        <v>1.28064E-5</v>
      </c>
      <c r="E12" s="3">
        <f t="shared" si="3"/>
        <v>1.2881375E-5</v>
      </c>
      <c r="F12" s="13">
        <f t="shared" si="4"/>
        <v>5820.4190158271149</v>
      </c>
    </row>
    <row r="13" spans="1:7" x14ac:dyDescent="0.25">
      <c r="A13" s="22">
        <v>10000</v>
      </c>
      <c r="B13" s="13">
        <f t="shared" si="0"/>
        <v>74.997500000000002</v>
      </c>
      <c r="C13" s="3">
        <f t="shared" si="1"/>
        <v>7.4997499999999996E-7</v>
      </c>
      <c r="D13" s="3">
        <f t="shared" si="2"/>
        <v>1.2800640000000001E-4</v>
      </c>
      <c r="E13" s="3">
        <f t="shared" si="3"/>
        <v>1.2875637500000002E-4</v>
      </c>
      <c r="F13" s="4">
        <f t="shared" si="4"/>
        <v>582476.01332361205</v>
      </c>
    </row>
    <row r="14" spans="1:7" x14ac:dyDescent="0.25">
      <c r="A14" s="22">
        <v>100000</v>
      </c>
      <c r="B14" s="13">
        <f t="shared" si="0"/>
        <v>74999.750000000015</v>
      </c>
      <c r="C14" s="3">
        <f t="shared" si="1"/>
        <v>7.499975000000001E-6</v>
      </c>
      <c r="D14" s="3">
        <f t="shared" si="2"/>
        <v>1.2800063999999999E-3</v>
      </c>
      <c r="E14" s="3">
        <f t="shared" si="3"/>
        <v>1.2875063749999999E-3</v>
      </c>
      <c r="F14" s="4">
        <f t="shared" si="4"/>
        <v>58251944.577750161</v>
      </c>
    </row>
    <row r="15" spans="1:7" x14ac:dyDescent="0.25">
      <c r="A15" s="22">
        <v>1000000</v>
      </c>
      <c r="B15" s="4">
        <f t="shared" si="0"/>
        <v>74999975</v>
      </c>
      <c r="C15" s="3">
        <f t="shared" si="1"/>
        <v>7.4999974999999998E-5</v>
      </c>
      <c r="D15" s="3">
        <f t="shared" si="2"/>
        <v>1.2800006399999999E-2</v>
      </c>
      <c r="E15" s="3">
        <f t="shared" si="3"/>
        <v>1.2875006374999999E-2</v>
      </c>
      <c r="F15" s="4">
        <f t="shared" si="4"/>
        <v>5825237892.3579369</v>
      </c>
    </row>
    <row r="16" spans="1:7" x14ac:dyDescent="0.25">
      <c r="A16" s="22">
        <v>10000000</v>
      </c>
      <c r="B16" s="4">
        <f t="shared" si="0"/>
        <v>74999997500</v>
      </c>
      <c r="C16" s="3">
        <f t="shared" si="1"/>
        <v>7.4999997500000001E-4</v>
      </c>
      <c r="D16" s="3">
        <f t="shared" si="2"/>
        <v>0.1280000064</v>
      </c>
      <c r="E16" s="3">
        <f t="shared" si="3"/>
        <v>0.128750006375</v>
      </c>
      <c r="F16" s="4">
        <f t="shared" si="4"/>
        <v>582524223583.75208</v>
      </c>
    </row>
    <row r="17" spans="1:11" x14ac:dyDescent="0.25">
      <c r="A17" s="22">
        <v>100000000</v>
      </c>
      <c r="B17" s="3">
        <f t="shared" si="0"/>
        <v>74999999750000</v>
      </c>
      <c r="C17" s="3">
        <f t="shared" si="1"/>
        <v>7.4999999750000003E-3</v>
      </c>
      <c r="D17" s="3">
        <f t="shared" si="2"/>
        <v>1.2800000063999999</v>
      </c>
      <c r="E17" s="3">
        <f t="shared" si="3"/>
        <v>1.287500006375</v>
      </c>
      <c r="F17" s="4">
        <f t="shared" si="4"/>
        <v>58252426701856.922</v>
      </c>
    </row>
    <row r="18" spans="1:11" x14ac:dyDescent="0.25">
      <c r="A18" s="22">
        <v>1000000000</v>
      </c>
      <c r="B18" s="3">
        <f t="shared" si="0"/>
        <v>7.4999999975000016E+16</v>
      </c>
      <c r="C18" s="3">
        <f t="shared" si="1"/>
        <v>7.4999999975000009E-2</v>
      </c>
      <c r="D18" s="3">
        <f t="shared" si="2"/>
        <v>12.800000006399999</v>
      </c>
      <c r="E18" s="3">
        <f t="shared" si="3"/>
        <v>12.875000006375</v>
      </c>
      <c r="F18" s="4">
        <f t="shared" si="4"/>
        <v>5825242713620512</v>
      </c>
    </row>
    <row r="19" spans="1:11" x14ac:dyDescent="0.25">
      <c r="A19" s="22">
        <v>10000000000</v>
      </c>
      <c r="B19" s="3">
        <f t="shared" si="0"/>
        <v>7.4999999997499998E+19</v>
      </c>
      <c r="C19" s="3">
        <f t="shared" si="1"/>
        <v>0.749999999975</v>
      </c>
      <c r="D19" s="3">
        <f t="shared" si="2"/>
        <v>128.0000000064</v>
      </c>
      <c r="E19" s="3">
        <f t="shared" si="3"/>
        <v>128.75000000637499</v>
      </c>
      <c r="F19" s="4">
        <f t="shared" si="4"/>
        <v>5.8252427179639936E+17</v>
      </c>
    </row>
    <row r="20" spans="1:11" x14ac:dyDescent="0.25">
      <c r="A20" s="22">
        <v>100000000000</v>
      </c>
      <c r="B20" s="3">
        <f t="shared" si="0"/>
        <v>7.4999999999749996E+22</v>
      </c>
      <c r="C20" s="3">
        <f t="shared" si="1"/>
        <v>7.4999999999749996</v>
      </c>
      <c r="D20" s="3">
        <f t="shared" si="2"/>
        <v>1280.0000000063999</v>
      </c>
      <c r="E20" s="3">
        <f t="shared" si="3"/>
        <v>1287.5000000063749</v>
      </c>
      <c r="F20" s="4">
        <f t="shared" si="4"/>
        <v>5.8252427183983411E+19</v>
      </c>
    </row>
    <row r="21" spans="1:11" x14ac:dyDescent="0.25">
      <c r="A21" s="22">
        <v>1000000000000</v>
      </c>
      <c r="B21" s="3">
        <f t="shared" si="0"/>
        <v>7.4999999999975003E+25</v>
      </c>
      <c r="C21" s="3">
        <f t="shared" si="1"/>
        <v>74.999999999975003</v>
      </c>
      <c r="D21" s="3">
        <f t="shared" si="2"/>
        <v>12800.000000006399</v>
      </c>
      <c r="E21" s="3">
        <f t="shared" si="3"/>
        <v>12875.000000006374</v>
      </c>
      <c r="F21" s="4">
        <f t="shared" si="4"/>
        <v>5.8252427184417769E+21</v>
      </c>
    </row>
    <row r="22" spans="1:11" x14ac:dyDescent="0.25">
      <c r="A22" s="1"/>
    </row>
    <row r="23" spans="1:11" x14ac:dyDescent="0.25">
      <c r="A23" s="15" t="s">
        <v>13</v>
      </c>
      <c r="B23" s="15"/>
      <c r="C23" s="15"/>
      <c r="D23" s="15"/>
      <c r="E23" s="15"/>
      <c r="F23" s="15"/>
      <c r="G23" s="15"/>
    </row>
    <row r="24" spans="1:11" x14ac:dyDescent="0.25">
      <c r="A24" s="19" t="s">
        <v>10</v>
      </c>
      <c r="B24" s="19"/>
      <c r="C24" s="19"/>
      <c r="D24" s="19"/>
      <c r="E24" s="19"/>
      <c r="F24" s="19"/>
      <c r="G24" s="19"/>
    </row>
    <row r="25" spans="1:11" x14ac:dyDescent="0.25">
      <c r="A25" s="18" t="s">
        <v>11</v>
      </c>
      <c r="B25" s="18"/>
      <c r="C25" s="18"/>
      <c r="D25" s="18"/>
      <c r="E25" s="18"/>
      <c r="F25" s="18"/>
      <c r="G25" s="18"/>
      <c r="J25" s="1"/>
      <c r="K25" s="1"/>
    </row>
    <row r="26" spans="1:11" x14ac:dyDescent="0.25">
      <c r="A26" s="20" t="s">
        <v>9</v>
      </c>
      <c r="B26" s="20"/>
      <c r="C26" s="20"/>
      <c r="D26" s="20"/>
      <c r="E26" s="20"/>
      <c r="F26" s="20"/>
      <c r="G26" s="20"/>
      <c r="H26" s="1"/>
    </row>
    <row r="27" spans="1:11" x14ac:dyDescent="0.25">
      <c r="A27" s="2"/>
      <c r="B27" s="2"/>
      <c r="C27" s="2"/>
      <c r="D27" s="2"/>
      <c r="E27" s="2"/>
      <c r="F27" s="2"/>
      <c r="G27" s="2"/>
      <c r="H27" s="1"/>
    </row>
    <row r="28" spans="1:11" x14ac:dyDescent="0.25">
      <c r="A28" s="16" t="s">
        <v>20</v>
      </c>
      <c r="B28" s="20"/>
      <c r="C28" s="20"/>
      <c r="D28" s="20"/>
      <c r="E28" s="20"/>
      <c r="F28" s="20"/>
      <c r="G28" s="20"/>
    </row>
    <row r="29" spans="1:11" x14ac:dyDescent="0.25">
      <c r="A29" s="5" t="s">
        <v>8</v>
      </c>
      <c r="B29" s="5">
        <v>1</v>
      </c>
      <c r="C29" s="9">
        <v>10</v>
      </c>
      <c r="D29" s="9">
        <v>100</v>
      </c>
      <c r="E29" s="9">
        <v>1000</v>
      </c>
      <c r="F29" s="6">
        <v>10000</v>
      </c>
      <c r="G29" s="6">
        <v>100000</v>
      </c>
    </row>
    <row r="30" spans="1:11" x14ac:dyDescent="0.25">
      <c r="A30" s="8">
        <v>10</v>
      </c>
      <c r="B30" s="4">
        <f>A30*A30*(A30/$B$6+(A30-1)/$B$5)</f>
        <v>7.2500000000000007E-8</v>
      </c>
      <c r="C30" s="4">
        <f>ROUNDUP($A30*$A30/C$29,0)*($A30/$B$6+($A30-1)/$B$5)+(ROUNDUP(SQRT(ROUNDUP($A30*$A30/C$29,0)),0)*2*$A30*64+ROUNDUP($A30*$A30/C$29,0)*64)/$B$7</f>
        <v>5.8324999999999998E-7</v>
      </c>
      <c r="D30" s="4">
        <f>ROUNDUP($A30*$A30/D$29,0)*($A30/$B$6+($A30-1)/$B$5)+(ROUNDUP(SQRT(ROUNDUP($A30*$A30/D$29,0)),0)*2*$A30*64+ROUNDUP($A30*$A30/D$29,0)*64)/$B$7</f>
        <v>1.3512500000000001E-7</v>
      </c>
      <c r="E30" s="4">
        <f>ROUNDUP($A30*$A30/E$29,0)*($A30/$B$6+($A30-1)/$B$5)+(ROUNDUP(SQRT(ROUNDUP($A30*$A30/E$29,0)),0)*2*$A30*64+ROUNDUP($A30*$A30/E$29,0)*64)/$B$7</f>
        <v>1.3512500000000001E-7</v>
      </c>
      <c r="F30" s="4">
        <f>ROUNDUP($A30*$A30/F$29,0)*($A30/$B$6+($A30-1)/$B$5)+(ROUNDUP(SQRT(ROUNDUP($A30*$A30/F$29,0)),0)*2*$A30*64+ROUNDUP($A30*$A30/F$29,0)*64)/$B$7</f>
        <v>1.3512500000000001E-7</v>
      </c>
      <c r="G30" s="4">
        <f>ROUNDUP($A30*$A30/G$29,0)*($A30/$B$6+($A30-1)/$B$5)+(ROUNDUP(SQRT(ROUNDUP($A30*$A30/G$29,0)),0)*2*$A30*64+ROUNDUP($A30*$A30/G$29,0)*64)/$B$7</f>
        <v>1.3512500000000001E-7</v>
      </c>
    </row>
    <row r="31" spans="1:11" x14ac:dyDescent="0.25">
      <c r="A31" s="8">
        <v>100</v>
      </c>
      <c r="B31" s="4">
        <f t="shared" ref="B31:B36" si="5">A31*A31*(A31/$B$6+(A31-1)/$B$5)</f>
        <v>7.4749999999999987E-5</v>
      </c>
      <c r="C31" s="4">
        <f>ROUNDUP($A31*$A31/C$29,0)*($A31/$B$6+($A31-1)/$B$5)+(ROUNDUP(SQRT(ROUNDUP($A31*$A31/C$29,0)),0)*2*$A31*64+ROUNDUP($A31*$A31/C$29,0)*64)/$B$7</f>
        <v>5.4834999999999999E-5</v>
      </c>
      <c r="D31" s="4">
        <f>ROUNDUP($A31*$A31/D$29,0)*($A31/$B$6+($A31-1)/$B$5)+(ROUNDUP(SQRT(ROUNDUP($A31*$A31/D$29,0)),0)*2*$A31*64+ROUNDUP($A31*$A31/D$29,0)*64)/$B$7</f>
        <v>1.4187499999999999E-5</v>
      </c>
      <c r="E31" s="4">
        <f>ROUNDUP($A31*$A31/E$29,0)*($A31/$B$6+($A31-1)/$B$5)+(ROUNDUP(SQRT(ROUNDUP($A31*$A31/E$29,0)),0)*2*$A31*64+ROUNDUP($A31*$A31/E$29,0)*64)/$B$7</f>
        <v>5.2587499999999994E-6</v>
      </c>
      <c r="F31" s="4">
        <f>ROUNDUP($A31*$A31/F$29,0)*($A31/$B$6+($A31-1)/$B$5)+(ROUNDUP(SQRT(ROUNDUP($A31*$A31/F$29,0)),0)*2*$A31*64+ROUNDUP($A31*$A31/F$29,0)*64)/$B$7</f>
        <v>1.2938750000000002E-6</v>
      </c>
      <c r="G31" s="4">
        <f>ROUNDUP($A31*$A31/G$29,0)*($A31/$B$6+($A31-1)/$B$5)+(ROUNDUP(SQRT(ROUNDUP($A31*$A31/G$29,0)),0)*2*$A31*64+ROUNDUP($A31*$A31/G$29,0)*64)/$B$7</f>
        <v>1.2938750000000002E-6</v>
      </c>
    </row>
    <row r="32" spans="1:11" x14ac:dyDescent="0.25">
      <c r="A32" s="8">
        <v>1000</v>
      </c>
      <c r="B32" s="10">
        <f t="shared" si="5"/>
        <v>7.4975E-2</v>
      </c>
      <c r="C32" s="10">
        <f>ROUNDUP($A32*$A32/C$29,0)*($A32/$B$6+($A32-1)/$B$5)+(ROUNDUP(SQRT(ROUNDUP($A32*$A32/C$29,0)),0)*2*$A32*64+ROUNDUP($A32*$A32/C$29,0)*64)/$B$7</f>
        <v>1.21951E-2</v>
      </c>
      <c r="D32" s="10">
        <f>ROUNDUP($A32*$A32/D$29,0)*($A32/$B$6+($A32-1)/$B$5)+(ROUNDUP(SQRT(ROUNDUP($A32*$A32/D$29,0)),0)*2*$A32*64+ROUNDUP($A32*$A32/D$29,0)*64)/$B$7</f>
        <v>2.0937500000000001E-3</v>
      </c>
      <c r="E32" s="4">
        <f>ROUNDUP($A32*$A32/E$29,0)*($A32/$B$6+($A32-1)/$B$5)+(ROUNDUP(SQRT(ROUNDUP($A32*$A32/E$29,0)),0)*2*$A32*64+ROUNDUP($A32*$A32/E$29,0)*64)/$B$7</f>
        <v>4.9097499999999994E-4</v>
      </c>
      <c r="F32" s="4">
        <f>ROUNDUP($A32*$A32/F$29,0)*($A32/$B$6+($A32-1)/$B$5)+(ROUNDUP(SQRT(ROUNDUP($A32*$A32/F$29,0)),0)*2*$A32*64+ROUNDUP($A32*$A32/F$29,0)*64)/$B$7</f>
        <v>1.361375E-4</v>
      </c>
      <c r="G32" s="4">
        <f>ROUNDUP($A32*$A32/G$29,0)*($A32/$B$6+($A32-1)/$B$5)+(ROUNDUP(SQRT(ROUNDUP($A32*$A32/G$29,0)),0)*2*$A32*64+ROUNDUP($A32*$A32/G$29,0)*64)/$B$7</f>
        <v>5.2013750000000003E-5</v>
      </c>
    </row>
    <row r="33" spans="1:7" x14ac:dyDescent="0.25">
      <c r="A33" s="7">
        <v>10000</v>
      </c>
      <c r="B33" s="13">
        <f t="shared" si="5"/>
        <v>74.997500000000002</v>
      </c>
      <c r="C33" s="11">
        <f>ROUNDUP($A33*$A33/C$29,0)*($A33/$B$6+($A33-1)/$B$5)+(ROUNDUP(SQRT(ROUNDUP($A33*$A33/C$29,0)),0)*2*$A33*64+ROUNDUP($A33*$A33/C$29,0)*64)/$B$7</f>
        <v>7.9686139999999996</v>
      </c>
      <c r="D33" s="11">
        <f>ROUNDUP($A33*$A33/D$29,0)*($A33/$B$6+($A33-1)/$B$5)+(ROUNDUP(SQRT(ROUNDUP($A33*$A33/D$29,0)),0)*2*$A33*64+ROUNDUP($A33*$A33/D$29,0)*64)/$B$7</f>
        <v>0.88437499999999991</v>
      </c>
      <c r="E33" s="11">
        <f>ROUNDUP($A33*$A33/E$29,0)*($A33/$B$6+($A33-1)/$B$5)+(ROUNDUP(SQRT(ROUNDUP($A33*$A33/E$29,0)),0)*2*$A33*64+ROUNDUP($A33*$A33/E$29,0)*64)/$B$7</f>
        <v>0.1162135</v>
      </c>
      <c r="F33" s="11">
        <f>ROUNDUP($A33*$A33/F$29,0)*($A33/$B$6+($A33-1)/$B$5)+(ROUNDUP(SQRT(ROUNDUP($A33*$A33/F$29,0)),0)*2*$A33*64+ROUNDUP($A33*$A33/F$29,0)*64)/$B$7</f>
        <v>2.036375E-2</v>
      </c>
      <c r="G33" s="10">
        <f>ROUNDUP($A33*$A33/G$29,0)*($A33/$B$6+($A33-1)/$B$5)+(ROUNDUP(SQRT(ROUNDUP($A33*$A33/G$29,0)),0)*2*$A33*64+ROUNDUP($A33*$A33/G$29,0)*64)/$B$7</f>
        <v>4.8523749999999999E-3</v>
      </c>
    </row>
    <row r="34" spans="1:7" x14ac:dyDescent="0.25">
      <c r="A34" s="7">
        <v>100000</v>
      </c>
      <c r="B34" s="4">
        <f t="shared" si="5"/>
        <v>74999.750000000015</v>
      </c>
      <c r="C34" s="13">
        <f>ROUNDUP($A34*$A34/C$29,0)*($A34/$B$6+($A34-1)/$B$5)+(ROUNDUP(SQRT(ROUNDUP($A34*$A34/C$29,0)),0)*2*$A34*64+ROUNDUP($A34*$A34/C$29,0)*64)/$B$7</f>
        <v>7546.8524400000015</v>
      </c>
      <c r="D34" s="13">
        <f>ROUNDUP($A34*$A34/D$29,0)*($A34/$B$6+($A34-1)/$B$5)+(ROUNDUP(SQRT(ROUNDUP($A34*$A34/D$29,0)),0)*2*$A34*64+ROUNDUP($A34*$A34/D$29,0)*64)/$B$7</f>
        <v>763.43750000000011</v>
      </c>
      <c r="E34" s="11">
        <f>ROUNDUP($A34*$A34/E$29,0)*($A34/$B$6+($A34-1)/$B$5)+(ROUNDUP(SQRT(ROUNDUP($A34*$A34/E$29,0)),0)*2*$A34*64+ROUNDUP($A34*$A34/E$29,0)*64)/$B$7</f>
        <v>79.112390000000005</v>
      </c>
      <c r="F34" s="11">
        <f>ROUNDUP($A34*$A34/F$29,0)*($A34/$B$6+($A34-1)/$B$5)+(ROUNDUP(SQRT(ROUNDUP($A34*$A34/F$29,0)),0)*2*$A34*64+ROUNDUP($A34*$A34/F$29,0)*64)/$B$7</f>
        <v>8.7863750000000014</v>
      </c>
      <c r="G34" s="11">
        <f>ROUNDUP($A34*$A34/G$29,0)*($A34/$B$6+($A34-1)/$B$5)+(ROUNDUP(SQRT(ROUNDUP($A34*$A34/G$29,0)),0)*2*$A34*64+ROUNDUP($A34*$A34/G$29,0)*64)/$B$7</f>
        <v>1.1563975000000002</v>
      </c>
    </row>
    <row r="35" spans="1:7" x14ac:dyDescent="0.25">
      <c r="A35" s="7">
        <v>1000000</v>
      </c>
      <c r="B35" s="4">
        <f t="shared" si="5"/>
        <v>74999975</v>
      </c>
      <c r="C35" s="4">
        <f>ROUNDUP($A35*$A35/C$29,0)*($A35/$B$6+($A35-1)/$B$5)+(ROUNDUP(SQRT(ROUNDUP($A35*$A35/C$29,0)),0)*2*$A35*64+ROUNDUP($A35*$A35/C$29,0)*64)/$B$7</f>
        <v>7504685.2183999997</v>
      </c>
      <c r="D35" s="4">
        <f>ROUNDUP($A35*$A35/D$29,0)*($A35/$B$6+($A35-1)/$B$5)+(ROUNDUP(SQRT(ROUNDUP($A35*$A35/D$29,0)),0)*2*$A35*64+ROUNDUP($A35*$A35/D$29,0)*64)/$B$7</f>
        <v>751343.75</v>
      </c>
      <c r="E35" s="4">
        <f>ROUNDUP($A35*$A35/E$29,0)*($A35/$B$6+($A35-1)/$B$5)+(ROUNDUP(SQRT(ROUNDUP($A35*$A35/E$29,0)),0)*2*$A35*64+ROUNDUP($A35*$A35/E$29,0)*64)/$B$7</f>
        <v>75411.149399999995</v>
      </c>
      <c r="F35" s="13">
        <f>ROUNDUP($A35*$A35/F$29,0)*($A35/$B$6+($A35-1)/$B$5)+(ROUNDUP(SQRT(ROUNDUP($A35*$A35/F$29,0)),0)*2*$A35*64+ROUNDUP($A35*$A35/F$29,0)*64)/$B$7</f>
        <v>7628.6374999999998</v>
      </c>
      <c r="G35" s="13">
        <f>ROUNDUP($A35*$A35/G$29,0)*($A35/$B$6+($A35-1)/$B$5)+(ROUNDUP(SQRT(ROUNDUP($A35*$A35/G$29,0)),0)*2*$A35*64+ROUNDUP($A35*$A35/G$29,0)*64)/$B$7</f>
        <v>790.55014999999992</v>
      </c>
    </row>
    <row r="36" spans="1:7" x14ac:dyDescent="0.25">
      <c r="A36" s="7">
        <v>10000000</v>
      </c>
      <c r="B36" s="4">
        <f t="shared" si="5"/>
        <v>74999997500</v>
      </c>
      <c r="C36" s="4">
        <f>ROUNDUP($A36*$A36/C$29,0)*($A36/$B$6+($A36-1)/$B$5)+(ROUNDUP(SQRT(ROUNDUP($A36*$A36/C$29,0)),0)*2*$A36*64+ROUNDUP($A36*$A36/C$29,0)*64)/$B$7</f>
        <v>7500468521.5839996</v>
      </c>
      <c r="D36" s="4">
        <f>ROUNDUP($A36*$A36/D$29,0)*($A36/$B$6+($A36-1)/$B$5)+(ROUNDUP(SQRT(ROUNDUP($A36*$A36/D$29,0)),0)*2*$A36*64+ROUNDUP($A36*$A36/D$29,0)*64)/$B$7</f>
        <v>750134375</v>
      </c>
      <c r="E36" s="4">
        <f>ROUNDUP($A36*$A36/E$29,0)*($A36/$B$6+($A36-1)/$B$5)+(ROUNDUP(SQRT(ROUNDUP($A36*$A36/E$29,0)),0)*2*$A36*64+ROUNDUP($A36*$A36/E$29,0)*64)/$B$7</f>
        <v>75041114.684</v>
      </c>
      <c r="F36" s="4">
        <f>ROUNDUP($A36*$A36/F$29,0)*($A36/$B$6+($A36-1)/$B$5)+(ROUNDUP(SQRT(ROUNDUP($A36*$A36/F$29,0)),0)*2*$A36*64+ROUNDUP($A36*$A36/F$29,0)*64)/$B$7</f>
        <v>7512863.75</v>
      </c>
      <c r="G36" s="4">
        <f>ROUNDUP($A36*$A36/G$29,0)*($A36/$B$6+($A36-1)/$B$5)+(ROUNDUP(SQRT(ROUNDUP($A36*$A36/G$29,0)),0)*2*$A36*64+ROUNDUP($A36*$A36/G$29,0)*64)/$B$7</f>
        <v>754054.11899999995</v>
      </c>
    </row>
    <row r="38" spans="1:7" x14ac:dyDescent="0.25">
      <c r="A38" s="14" t="s">
        <v>12</v>
      </c>
      <c r="B38" s="14"/>
      <c r="C38" s="14"/>
      <c r="D38" s="14"/>
      <c r="E38" s="14"/>
      <c r="F38" s="14"/>
    </row>
    <row r="39" spans="1:7" x14ac:dyDescent="0.25">
      <c r="A39" s="5" t="s">
        <v>8</v>
      </c>
      <c r="B39" s="9">
        <v>10</v>
      </c>
      <c r="C39" s="9">
        <v>100</v>
      </c>
      <c r="D39" s="9">
        <v>1000</v>
      </c>
      <c r="E39" s="6">
        <v>10000</v>
      </c>
      <c r="F39" s="6">
        <v>100000</v>
      </c>
    </row>
    <row r="40" spans="1:7" x14ac:dyDescent="0.25">
      <c r="A40" s="8">
        <v>10</v>
      </c>
      <c r="B40" s="11">
        <f t="shared" ref="B40:F46" si="6">$B30/C30</f>
        <v>0.12430347192456066</v>
      </c>
      <c r="C40" s="11">
        <f t="shared" si="6"/>
        <v>0.53654024051803884</v>
      </c>
      <c r="D40" s="11">
        <f t="shared" si="6"/>
        <v>0.53654024051803884</v>
      </c>
      <c r="E40" s="11">
        <f t="shared" si="6"/>
        <v>0.53654024051803884</v>
      </c>
      <c r="F40" s="11">
        <f t="shared" si="6"/>
        <v>0.53654024051803884</v>
      </c>
    </row>
    <row r="41" spans="1:7" x14ac:dyDescent="0.25">
      <c r="A41" s="8">
        <v>100</v>
      </c>
      <c r="B41" s="11">
        <f t="shared" si="6"/>
        <v>1.3631804504422356</v>
      </c>
      <c r="C41" s="11">
        <f t="shared" si="6"/>
        <v>5.2687224669603516</v>
      </c>
      <c r="D41" s="12">
        <f t="shared" si="6"/>
        <v>14.2144045638222</v>
      </c>
      <c r="E41" s="12">
        <f t="shared" si="6"/>
        <v>57.772195923099197</v>
      </c>
      <c r="F41" s="12">
        <f t="shared" si="6"/>
        <v>57.772195923099197</v>
      </c>
    </row>
    <row r="42" spans="1:7" x14ac:dyDescent="0.25">
      <c r="A42" s="8">
        <v>1000</v>
      </c>
      <c r="B42" s="11">
        <f t="shared" si="6"/>
        <v>6.1479610663299189</v>
      </c>
      <c r="C42" s="12">
        <f t="shared" si="6"/>
        <v>35.808955223880595</v>
      </c>
      <c r="D42" s="13">
        <f t="shared" si="6"/>
        <v>152.70634961046898</v>
      </c>
      <c r="E42" s="13">
        <f t="shared" si="6"/>
        <v>550.72996051785879</v>
      </c>
      <c r="F42" s="13">
        <f t="shared" si="6"/>
        <v>1441.4457715507917</v>
      </c>
    </row>
    <row r="43" spans="1:7" x14ac:dyDescent="0.25">
      <c r="A43" s="7">
        <v>10000</v>
      </c>
      <c r="B43" s="11">
        <f t="shared" si="6"/>
        <v>9.4116116052302203</v>
      </c>
      <c r="C43" s="12">
        <f t="shared" si="6"/>
        <v>84.802826855123683</v>
      </c>
      <c r="D43" s="13">
        <f t="shared" si="6"/>
        <v>645.34240858420071</v>
      </c>
      <c r="E43" s="13">
        <f t="shared" si="6"/>
        <v>3682.892394573691</v>
      </c>
      <c r="F43" s="13">
        <f t="shared" si="6"/>
        <v>15455.83348360339</v>
      </c>
    </row>
    <row r="44" spans="1:7" x14ac:dyDescent="0.25">
      <c r="A44" s="7">
        <v>100000</v>
      </c>
      <c r="B44" s="11">
        <f t="shared" si="6"/>
        <v>9.9378847799494014</v>
      </c>
      <c r="C44" s="12">
        <f t="shared" si="6"/>
        <v>98.239541547277938</v>
      </c>
      <c r="D44" s="13">
        <f t="shared" si="6"/>
        <v>948.01522239436849</v>
      </c>
      <c r="E44" s="13">
        <f t="shared" si="6"/>
        <v>8535.9149820033854</v>
      </c>
      <c r="F44" s="13">
        <f t="shared" si="6"/>
        <v>64856.375078638615</v>
      </c>
    </row>
    <row r="45" spans="1:7" x14ac:dyDescent="0.25">
      <c r="A45" s="7">
        <v>1000000</v>
      </c>
      <c r="B45" s="11">
        <f t="shared" si="6"/>
        <v>9.9937536108929574</v>
      </c>
      <c r="C45" s="12">
        <f t="shared" si="6"/>
        <v>99.82112049245103</v>
      </c>
      <c r="D45" s="13">
        <f t="shared" si="6"/>
        <v>994.54756487241661</v>
      </c>
      <c r="E45" s="13">
        <f t="shared" si="6"/>
        <v>9831.3722470100329</v>
      </c>
      <c r="F45" s="13">
        <f t="shared" si="6"/>
        <v>94870.610042892295</v>
      </c>
    </row>
    <row r="46" spans="1:7" x14ac:dyDescent="0.25">
      <c r="A46" s="7">
        <v>10000000</v>
      </c>
      <c r="B46" s="13">
        <f t="shared" si="6"/>
        <v>9.9993750102641581</v>
      </c>
      <c r="C46" s="13">
        <f t="shared" si="6"/>
        <v>99.982083210091531</v>
      </c>
      <c r="D46" s="13">
        <f t="shared" si="6"/>
        <v>999.45207125223089</v>
      </c>
      <c r="E46" s="13">
        <f t="shared" si="6"/>
        <v>9982.8773681673647</v>
      </c>
      <c r="F46" s="13">
        <f t="shared" si="6"/>
        <v>99462.353709389397</v>
      </c>
    </row>
    <row r="48" spans="1:7" x14ac:dyDescent="0.25">
      <c r="A48" s="17" t="s">
        <v>18</v>
      </c>
      <c r="B48" s="17"/>
      <c r="C48" s="17"/>
      <c r="D48" s="17"/>
      <c r="E48" s="17"/>
      <c r="F48" s="17"/>
      <c r="G48" s="17"/>
    </row>
    <row r="49" spans="1:7" x14ac:dyDescent="0.25">
      <c r="A49" s="17"/>
      <c r="B49" s="17"/>
      <c r="C49" s="17"/>
      <c r="D49" s="17"/>
      <c r="E49" s="17"/>
      <c r="F49" s="17"/>
      <c r="G49" s="17"/>
    </row>
  </sheetData>
  <mergeCells count="11">
    <mergeCell ref="A38:F38"/>
    <mergeCell ref="A23:G23"/>
    <mergeCell ref="A3:G3"/>
    <mergeCell ref="A48:G49"/>
    <mergeCell ref="A1:G1"/>
    <mergeCell ref="A25:G25"/>
    <mergeCell ref="A24:G24"/>
    <mergeCell ref="A28:G28"/>
    <mergeCell ref="A26:G26"/>
    <mergeCell ref="C7:F7"/>
    <mergeCell ref="C5:F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2019-02-27T21:42:29Z</cp:lastPrinted>
  <dcterms:created xsi:type="dcterms:W3CDTF">2019-02-20T21:55:21Z</dcterms:created>
  <dcterms:modified xsi:type="dcterms:W3CDTF">2019-04-18T18:25:32Z</dcterms:modified>
</cp:coreProperties>
</file>