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terials" sheetId="2" r:id="rId1"/>
    <sheet name="Geometry" sheetId="1" r:id="rId2"/>
    <sheet name="Parameters" sheetId="3" r:id="rId3"/>
  </sheets>
  <calcPr calcId="145621"/>
</workbook>
</file>

<file path=xl/calcChain.xml><?xml version="1.0" encoding="utf-8"?>
<calcChain xmlns="http://schemas.openxmlformats.org/spreadsheetml/2006/main">
  <c r="B23" i="1" l="1"/>
  <c r="B24" i="1" s="1"/>
  <c r="B25" i="1" s="1"/>
  <c r="B26" i="1" s="1"/>
  <c r="B18" i="1"/>
  <c r="B19" i="1" s="1"/>
  <c r="B20" i="1" s="1"/>
  <c r="B21" i="1" s="1"/>
  <c r="B13" i="1"/>
  <c r="B14" i="1" s="1"/>
  <c r="B15" i="1" s="1"/>
  <c r="B16" i="1" s="1"/>
  <c r="O27" i="1" l="1"/>
  <c r="N27" i="1"/>
  <c r="O22" i="1"/>
  <c r="N22" i="1"/>
  <c r="O17" i="1"/>
  <c r="N17" i="1"/>
  <c r="O12" i="1"/>
  <c r="N12" i="1"/>
  <c r="O5" i="1"/>
  <c r="N5" i="1"/>
  <c r="O4" i="1"/>
  <c r="N4" i="1"/>
  <c r="Q27" i="1"/>
  <c r="Q22" i="1"/>
  <c r="Q17" i="1"/>
  <c r="Q12" i="1"/>
  <c r="Q5" i="1"/>
  <c r="Q4" i="1"/>
  <c r="B6" i="1"/>
  <c r="B7" i="1" s="1"/>
  <c r="B8" i="1" l="1"/>
  <c r="AK3" i="1"/>
  <c r="AJ3" i="1"/>
  <c r="AI3" i="1"/>
  <c r="AH3" i="1"/>
  <c r="AG3" i="1"/>
  <c r="AF3" i="1"/>
  <c r="B9" i="1" l="1"/>
  <c r="AE1" i="1"/>
  <c r="AD1" i="1"/>
  <c r="AC1" i="1"/>
  <c r="AB1" i="1"/>
  <c r="AA1" i="1"/>
  <c r="Z1" i="1"/>
  <c r="A5" i="2"/>
  <c r="A6" i="2" s="1"/>
  <c r="A7" i="2" s="1"/>
  <c r="A8" i="2" s="1"/>
  <c r="B10" i="1" l="1"/>
  <c r="B11" i="1" l="1"/>
</calcChain>
</file>

<file path=xl/sharedStrings.xml><?xml version="1.0" encoding="utf-8"?>
<sst xmlns="http://schemas.openxmlformats.org/spreadsheetml/2006/main" count="529" uniqueCount="90">
  <si>
    <t>Twist (deg)</t>
  </si>
  <si>
    <t>Blade span (m)</t>
  </si>
  <si>
    <t>Chord</t>
  </si>
  <si>
    <t>[-]</t>
  </si>
  <si>
    <t>Sta.#</t>
  </si>
  <si>
    <t>GELCOAT</t>
  </si>
  <si>
    <t>E11</t>
  </si>
  <si>
    <t>E22</t>
  </si>
  <si>
    <t>G12</t>
  </si>
  <si>
    <t>nu12</t>
  </si>
  <si>
    <t>Material ID</t>
  </si>
  <si>
    <t>density</t>
  </si>
  <si>
    <t>UTS</t>
  </si>
  <si>
    <t>UCS</t>
  </si>
  <si>
    <t>[MPa]</t>
  </si>
  <si>
    <t>[kg/m3]</t>
  </si>
  <si>
    <t>Gelcoat</t>
  </si>
  <si>
    <t>Type</t>
  </si>
  <si>
    <t>Reference</t>
  </si>
  <si>
    <t>Ex</t>
  </si>
  <si>
    <t>Ey</t>
  </si>
  <si>
    <t>Ez</t>
  </si>
  <si>
    <t>Gxy</t>
  </si>
  <si>
    <t>prxy</t>
  </si>
  <si>
    <t>pryz</t>
  </si>
  <si>
    <t>prxz</t>
  </si>
  <si>
    <t>Gyz</t>
  </si>
  <si>
    <t>Gxz</t>
  </si>
  <si>
    <t>Section Label</t>
  </si>
  <si>
    <t>SW1</t>
  </si>
  <si>
    <t>Layer Thickness</t>
  </si>
  <si>
    <t>[mm]</t>
  </si>
  <si>
    <t>orthotropic</t>
  </si>
  <si>
    <t>isotropic</t>
  </si>
  <si>
    <t>circular</t>
  </si>
  <si>
    <t>TE Type</t>
  </si>
  <si>
    <t>round</t>
  </si>
  <si>
    <t>Airfoil Shape File</t>
  </si>
  <si>
    <t>xoffset</t>
  </si>
  <si>
    <t>aero center</t>
  </si>
  <si>
    <t>-blank-</t>
  </si>
  <si>
    <t>Stack ID -&gt;</t>
  </si>
  <si>
    <t>Material ID -&gt;</t>
  </si>
  <si>
    <t># of segments -&gt;</t>
  </si>
  <si>
    <t># of stacks -&gt;</t>
  </si>
  <si>
    <t>HP_TE</t>
  </si>
  <si>
    <t>HP_LE</t>
  </si>
  <si>
    <t>LP_LE</t>
  </si>
  <si>
    <t>LP_CAP</t>
  </si>
  <si>
    <t>LP_TE</t>
  </si>
  <si>
    <t>HP_CAP</t>
  </si>
  <si>
    <t>SWGlass</t>
  </si>
  <si>
    <t>SWCore</t>
  </si>
  <si>
    <t>stacks</t>
  </si>
  <si>
    <t>dps</t>
  </si>
  <si>
    <t># Shear webs -&gt;</t>
  </si>
  <si>
    <t>SW2</t>
  </si>
  <si>
    <t>Segment ID -&gt;</t>
  </si>
  <si>
    <t>DP Types</t>
  </si>
  <si>
    <t>Spar cap width</t>
  </si>
  <si>
    <t>mm</t>
  </si>
  <si>
    <t>S818</t>
  </si>
  <si>
    <t>S825</t>
  </si>
  <si>
    <t>S826</t>
  </si>
  <si>
    <t>sharp</t>
  </si>
  <si>
    <t>max-chord</t>
  </si>
  <si>
    <t>Griffin, Dayton. WindPACT Turbine Design Scaling Studies Technical Area 1.Composite Blades for 80- to 120-Meter Rotor. April 2001, NREL/SR-500-29492.</t>
  </si>
  <si>
    <t>RandomMat</t>
  </si>
  <si>
    <t>TriaxFabric</t>
  </si>
  <si>
    <t>Balsa</t>
  </si>
  <si>
    <t>SparCapMix</t>
  </si>
  <si>
    <t>RANDMAT</t>
  </si>
  <si>
    <t>TRIAX</t>
  </si>
  <si>
    <t>SPARCAPMIX</t>
  </si>
  <si>
    <t>tip</t>
  </si>
  <si>
    <t>root</t>
  </si>
  <si>
    <t>first entry in the CSV list is the exterior blade surface stack</t>
  </si>
  <si>
    <t>1,2,3,4,2</t>
  </si>
  <si>
    <t>1,2,3,5,2</t>
  </si>
  <si>
    <t>S825_24</t>
  </si>
  <si>
    <t>4,2,2,4</t>
  </si>
  <si>
    <t>5,1,1,5</t>
  </si>
  <si>
    <t>interp</t>
  </si>
  <si>
    <t>TE_BALSA</t>
  </si>
  <si>
    <t>LE_BALSA</t>
  </si>
  <si>
    <t>1,2,3,6,2</t>
  </si>
  <si>
    <t>7,8,7</t>
  </si>
  <si>
    <t>WindPact15MWv1.3</t>
  </si>
  <si>
    <t xml:space="preserve"> (not used)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</si>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</sst>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applyFon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Q16" sqref="Q16"/>
    </sheetView>
  </sheetViews>
  <sheetFormatPr defaultRowHeight="15" x14ac:dyDescent="0.25"/>
  <cols>
    <col min="1" max="1" width="12.85546875" customWidth="1"/>
    <col min="2" max="3" width="13.85546875" customWidth="1"/>
    <col min="4" max="4" width="14.85546875" bestFit="1" customWidth="1"/>
    <col min="14" max="14" width="10.85546875" customWidth="1"/>
    <col min="17" max="17" width="145.7109375" bestFit="1" customWidth="1"/>
  </cols>
  <sheetData>
    <row r="1" spans="1:17" x14ac:dyDescent="0.25">
      <c r="E1" t="s">
        <v>19</v>
      </c>
      <c r="F1" t="s">
        <v>20</v>
      </c>
      <c r="G1" t="s">
        <v>21</v>
      </c>
      <c r="H1" t="s">
        <v>22</v>
      </c>
      <c r="I1" t="s">
        <v>26</v>
      </c>
      <c r="J1" t="s">
        <v>27</v>
      </c>
      <c r="K1" t="s">
        <v>23</v>
      </c>
      <c r="L1" t="s">
        <v>24</v>
      </c>
      <c r="M1" t="s">
        <v>25</v>
      </c>
    </row>
    <row r="2" spans="1:17" x14ac:dyDescent="0.25">
      <c r="C2" t="s">
        <v>17</v>
      </c>
      <c r="D2" t="s">
        <v>30</v>
      </c>
      <c r="E2" t="s">
        <v>6</v>
      </c>
      <c r="F2" t="s">
        <v>7</v>
      </c>
      <c r="G2" t="s">
        <v>88</v>
      </c>
      <c r="H2" t="s">
        <v>8</v>
      </c>
      <c r="I2" t="s">
        <v>88</v>
      </c>
      <c r="J2" t="s">
        <v>88</v>
      </c>
      <c r="K2" t="s">
        <v>9</v>
      </c>
      <c r="L2" t="s">
        <v>88</v>
      </c>
      <c r="M2" t="s">
        <v>88</v>
      </c>
      <c r="N2" t="s">
        <v>11</v>
      </c>
      <c r="O2" t="s">
        <v>12</v>
      </c>
      <c r="P2" t="s">
        <v>13</v>
      </c>
      <c r="Q2" t="s">
        <v>18</v>
      </c>
    </row>
    <row r="3" spans="1:17" x14ac:dyDescent="0.25">
      <c r="A3" t="s">
        <v>10</v>
      </c>
      <c r="D3" t="s">
        <v>31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3</v>
      </c>
      <c r="L3" t="s">
        <v>3</v>
      </c>
      <c r="M3" t="s">
        <v>3</v>
      </c>
      <c r="N3" t="s">
        <v>15</v>
      </c>
      <c r="O3" t="s">
        <v>14</v>
      </c>
      <c r="P3" t="s">
        <v>14</v>
      </c>
    </row>
    <row r="4" spans="1:17" ht="15.75" x14ac:dyDescent="0.25">
      <c r="A4">
        <v>1</v>
      </c>
      <c r="B4" t="s">
        <v>16</v>
      </c>
      <c r="C4" t="s">
        <v>33</v>
      </c>
      <c r="D4">
        <v>0.51</v>
      </c>
      <c r="E4" s="5">
        <v>3440</v>
      </c>
      <c r="F4" s="5"/>
      <c r="G4" s="5"/>
      <c r="H4" s="5">
        <v>1380</v>
      </c>
      <c r="K4">
        <v>0.3</v>
      </c>
      <c r="N4">
        <v>1230</v>
      </c>
      <c r="Q4" s="3" t="s">
        <v>66</v>
      </c>
    </row>
    <row r="5" spans="1:17" ht="15.75" x14ac:dyDescent="0.25">
      <c r="A5">
        <f>A4+1</f>
        <v>2</v>
      </c>
      <c r="B5" t="s">
        <v>67</v>
      </c>
      <c r="C5" t="s">
        <v>33</v>
      </c>
      <c r="D5">
        <v>0.38</v>
      </c>
      <c r="E5" s="5">
        <v>9650</v>
      </c>
      <c r="F5" s="5"/>
      <c r="G5" s="5"/>
      <c r="H5" s="5">
        <v>3860</v>
      </c>
      <c r="K5">
        <v>0.3</v>
      </c>
      <c r="N5">
        <v>1670</v>
      </c>
      <c r="Q5" s="3" t="s">
        <v>66</v>
      </c>
    </row>
    <row r="6" spans="1:17" ht="15.75" x14ac:dyDescent="0.25">
      <c r="A6">
        <f t="shared" ref="A6:A8" si="0">A5+1</f>
        <v>3</v>
      </c>
      <c r="B6" t="s">
        <v>68</v>
      </c>
      <c r="C6" t="s">
        <v>32</v>
      </c>
      <c r="D6">
        <v>0.89</v>
      </c>
      <c r="E6" s="5">
        <v>24200</v>
      </c>
      <c r="F6" s="5">
        <v>8970</v>
      </c>
      <c r="G6" s="5"/>
      <c r="H6" s="5">
        <v>4970</v>
      </c>
      <c r="I6" s="5"/>
      <c r="J6" s="5"/>
      <c r="K6" s="5">
        <v>0.39</v>
      </c>
      <c r="L6" s="5"/>
      <c r="M6" s="5"/>
      <c r="N6" s="5">
        <v>1700</v>
      </c>
      <c r="Q6" s="3" t="s">
        <v>66</v>
      </c>
    </row>
    <row r="7" spans="1:17" ht="15.75" x14ac:dyDescent="0.25">
      <c r="A7">
        <f t="shared" si="0"/>
        <v>4</v>
      </c>
      <c r="B7" t="s">
        <v>69</v>
      </c>
      <c r="C7" t="s">
        <v>33</v>
      </c>
      <c r="D7" s="5">
        <v>1</v>
      </c>
      <c r="E7" s="5">
        <v>2070</v>
      </c>
      <c r="F7" s="5"/>
      <c r="G7" s="5"/>
      <c r="H7" s="5">
        <v>140</v>
      </c>
      <c r="K7" s="5">
        <v>0.22</v>
      </c>
      <c r="N7" s="5">
        <v>144</v>
      </c>
      <c r="Q7" s="3" t="s">
        <v>66</v>
      </c>
    </row>
    <row r="8" spans="1:17" ht="15.75" x14ac:dyDescent="0.25">
      <c r="A8">
        <f t="shared" si="0"/>
        <v>5</v>
      </c>
      <c r="B8" t="s">
        <v>70</v>
      </c>
      <c r="C8" t="s">
        <v>32</v>
      </c>
      <c r="D8" s="5">
        <v>1</v>
      </c>
      <c r="E8" s="5">
        <v>27100</v>
      </c>
      <c r="F8" s="5">
        <v>8350</v>
      </c>
      <c r="G8" s="5"/>
      <c r="H8" s="5">
        <v>4700</v>
      </c>
      <c r="I8" s="5"/>
      <c r="J8" s="5"/>
      <c r="K8" s="5">
        <v>0.37</v>
      </c>
      <c r="L8" s="5"/>
      <c r="M8" s="5"/>
      <c r="N8" s="5">
        <v>1700</v>
      </c>
      <c r="Q8" s="3" t="s">
        <v>66</v>
      </c>
    </row>
    <row r="9" spans="1:17" ht="15.75" x14ac:dyDescent="0.25">
      <c r="Q9" s="3"/>
    </row>
    <row r="10" spans="1:17" x14ac:dyDescent="0.25">
      <c r="E10" s="4"/>
      <c r="F10" s="4"/>
      <c r="G10" s="4"/>
      <c r="H10" s="4"/>
    </row>
    <row r="11" spans="1:17" x14ac:dyDescent="0.25">
      <c r="E11" s="4"/>
      <c r="F11" s="4"/>
      <c r="G11" s="4"/>
      <c r="H11" s="4"/>
    </row>
    <row r="12" spans="1:17" x14ac:dyDescent="0.25">
      <c r="E12" s="4"/>
      <c r="F12" s="4"/>
      <c r="G12" s="4"/>
      <c r="H12" s="4"/>
    </row>
    <row r="13" spans="1:17" x14ac:dyDescent="0.25">
      <c r="E13" s="4"/>
      <c r="H13" s="4"/>
    </row>
    <row r="14" spans="1:17" x14ac:dyDescent="0.25">
      <c r="E14" s="4"/>
      <c r="F14" s="4"/>
      <c r="G14" s="4"/>
      <c r="H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zoomScale="90" zoomScaleNormal="90" workbookViewId="0">
      <pane xSplit="3" topLeftCell="D1" activePane="topRight" state="frozen"/>
      <selection pane="topRight" activeCell="P34" sqref="P34"/>
    </sheetView>
  </sheetViews>
  <sheetFormatPr defaultRowHeight="15" x14ac:dyDescent="0.25"/>
  <cols>
    <col min="1" max="1" width="5" customWidth="1"/>
    <col min="2" max="2" width="10.42578125" customWidth="1"/>
    <col min="3" max="4" width="11.5703125" customWidth="1"/>
    <col min="5" max="5" width="11" customWidth="1"/>
    <col min="6" max="6" width="10.42578125" bestFit="1" customWidth="1"/>
    <col min="7" max="7" width="11.7109375" customWidth="1"/>
    <col min="9" max="9" width="15.7109375" customWidth="1"/>
    <col min="10" max="10" width="11.140625" customWidth="1"/>
    <col min="11" max="11" width="10.28515625" customWidth="1"/>
    <col min="12" max="12" width="11.140625" customWidth="1"/>
    <col min="13" max="13" width="12.140625" bestFit="1" customWidth="1"/>
    <col min="14" max="17" width="11.140625" customWidth="1"/>
    <col min="18" max="18" width="13.28515625" customWidth="1"/>
    <col min="24" max="24" width="8.140625" customWidth="1"/>
    <col min="25" max="32" width="10.7109375" customWidth="1"/>
  </cols>
  <sheetData>
    <row r="1" spans="1:41" x14ac:dyDescent="0.25">
      <c r="A1" t="s">
        <v>87</v>
      </c>
      <c r="E1" t="s">
        <v>55</v>
      </c>
      <c r="F1">
        <v>2</v>
      </c>
      <c r="G1" t="s">
        <v>44</v>
      </c>
      <c r="H1">
        <v>8</v>
      </c>
      <c r="I1" t="s">
        <v>41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 t="s">
        <v>57</v>
      </c>
      <c r="S1">
        <v>1</v>
      </c>
      <c r="T1">
        <v>2</v>
      </c>
      <c r="U1">
        <v>3</v>
      </c>
      <c r="V1" s="1">
        <v>4</v>
      </c>
      <c r="W1" s="1">
        <v>5</v>
      </c>
      <c r="X1" s="1">
        <v>6</v>
      </c>
      <c r="Y1" s="1" t="s">
        <v>58</v>
      </c>
      <c r="Z1" s="1">
        <f t="shared" ref="Z1:AE1" si="0">S1</f>
        <v>1</v>
      </c>
      <c r="AA1" s="1">
        <f t="shared" si="0"/>
        <v>2</v>
      </c>
      <c r="AB1" s="1">
        <f t="shared" si="0"/>
        <v>3</v>
      </c>
      <c r="AC1" s="1">
        <f t="shared" si="0"/>
        <v>4</v>
      </c>
      <c r="AD1" s="1">
        <f t="shared" si="0"/>
        <v>5</v>
      </c>
      <c r="AE1" s="1">
        <f t="shared" si="0"/>
        <v>6</v>
      </c>
      <c r="AF1" s="1"/>
      <c r="AJ1" s="1"/>
      <c r="AK1" s="1"/>
      <c r="AL1" s="1"/>
      <c r="AM1" s="1"/>
      <c r="AN1" s="1"/>
    </row>
    <row r="2" spans="1:41" x14ac:dyDescent="0.25">
      <c r="G2" t="s">
        <v>43</v>
      </c>
      <c r="H2">
        <v>6</v>
      </c>
      <c r="I2" t="s">
        <v>42</v>
      </c>
      <c r="J2">
        <v>1</v>
      </c>
      <c r="K2">
        <v>2</v>
      </c>
      <c r="L2">
        <v>3</v>
      </c>
      <c r="M2">
        <v>5</v>
      </c>
      <c r="N2">
        <v>4</v>
      </c>
      <c r="O2">
        <v>4</v>
      </c>
      <c r="P2">
        <v>3</v>
      </c>
      <c r="Q2">
        <v>4</v>
      </c>
      <c r="W2" s="1"/>
      <c r="X2" s="1"/>
      <c r="Y2" s="1"/>
      <c r="Z2" s="1"/>
      <c r="AA2" s="1"/>
      <c r="AB2" s="1"/>
      <c r="AC2" s="1"/>
      <c r="AD2" s="1"/>
      <c r="AE2" s="1"/>
      <c r="AF2" t="s">
        <v>76</v>
      </c>
      <c r="AJ2" s="1"/>
      <c r="AK2" s="1"/>
      <c r="AL2" s="1" t="s">
        <v>29</v>
      </c>
      <c r="AN2" s="1" t="s">
        <v>56</v>
      </c>
    </row>
    <row r="3" spans="1:41" s="1" customFormat="1" ht="30" x14ac:dyDescent="0.25">
      <c r="A3" s="1" t="s">
        <v>4</v>
      </c>
      <c r="B3" s="1" t="s">
        <v>1</v>
      </c>
      <c r="C3" s="1" t="s">
        <v>37</v>
      </c>
      <c r="D3" s="1" t="s">
        <v>35</v>
      </c>
      <c r="E3" s="1" t="s">
        <v>0</v>
      </c>
      <c r="F3" s="1" t="s">
        <v>2</v>
      </c>
      <c r="G3" s="1" t="s">
        <v>38</v>
      </c>
      <c r="H3" s="1" t="s">
        <v>39</v>
      </c>
      <c r="I3" t="s">
        <v>28</v>
      </c>
      <c r="J3" s="1" t="s">
        <v>5</v>
      </c>
      <c r="K3" s="1" t="s">
        <v>71</v>
      </c>
      <c r="L3" s="1" t="s">
        <v>72</v>
      </c>
      <c r="M3" s="1" t="s">
        <v>73</v>
      </c>
      <c r="N3" s="1" t="s">
        <v>84</v>
      </c>
      <c r="O3" s="1" t="s">
        <v>83</v>
      </c>
      <c r="P3" s="1" t="s">
        <v>51</v>
      </c>
      <c r="Q3" s="1" t="s">
        <v>52</v>
      </c>
      <c r="R3" s="2" t="s">
        <v>40</v>
      </c>
      <c r="S3" s="1" t="s">
        <v>45</v>
      </c>
      <c r="T3" s="1" t="s">
        <v>50</v>
      </c>
      <c r="U3" s="1" t="s">
        <v>46</v>
      </c>
      <c r="V3" s="1" t="s">
        <v>47</v>
      </c>
      <c r="W3" s="1" t="s">
        <v>48</v>
      </c>
      <c r="X3" s="1" t="s">
        <v>49</v>
      </c>
      <c r="AF3" s="1" t="str">
        <f>S3</f>
        <v>HP_TE</v>
      </c>
      <c r="AG3" s="1" t="str">
        <f t="shared" ref="AG3:AK3" si="1">T3</f>
        <v>HP_CAP</v>
      </c>
      <c r="AH3" s="1" t="str">
        <f t="shared" si="1"/>
        <v>HP_LE</v>
      </c>
      <c r="AI3" s="1" t="str">
        <f t="shared" si="1"/>
        <v>LP_LE</v>
      </c>
      <c r="AJ3" s="1" t="str">
        <f t="shared" si="1"/>
        <v>LP_CAP</v>
      </c>
      <c r="AK3" s="1" t="str">
        <f t="shared" si="1"/>
        <v>LP_TE</v>
      </c>
      <c r="AL3" s="1" t="s">
        <v>53</v>
      </c>
      <c r="AM3" s="1" t="s">
        <v>54</v>
      </c>
      <c r="AN3" s="1" t="s">
        <v>53</v>
      </c>
      <c r="AO3" s="1" t="s">
        <v>54</v>
      </c>
    </row>
    <row r="4" spans="1:41" x14ac:dyDescent="0.25">
      <c r="A4">
        <v>1</v>
      </c>
      <c r="B4">
        <v>0</v>
      </c>
      <c r="C4" t="s">
        <v>34</v>
      </c>
      <c r="D4" t="s">
        <v>36</v>
      </c>
      <c r="E4">
        <v>10.5</v>
      </c>
      <c r="F4" s="1">
        <v>1.89</v>
      </c>
      <c r="G4" s="1">
        <v>0.5</v>
      </c>
      <c r="H4" s="1">
        <v>0.5</v>
      </c>
      <c r="I4" t="s">
        <v>75</v>
      </c>
      <c r="J4">
        <v>1</v>
      </c>
      <c r="K4">
        <v>1</v>
      </c>
      <c r="L4">
        <v>1</v>
      </c>
      <c r="M4" s="5">
        <v>15</v>
      </c>
      <c r="N4" s="5">
        <f>ROUNDUP(0.005*$F4*1000,0)</f>
        <v>10</v>
      </c>
      <c r="O4" s="5">
        <f>ROUNDUP(0.01*$F4*1000,0)</f>
        <v>19</v>
      </c>
      <c r="P4">
        <v>1</v>
      </c>
      <c r="Q4" s="5">
        <f>ROUNDUP(0.01*$F4*1000,0)</f>
        <v>19</v>
      </c>
      <c r="R4">
        <v>-1</v>
      </c>
      <c r="S4">
        <v>-0.5</v>
      </c>
      <c r="T4">
        <v>-0.15</v>
      </c>
      <c r="U4">
        <v>0</v>
      </c>
      <c r="V4">
        <v>0.15</v>
      </c>
      <c r="W4" s="1">
        <v>0.5</v>
      </c>
      <c r="X4" s="1">
        <v>1</v>
      </c>
      <c r="Y4" s="1" t="s">
        <v>89</v>
      </c>
      <c r="Z4" s="1" t="s">
        <v>89</v>
      </c>
      <c r="AA4" s="1" t="s">
        <v>89</v>
      </c>
      <c r="AB4" s="1" t="s">
        <v>89</v>
      </c>
      <c r="AC4" s="1" t="s">
        <v>89</v>
      </c>
      <c r="AD4" s="1" t="s">
        <v>89</v>
      </c>
      <c r="AE4" s="1" t="s">
        <v>89</v>
      </c>
      <c r="AF4" s="1" t="s">
        <v>77</v>
      </c>
      <c r="AG4" s="1" t="s">
        <v>77</v>
      </c>
      <c r="AH4" s="1" t="s">
        <v>77</v>
      </c>
      <c r="AI4" s="1" t="s">
        <v>77</v>
      </c>
      <c r="AJ4" s="1" t="s">
        <v>77</v>
      </c>
      <c r="AK4" s="1" t="s">
        <v>77</v>
      </c>
      <c r="AL4" s="1"/>
      <c r="AM4" s="1"/>
      <c r="AN4" s="1"/>
      <c r="AO4" s="1"/>
    </row>
    <row r="5" spans="1:41" x14ac:dyDescent="0.25">
      <c r="A5">
        <v>2</v>
      </c>
      <c r="B5">
        <v>0.70000000000000018</v>
      </c>
      <c r="C5" t="s">
        <v>34</v>
      </c>
      <c r="D5" t="s">
        <v>36</v>
      </c>
      <c r="E5">
        <v>10.5</v>
      </c>
      <c r="F5" s="1">
        <v>1.89</v>
      </c>
      <c r="G5" s="1">
        <v>0.5</v>
      </c>
      <c r="H5" s="1">
        <v>0.5</v>
      </c>
      <c r="N5" s="5">
        <f t="shared" ref="N5:N27" si="2">ROUNDUP(0.005*$F5*1000,0)</f>
        <v>10</v>
      </c>
      <c r="O5" s="5">
        <f t="shared" ref="O5:O27" si="3">ROUNDUP(0.01*$F5*1000,0)</f>
        <v>19</v>
      </c>
      <c r="Q5" s="5">
        <f t="shared" ref="Q5:Q27" si="4">ROUNDUP(0.01*$F5*1000,0)</f>
        <v>19</v>
      </c>
      <c r="R5">
        <v>-1</v>
      </c>
      <c r="S5" s="1"/>
      <c r="W5" s="1"/>
      <c r="X5" s="1">
        <v>1</v>
      </c>
      <c r="Y5" s="1" t="s">
        <v>89</v>
      </c>
      <c r="Z5" s="1" t="s">
        <v>89</v>
      </c>
      <c r="AA5" s="1" t="s">
        <v>89</v>
      </c>
      <c r="AB5" s="1" t="s">
        <v>89</v>
      </c>
      <c r="AC5" s="1" t="s">
        <v>89</v>
      </c>
      <c r="AD5" s="1" t="s">
        <v>89</v>
      </c>
      <c r="AE5" s="1" t="s">
        <v>89</v>
      </c>
      <c r="AF5" s="1" t="s">
        <v>77</v>
      </c>
      <c r="AG5" s="1" t="s">
        <v>77</v>
      </c>
      <c r="AH5" s="1" t="s">
        <v>77</v>
      </c>
      <c r="AI5" s="1" t="s">
        <v>77</v>
      </c>
      <c r="AJ5" s="1" t="s">
        <v>77</v>
      </c>
      <c r="AK5" s="1" t="s">
        <v>77</v>
      </c>
      <c r="AL5" s="1"/>
      <c r="AM5" s="1"/>
      <c r="AN5" s="1"/>
    </row>
    <row r="6" spans="1:41" x14ac:dyDescent="0.25">
      <c r="A6">
        <v>3</v>
      </c>
      <c r="B6">
        <f>($B$12-$B$5)/7+B5</f>
        <v>1.6</v>
      </c>
      <c r="C6" t="s">
        <v>82</v>
      </c>
      <c r="D6" t="s">
        <v>36</v>
      </c>
      <c r="F6" s="1"/>
      <c r="G6" s="1"/>
      <c r="H6" s="1"/>
      <c r="N6" s="5"/>
      <c r="O6" s="5"/>
      <c r="Q6" s="5"/>
      <c r="R6">
        <v>-1</v>
      </c>
      <c r="S6" s="1"/>
      <c r="W6" s="1"/>
      <c r="X6" s="1">
        <v>1</v>
      </c>
      <c r="Y6" s="1" t="s">
        <v>89</v>
      </c>
      <c r="Z6" s="1" t="s">
        <v>89</v>
      </c>
      <c r="AA6" s="1" t="s">
        <v>89</v>
      </c>
      <c r="AB6" s="1" t="s">
        <v>89</v>
      </c>
      <c r="AC6" s="1" t="s">
        <v>89</v>
      </c>
      <c r="AD6" s="1" t="s">
        <v>89</v>
      </c>
      <c r="AE6" s="1" t="s">
        <v>89</v>
      </c>
      <c r="AF6" s="1" t="s">
        <v>77</v>
      </c>
      <c r="AG6" s="1" t="s">
        <v>77</v>
      </c>
      <c r="AH6" s="1" t="s">
        <v>77</v>
      </c>
      <c r="AI6" s="1" t="s">
        <v>77</v>
      </c>
      <c r="AJ6" s="1" t="s">
        <v>77</v>
      </c>
      <c r="AK6" s="1" t="s">
        <v>77</v>
      </c>
      <c r="AL6" s="1"/>
      <c r="AM6" s="1"/>
      <c r="AN6" s="1"/>
    </row>
    <row r="7" spans="1:41" x14ac:dyDescent="0.25">
      <c r="A7">
        <v>4</v>
      </c>
      <c r="B7">
        <f t="shared" ref="B7:B11" si="5">($B$12-$B$5)/7+B6</f>
        <v>2.5</v>
      </c>
      <c r="C7" t="s">
        <v>82</v>
      </c>
      <c r="D7" t="s">
        <v>36</v>
      </c>
      <c r="F7" s="1"/>
      <c r="G7" s="1"/>
      <c r="H7" s="1"/>
      <c r="N7" s="5"/>
      <c r="O7" s="5"/>
      <c r="Q7" s="5"/>
      <c r="R7">
        <v>-1</v>
      </c>
      <c r="S7" s="1"/>
      <c r="W7" s="1"/>
      <c r="X7" s="1">
        <v>1</v>
      </c>
      <c r="Y7" s="1" t="s">
        <v>89</v>
      </c>
      <c r="Z7" s="1" t="s">
        <v>89</v>
      </c>
      <c r="AA7" s="1" t="s">
        <v>89</v>
      </c>
      <c r="AB7" s="1" t="s">
        <v>89</v>
      </c>
      <c r="AC7" s="1" t="s">
        <v>89</v>
      </c>
      <c r="AD7" s="1" t="s">
        <v>89</v>
      </c>
      <c r="AE7" s="1" t="s">
        <v>89</v>
      </c>
      <c r="AF7" s="1" t="s">
        <v>77</v>
      </c>
      <c r="AG7" s="1" t="s">
        <v>77</v>
      </c>
      <c r="AH7" s="1" t="s">
        <v>77</v>
      </c>
      <c r="AI7" s="1" t="s">
        <v>77</v>
      </c>
      <c r="AJ7" s="1" t="s">
        <v>77</v>
      </c>
      <c r="AK7" s="1" t="s">
        <v>77</v>
      </c>
      <c r="AL7" s="1"/>
      <c r="AM7" s="1"/>
      <c r="AN7" s="1"/>
    </row>
    <row r="8" spans="1:41" x14ac:dyDescent="0.25">
      <c r="A8">
        <v>5</v>
      </c>
      <c r="B8">
        <f t="shared" si="5"/>
        <v>3.4</v>
      </c>
      <c r="C8" t="s">
        <v>82</v>
      </c>
      <c r="D8" t="s">
        <v>36</v>
      </c>
      <c r="F8" s="1"/>
      <c r="G8" s="1"/>
      <c r="H8" s="1"/>
      <c r="N8" s="5"/>
      <c r="O8" s="5"/>
      <c r="Q8" s="5"/>
      <c r="R8">
        <v>-1</v>
      </c>
      <c r="S8" s="1"/>
      <c r="W8" s="1"/>
      <c r="X8" s="1">
        <v>1</v>
      </c>
      <c r="Y8" s="1" t="s">
        <v>89</v>
      </c>
      <c r="Z8" s="1" t="s">
        <v>89</v>
      </c>
      <c r="AA8" s="1" t="s">
        <v>89</v>
      </c>
      <c r="AB8" s="1" t="s">
        <v>89</v>
      </c>
      <c r="AC8" s="1" t="s">
        <v>89</v>
      </c>
      <c r="AD8" s="1" t="s">
        <v>89</v>
      </c>
      <c r="AE8" s="1" t="s">
        <v>89</v>
      </c>
      <c r="AF8" s="1" t="s">
        <v>77</v>
      </c>
      <c r="AG8" s="1" t="s">
        <v>77</v>
      </c>
      <c r="AH8" s="1" t="s">
        <v>77</v>
      </c>
      <c r="AI8" s="1" t="s">
        <v>77</v>
      </c>
      <c r="AJ8" s="1" t="s">
        <v>77</v>
      </c>
      <c r="AK8" s="1" t="s">
        <v>77</v>
      </c>
      <c r="AL8" s="1"/>
      <c r="AM8" s="1"/>
      <c r="AN8" s="1"/>
    </row>
    <row r="9" spans="1:41" x14ac:dyDescent="0.25">
      <c r="A9">
        <v>6</v>
      </c>
      <c r="B9">
        <f t="shared" si="5"/>
        <v>4.3</v>
      </c>
      <c r="C9" t="s">
        <v>82</v>
      </c>
      <c r="D9" t="s">
        <v>36</v>
      </c>
      <c r="F9" s="1"/>
      <c r="G9" s="1"/>
      <c r="H9" s="1"/>
      <c r="N9" s="5"/>
      <c r="O9" s="5"/>
      <c r="Q9" s="5"/>
      <c r="R9">
        <v>-1</v>
      </c>
      <c r="S9" s="1"/>
      <c r="W9" s="1"/>
      <c r="X9" s="1">
        <v>1</v>
      </c>
      <c r="Y9" s="1" t="s">
        <v>89</v>
      </c>
      <c r="Z9" s="1" t="s">
        <v>89</v>
      </c>
      <c r="AA9" s="1" t="s">
        <v>89</v>
      </c>
      <c r="AB9" s="1" t="s">
        <v>89</v>
      </c>
      <c r="AC9" s="1" t="s">
        <v>89</v>
      </c>
      <c r="AD9" s="1" t="s">
        <v>89</v>
      </c>
      <c r="AE9" s="1" t="s">
        <v>89</v>
      </c>
      <c r="AF9" s="1" t="s">
        <v>77</v>
      </c>
      <c r="AG9" s="1" t="s">
        <v>77</v>
      </c>
      <c r="AH9" s="1" t="s">
        <v>77</v>
      </c>
      <c r="AI9" s="1" t="s">
        <v>77</v>
      </c>
      <c r="AJ9" s="1" t="s">
        <v>77</v>
      </c>
      <c r="AK9" s="1" t="s">
        <v>77</v>
      </c>
      <c r="AL9" s="1" t="s">
        <v>86</v>
      </c>
      <c r="AM9" s="1" t="s">
        <v>80</v>
      </c>
      <c r="AN9" s="1" t="s">
        <v>86</v>
      </c>
      <c r="AO9" s="1" t="s">
        <v>81</v>
      </c>
    </row>
    <row r="10" spans="1:41" x14ac:dyDescent="0.25">
      <c r="A10">
        <v>7</v>
      </c>
      <c r="B10">
        <f t="shared" si="5"/>
        <v>5.2</v>
      </c>
      <c r="C10" t="s">
        <v>82</v>
      </c>
      <c r="D10" t="s">
        <v>36</v>
      </c>
      <c r="F10" s="1"/>
      <c r="G10" s="1"/>
      <c r="H10" s="1"/>
      <c r="N10" s="5"/>
      <c r="O10" s="5"/>
      <c r="Q10" s="5"/>
      <c r="R10">
        <v>-1</v>
      </c>
      <c r="S10" s="1"/>
      <c r="W10" s="1"/>
      <c r="X10" s="1">
        <v>1</v>
      </c>
      <c r="Y10" s="1" t="s">
        <v>89</v>
      </c>
      <c r="Z10" s="1" t="s">
        <v>89</v>
      </c>
      <c r="AA10" s="1" t="s">
        <v>89</v>
      </c>
      <c r="AB10" s="1" t="s">
        <v>89</v>
      </c>
      <c r="AC10" s="1" t="s">
        <v>89</v>
      </c>
      <c r="AD10" s="1" t="s">
        <v>89</v>
      </c>
      <c r="AE10" s="1" t="s">
        <v>89</v>
      </c>
      <c r="AF10" s="1" t="s">
        <v>77</v>
      </c>
      <c r="AG10" s="1" t="s">
        <v>77</v>
      </c>
      <c r="AH10" s="1" t="s">
        <v>77</v>
      </c>
      <c r="AI10" s="1" t="s">
        <v>77</v>
      </c>
      <c r="AJ10" s="1" t="s">
        <v>77</v>
      </c>
      <c r="AK10" s="1" t="s">
        <v>77</v>
      </c>
      <c r="AL10" s="1" t="s">
        <v>86</v>
      </c>
      <c r="AM10" s="1" t="s">
        <v>80</v>
      </c>
      <c r="AN10" s="1" t="s">
        <v>86</v>
      </c>
      <c r="AO10" s="1" t="s">
        <v>81</v>
      </c>
    </row>
    <row r="11" spans="1:41" x14ac:dyDescent="0.25">
      <c r="A11">
        <v>8</v>
      </c>
      <c r="B11">
        <f t="shared" si="5"/>
        <v>6.1000000000000005</v>
      </c>
      <c r="C11" t="s">
        <v>82</v>
      </c>
      <c r="D11" t="s">
        <v>36</v>
      </c>
      <c r="F11" s="1"/>
      <c r="G11" s="1"/>
      <c r="H11" s="1"/>
      <c r="M11">
        <v>15</v>
      </c>
      <c r="N11" s="5"/>
      <c r="O11" s="5"/>
      <c r="Q11" s="5"/>
      <c r="R11">
        <v>-1</v>
      </c>
      <c r="S11" s="1"/>
      <c r="W11" s="1"/>
      <c r="X11" s="1">
        <v>1</v>
      </c>
      <c r="Y11" s="1" t="s">
        <v>89</v>
      </c>
      <c r="Z11" s="1" t="s">
        <v>89</v>
      </c>
      <c r="AA11" s="1" t="s">
        <v>89</v>
      </c>
      <c r="AB11" s="1" t="s">
        <v>89</v>
      </c>
      <c r="AC11" s="1" t="s">
        <v>89</v>
      </c>
      <c r="AD11" s="1" t="s">
        <v>89</v>
      </c>
      <c r="AE11" s="1" t="s">
        <v>89</v>
      </c>
      <c r="AF11" s="1" t="s">
        <v>77</v>
      </c>
      <c r="AG11" s="1" t="s">
        <v>77</v>
      </c>
      <c r="AH11" s="1" t="s">
        <v>77</v>
      </c>
      <c r="AI11" s="1" t="s">
        <v>77</v>
      </c>
      <c r="AJ11" s="1" t="s">
        <v>77</v>
      </c>
      <c r="AK11" s="1" t="s">
        <v>77</v>
      </c>
      <c r="AL11" s="1" t="s">
        <v>86</v>
      </c>
      <c r="AM11" s="1" t="s">
        <v>80</v>
      </c>
      <c r="AN11" s="1" t="s">
        <v>86</v>
      </c>
      <c r="AO11" s="1" t="s">
        <v>81</v>
      </c>
    </row>
    <row r="12" spans="1:41" x14ac:dyDescent="0.25">
      <c r="A12">
        <v>9</v>
      </c>
      <c r="B12">
        <v>7</v>
      </c>
      <c r="C12" t="s">
        <v>61</v>
      </c>
      <c r="D12" t="s">
        <v>64</v>
      </c>
      <c r="E12">
        <v>10.5</v>
      </c>
      <c r="F12" s="1">
        <v>2.8</v>
      </c>
      <c r="G12">
        <v>0.33750000000000002</v>
      </c>
      <c r="H12">
        <v>0.25</v>
      </c>
      <c r="I12" t="s">
        <v>65</v>
      </c>
      <c r="M12">
        <v>70</v>
      </c>
      <c r="N12" s="5">
        <f t="shared" si="2"/>
        <v>14</v>
      </c>
      <c r="O12" s="5">
        <f t="shared" si="3"/>
        <v>28</v>
      </c>
      <c r="Q12" s="5">
        <f t="shared" si="4"/>
        <v>28</v>
      </c>
      <c r="R12">
        <v>-1</v>
      </c>
      <c r="W12" s="1"/>
      <c r="X12" s="1">
        <v>1</v>
      </c>
      <c r="Y12" s="1" t="s">
        <v>89</v>
      </c>
      <c r="Z12" s="1" t="s">
        <v>89</v>
      </c>
      <c r="AA12" s="1" t="s">
        <v>89</v>
      </c>
      <c r="AB12" s="1" t="s">
        <v>89</v>
      </c>
      <c r="AC12" s="1" t="s">
        <v>89</v>
      </c>
      <c r="AD12" s="1" t="s">
        <v>89</v>
      </c>
      <c r="AE12" s="1" t="s">
        <v>89</v>
      </c>
      <c r="AF12" s="1" t="s">
        <v>85</v>
      </c>
      <c r="AG12" s="1" t="s">
        <v>77</v>
      </c>
      <c r="AH12" s="1" t="s">
        <v>78</v>
      </c>
      <c r="AI12" s="1" t="s">
        <v>78</v>
      </c>
      <c r="AJ12" s="1" t="s">
        <v>77</v>
      </c>
      <c r="AK12" s="1" t="s">
        <v>85</v>
      </c>
      <c r="AL12" s="1" t="s">
        <v>86</v>
      </c>
      <c r="AM12" s="1" t="s">
        <v>80</v>
      </c>
      <c r="AN12" s="1" t="s">
        <v>86</v>
      </c>
      <c r="AO12" s="1" t="s">
        <v>81</v>
      </c>
    </row>
    <row r="13" spans="1:41" x14ac:dyDescent="0.25">
      <c r="A13">
        <v>10</v>
      </c>
      <c r="B13">
        <f>($B$17-$B$12)/5+B12</f>
        <v>8.75</v>
      </c>
      <c r="C13" t="s">
        <v>82</v>
      </c>
      <c r="D13" t="s">
        <v>64</v>
      </c>
      <c r="F13" s="1"/>
      <c r="N13" s="5"/>
      <c r="O13" s="5"/>
      <c r="Q13" s="5"/>
      <c r="W13" s="1"/>
      <c r="X13" s="1"/>
      <c r="Y13" s="1" t="s">
        <v>89</v>
      </c>
      <c r="Z13" s="1" t="s">
        <v>89</v>
      </c>
      <c r="AA13" s="1" t="s">
        <v>89</v>
      </c>
      <c r="AB13" s="1" t="s">
        <v>89</v>
      </c>
      <c r="AC13" s="1" t="s">
        <v>89</v>
      </c>
      <c r="AD13" s="1" t="s">
        <v>89</v>
      </c>
      <c r="AE13" s="1" t="s">
        <v>89</v>
      </c>
      <c r="AF13" s="1" t="s">
        <v>85</v>
      </c>
      <c r="AG13" s="1" t="s">
        <v>77</v>
      </c>
      <c r="AH13" s="1" t="s">
        <v>78</v>
      </c>
      <c r="AI13" s="1" t="s">
        <v>78</v>
      </c>
      <c r="AJ13" s="1" t="s">
        <v>77</v>
      </c>
      <c r="AK13" s="1" t="s">
        <v>85</v>
      </c>
      <c r="AL13" s="1" t="s">
        <v>86</v>
      </c>
      <c r="AM13" s="1" t="s">
        <v>80</v>
      </c>
      <c r="AN13" s="1" t="s">
        <v>86</v>
      </c>
      <c r="AO13" s="1" t="s">
        <v>81</v>
      </c>
    </row>
    <row r="14" spans="1:41" x14ac:dyDescent="0.25">
      <c r="A14">
        <v>11</v>
      </c>
      <c r="B14">
        <f t="shared" ref="B14:B16" si="6">($B$17-$B$12)/5+B13</f>
        <v>10.5</v>
      </c>
      <c r="C14" t="s">
        <v>82</v>
      </c>
      <c r="D14" t="s">
        <v>64</v>
      </c>
      <c r="F14" s="1"/>
      <c r="N14" s="5"/>
      <c r="O14" s="5"/>
      <c r="Q14" s="5"/>
      <c r="W14" s="1"/>
      <c r="X14" s="1"/>
      <c r="Y14" s="1" t="s">
        <v>89</v>
      </c>
      <c r="Z14" s="1" t="s">
        <v>89</v>
      </c>
      <c r="AA14" s="1" t="s">
        <v>89</v>
      </c>
      <c r="AB14" s="1" t="s">
        <v>89</v>
      </c>
      <c r="AC14" s="1" t="s">
        <v>89</v>
      </c>
      <c r="AD14" s="1" t="s">
        <v>89</v>
      </c>
      <c r="AE14" s="1" t="s">
        <v>89</v>
      </c>
      <c r="AF14" s="1" t="s">
        <v>85</v>
      </c>
      <c r="AG14" s="1" t="s">
        <v>77</v>
      </c>
      <c r="AH14" s="1" t="s">
        <v>78</v>
      </c>
      <c r="AI14" s="1" t="s">
        <v>78</v>
      </c>
      <c r="AJ14" s="1" t="s">
        <v>77</v>
      </c>
      <c r="AK14" s="1" t="s">
        <v>85</v>
      </c>
      <c r="AL14" s="1" t="s">
        <v>86</v>
      </c>
      <c r="AM14" s="1" t="s">
        <v>80</v>
      </c>
      <c r="AN14" s="1" t="s">
        <v>86</v>
      </c>
      <c r="AO14" s="1" t="s">
        <v>81</v>
      </c>
    </row>
    <row r="15" spans="1:41" x14ac:dyDescent="0.25">
      <c r="A15">
        <v>12</v>
      </c>
      <c r="B15">
        <f t="shared" si="6"/>
        <v>12.25</v>
      </c>
      <c r="C15" t="s">
        <v>82</v>
      </c>
      <c r="D15" t="s">
        <v>64</v>
      </c>
      <c r="F15" s="1"/>
      <c r="N15" s="5"/>
      <c r="O15" s="5"/>
      <c r="Q15" s="5"/>
      <c r="W15" s="1"/>
      <c r="X15" s="1"/>
      <c r="Y15" s="1" t="s">
        <v>89</v>
      </c>
      <c r="Z15" s="1" t="s">
        <v>89</v>
      </c>
      <c r="AA15" s="1" t="s">
        <v>89</v>
      </c>
      <c r="AB15" s="1" t="s">
        <v>89</v>
      </c>
      <c r="AC15" s="1" t="s">
        <v>89</v>
      </c>
      <c r="AD15" s="1" t="s">
        <v>89</v>
      </c>
      <c r="AE15" s="1" t="s">
        <v>89</v>
      </c>
      <c r="AF15" s="1" t="s">
        <v>85</v>
      </c>
      <c r="AG15" s="1" t="s">
        <v>77</v>
      </c>
      <c r="AH15" s="1" t="s">
        <v>78</v>
      </c>
      <c r="AI15" s="1" t="s">
        <v>78</v>
      </c>
      <c r="AJ15" s="1" t="s">
        <v>77</v>
      </c>
      <c r="AK15" s="1" t="s">
        <v>85</v>
      </c>
      <c r="AL15" s="1" t="s">
        <v>86</v>
      </c>
      <c r="AM15" s="1" t="s">
        <v>80</v>
      </c>
      <c r="AN15" s="1" t="s">
        <v>86</v>
      </c>
      <c r="AO15" s="1" t="s">
        <v>81</v>
      </c>
    </row>
    <row r="16" spans="1:41" x14ac:dyDescent="0.25">
      <c r="A16">
        <v>13</v>
      </c>
      <c r="B16">
        <f t="shared" si="6"/>
        <v>14</v>
      </c>
      <c r="C16" t="s">
        <v>82</v>
      </c>
      <c r="D16" t="s">
        <v>64</v>
      </c>
      <c r="F16" s="1"/>
      <c r="N16" s="5"/>
      <c r="O16" s="5"/>
      <c r="Q16" s="5"/>
      <c r="W16" s="1"/>
      <c r="X16" s="1"/>
      <c r="Y16" s="1" t="s">
        <v>89</v>
      </c>
      <c r="Z16" s="1" t="s">
        <v>89</v>
      </c>
      <c r="AA16" s="1" t="s">
        <v>89</v>
      </c>
      <c r="AB16" s="1" t="s">
        <v>89</v>
      </c>
      <c r="AC16" s="1" t="s">
        <v>89</v>
      </c>
      <c r="AD16" s="1" t="s">
        <v>89</v>
      </c>
      <c r="AE16" s="1" t="s">
        <v>89</v>
      </c>
      <c r="AF16" s="1" t="s">
        <v>85</v>
      </c>
      <c r="AG16" s="1" t="s">
        <v>77</v>
      </c>
      <c r="AH16" s="1" t="s">
        <v>78</v>
      </c>
      <c r="AI16" s="1" t="s">
        <v>78</v>
      </c>
      <c r="AJ16" s="1" t="s">
        <v>77</v>
      </c>
      <c r="AK16" s="1" t="s">
        <v>85</v>
      </c>
      <c r="AL16" s="1" t="s">
        <v>86</v>
      </c>
      <c r="AM16" s="1" t="s">
        <v>80</v>
      </c>
      <c r="AN16" s="1" t="s">
        <v>86</v>
      </c>
      <c r="AO16" s="1" t="s">
        <v>81</v>
      </c>
    </row>
    <row r="17" spans="1:41" x14ac:dyDescent="0.25">
      <c r="A17">
        <v>14</v>
      </c>
      <c r="B17">
        <v>15.75</v>
      </c>
      <c r="C17" t="s">
        <v>79</v>
      </c>
      <c r="D17" t="s">
        <v>64</v>
      </c>
      <c r="E17">
        <v>2.5</v>
      </c>
      <c r="F17" s="1">
        <v>2.1583332999999998</v>
      </c>
      <c r="G17">
        <v>0.33750000000000002</v>
      </c>
      <c r="H17">
        <v>0.25</v>
      </c>
      <c r="N17" s="5">
        <f t="shared" si="2"/>
        <v>11</v>
      </c>
      <c r="O17" s="5">
        <f t="shared" si="3"/>
        <v>22</v>
      </c>
      <c r="Q17" s="5">
        <f t="shared" si="4"/>
        <v>22</v>
      </c>
      <c r="R17">
        <v>-1</v>
      </c>
      <c r="X17" s="1">
        <v>1</v>
      </c>
      <c r="Y17" s="1" t="s">
        <v>89</v>
      </c>
      <c r="Z17" s="1" t="s">
        <v>89</v>
      </c>
      <c r="AA17" s="1" t="s">
        <v>89</v>
      </c>
      <c r="AB17" s="1" t="s">
        <v>89</v>
      </c>
      <c r="AC17" s="1" t="s">
        <v>89</v>
      </c>
      <c r="AD17" s="1" t="s">
        <v>89</v>
      </c>
      <c r="AE17" s="1" t="s">
        <v>89</v>
      </c>
      <c r="AF17" s="1" t="s">
        <v>85</v>
      </c>
      <c r="AG17" s="1" t="s">
        <v>77</v>
      </c>
      <c r="AH17" s="1" t="s">
        <v>78</v>
      </c>
      <c r="AI17" s="1" t="s">
        <v>78</v>
      </c>
      <c r="AJ17" s="1" t="s">
        <v>77</v>
      </c>
      <c r="AK17" s="1" t="s">
        <v>85</v>
      </c>
      <c r="AL17" s="1" t="s">
        <v>86</v>
      </c>
      <c r="AM17" s="1" t="s">
        <v>80</v>
      </c>
      <c r="AN17" s="1" t="s">
        <v>86</v>
      </c>
      <c r="AO17" s="1" t="s">
        <v>81</v>
      </c>
    </row>
    <row r="18" spans="1:41" x14ac:dyDescent="0.25">
      <c r="A18">
        <v>15</v>
      </c>
      <c r="B18">
        <f>($B$22-$B$17)/5+B17</f>
        <v>17.5</v>
      </c>
      <c r="C18" t="s">
        <v>82</v>
      </c>
      <c r="D18" t="s">
        <v>64</v>
      </c>
      <c r="F18" s="1"/>
      <c r="N18" s="5"/>
      <c r="O18" s="5"/>
      <c r="Q18" s="5"/>
      <c r="X18" s="1"/>
      <c r="Y18" s="1" t="s">
        <v>89</v>
      </c>
      <c r="Z18" s="1" t="s">
        <v>89</v>
      </c>
      <c r="AA18" s="1" t="s">
        <v>89</v>
      </c>
      <c r="AB18" s="1" t="s">
        <v>89</v>
      </c>
      <c r="AC18" s="1" t="s">
        <v>89</v>
      </c>
      <c r="AD18" s="1" t="s">
        <v>89</v>
      </c>
      <c r="AE18" s="1" t="s">
        <v>89</v>
      </c>
      <c r="AF18" s="1" t="s">
        <v>85</v>
      </c>
      <c r="AG18" s="1" t="s">
        <v>77</v>
      </c>
      <c r="AH18" s="1" t="s">
        <v>78</v>
      </c>
      <c r="AI18" s="1" t="s">
        <v>78</v>
      </c>
      <c r="AJ18" s="1" t="s">
        <v>77</v>
      </c>
      <c r="AK18" s="1" t="s">
        <v>85</v>
      </c>
      <c r="AL18" s="1" t="s">
        <v>86</v>
      </c>
      <c r="AM18" s="1" t="s">
        <v>80</v>
      </c>
      <c r="AN18" s="1" t="s">
        <v>86</v>
      </c>
      <c r="AO18" s="1" t="s">
        <v>81</v>
      </c>
    </row>
    <row r="19" spans="1:41" x14ac:dyDescent="0.25">
      <c r="A19">
        <v>16</v>
      </c>
      <c r="B19">
        <f t="shared" ref="B19:B21" si="7">($B$22-$B$17)/5+B18</f>
        <v>19.25</v>
      </c>
      <c r="C19" t="s">
        <v>82</v>
      </c>
      <c r="D19" t="s">
        <v>64</v>
      </c>
      <c r="F19" s="1"/>
      <c r="N19" s="5"/>
      <c r="O19" s="5"/>
      <c r="Q19" s="5"/>
      <c r="X19" s="1"/>
      <c r="Y19" s="1" t="s">
        <v>89</v>
      </c>
      <c r="Z19" s="1" t="s">
        <v>89</v>
      </c>
      <c r="AA19" s="1" t="s">
        <v>89</v>
      </c>
      <c r="AB19" s="1" t="s">
        <v>89</v>
      </c>
      <c r="AC19" s="1" t="s">
        <v>89</v>
      </c>
      <c r="AD19" s="1" t="s">
        <v>89</v>
      </c>
      <c r="AE19" s="1" t="s">
        <v>89</v>
      </c>
      <c r="AF19" s="1" t="s">
        <v>85</v>
      </c>
      <c r="AG19" s="1" t="s">
        <v>77</v>
      </c>
      <c r="AH19" s="1" t="s">
        <v>78</v>
      </c>
      <c r="AI19" s="1" t="s">
        <v>78</v>
      </c>
      <c r="AJ19" s="1" t="s">
        <v>77</v>
      </c>
      <c r="AK19" s="1" t="s">
        <v>85</v>
      </c>
      <c r="AL19" s="1" t="s">
        <v>86</v>
      </c>
      <c r="AM19" s="1" t="s">
        <v>80</v>
      </c>
      <c r="AN19" s="1" t="s">
        <v>86</v>
      </c>
      <c r="AO19" s="1" t="s">
        <v>81</v>
      </c>
    </row>
    <row r="20" spans="1:41" x14ac:dyDescent="0.25">
      <c r="A20">
        <v>17</v>
      </c>
      <c r="B20">
        <f t="shared" si="7"/>
        <v>21</v>
      </c>
      <c r="C20" t="s">
        <v>82</v>
      </c>
      <c r="D20" t="s">
        <v>64</v>
      </c>
      <c r="F20" s="1"/>
      <c r="N20" s="5"/>
      <c r="O20" s="5"/>
      <c r="Q20" s="5"/>
      <c r="X20" s="1"/>
      <c r="Y20" s="1" t="s">
        <v>89</v>
      </c>
      <c r="Z20" s="1" t="s">
        <v>89</v>
      </c>
      <c r="AA20" s="1" t="s">
        <v>89</v>
      </c>
      <c r="AB20" s="1" t="s">
        <v>89</v>
      </c>
      <c r="AC20" s="1" t="s">
        <v>89</v>
      </c>
      <c r="AD20" s="1" t="s">
        <v>89</v>
      </c>
      <c r="AE20" s="1" t="s">
        <v>89</v>
      </c>
      <c r="AF20" s="1" t="s">
        <v>85</v>
      </c>
      <c r="AG20" s="1" t="s">
        <v>77</v>
      </c>
      <c r="AH20" s="1" t="s">
        <v>78</v>
      </c>
      <c r="AI20" s="1" t="s">
        <v>78</v>
      </c>
      <c r="AJ20" s="1" t="s">
        <v>77</v>
      </c>
      <c r="AK20" s="1" t="s">
        <v>85</v>
      </c>
      <c r="AL20" s="1" t="s">
        <v>86</v>
      </c>
      <c r="AM20" s="1" t="s">
        <v>80</v>
      </c>
      <c r="AN20" s="1" t="s">
        <v>86</v>
      </c>
      <c r="AO20" s="1" t="s">
        <v>81</v>
      </c>
    </row>
    <row r="21" spans="1:41" x14ac:dyDescent="0.25">
      <c r="A21">
        <v>18</v>
      </c>
      <c r="B21">
        <f t="shared" si="7"/>
        <v>22.75</v>
      </c>
      <c r="C21" t="s">
        <v>82</v>
      </c>
      <c r="D21" t="s">
        <v>64</v>
      </c>
      <c r="F21" s="1"/>
      <c r="N21" s="5"/>
      <c r="O21" s="5"/>
      <c r="Q21" s="5"/>
      <c r="X21" s="1"/>
      <c r="Y21" s="1" t="s">
        <v>89</v>
      </c>
      <c r="Z21" s="1" t="s">
        <v>89</v>
      </c>
      <c r="AA21" s="1" t="s">
        <v>89</v>
      </c>
      <c r="AB21" s="1" t="s">
        <v>89</v>
      </c>
      <c r="AC21" s="1" t="s">
        <v>89</v>
      </c>
      <c r="AD21" s="1" t="s">
        <v>89</v>
      </c>
      <c r="AE21" s="1" t="s">
        <v>89</v>
      </c>
      <c r="AF21" s="1" t="s">
        <v>85</v>
      </c>
      <c r="AG21" s="1" t="s">
        <v>77</v>
      </c>
      <c r="AH21" s="1" t="s">
        <v>78</v>
      </c>
      <c r="AI21" s="1" t="s">
        <v>78</v>
      </c>
      <c r="AJ21" s="1" t="s">
        <v>77</v>
      </c>
      <c r="AK21" s="1" t="s">
        <v>85</v>
      </c>
      <c r="AL21" s="1" t="s">
        <v>86</v>
      </c>
      <c r="AM21" s="1" t="s">
        <v>80</v>
      </c>
      <c r="AN21" s="1" t="s">
        <v>86</v>
      </c>
      <c r="AO21" s="1" t="s">
        <v>81</v>
      </c>
    </row>
    <row r="22" spans="1:41" x14ac:dyDescent="0.25">
      <c r="A22">
        <v>19</v>
      </c>
      <c r="B22">
        <v>24.5</v>
      </c>
      <c r="C22" t="s">
        <v>62</v>
      </c>
      <c r="D22" t="s">
        <v>64</v>
      </c>
      <c r="E22">
        <v>0</v>
      </c>
      <c r="F22">
        <v>1.51677777</v>
      </c>
      <c r="G22">
        <v>0.33750000000000002</v>
      </c>
      <c r="H22">
        <v>0.25</v>
      </c>
      <c r="M22">
        <v>21</v>
      </c>
      <c r="N22" s="5">
        <f t="shared" si="2"/>
        <v>8</v>
      </c>
      <c r="O22" s="5">
        <f t="shared" si="3"/>
        <v>16</v>
      </c>
      <c r="Q22" s="5">
        <f t="shared" si="4"/>
        <v>16</v>
      </c>
      <c r="R22">
        <v>-1</v>
      </c>
      <c r="W22" s="1"/>
      <c r="X22" s="1">
        <v>1</v>
      </c>
      <c r="Y22" s="1" t="s">
        <v>89</v>
      </c>
      <c r="Z22" s="1" t="s">
        <v>89</v>
      </c>
      <c r="AA22" s="1" t="s">
        <v>89</v>
      </c>
      <c r="AB22" s="1" t="s">
        <v>89</v>
      </c>
      <c r="AC22" s="1" t="s">
        <v>89</v>
      </c>
      <c r="AD22" s="1" t="s">
        <v>89</v>
      </c>
      <c r="AE22" s="1" t="s">
        <v>89</v>
      </c>
      <c r="AF22" s="1" t="s">
        <v>85</v>
      </c>
      <c r="AG22" s="1" t="s">
        <v>77</v>
      </c>
      <c r="AH22" s="1" t="s">
        <v>78</v>
      </c>
      <c r="AI22" s="1" t="s">
        <v>78</v>
      </c>
      <c r="AJ22" s="1" t="s">
        <v>77</v>
      </c>
      <c r="AK22" s="1" t="s">
        <v>85</v>
      </c>
      <c r="AL22" s="1" t="s">
        <v>86</v>
      </c>
      <c r="AM22" s="1" t="s">
        <v>80</v>
      </c>
      <c r="AN22" s="1" t="s">
        <v>86</v>
      </c>
      <c r="AO22" s="1" t="s">
        <v>81</v>
      </c>
    </row>
    <row r="23" spans="1:41" x14ac:dyDescent="0.25">
      <c r="A23">
        <v>20</v>
      </c>
      <c r="B23">
        <f>($B$27-$B$22)/5+B22</f>
        <v>26.25</v>
      </c>
      <c r="C23" t="s">
        <v>82</v>
      </c>
      <c r="D23" t="s">
        <v>64</v>
      </c>
      <c r="N23" s="5"/>
      <c r="O23" s="5"/>
      <c r="Q23" s="5"/>
      <c r="W23" s="1"/>
      <c r="X23" s="1"/>
      <c r="Y23" s="1" t="s">
        <v>89</v>
      </c>
      <c r="Z23" s="1" t="s">
        <v>89</v>
      </c>
      <c r="AA23" s="1" t="s">
        <v>89</v>
      </c>
      <c r="AB23" s="1" t="s">
        <v>89</v>
      </c>
      <c r="AC23" s="1" t="s">
        <v>89</v>
      </c>
      <c r="AD23" s="1" t="s">
        <v>89</v>
      </c>
      <c r="AE23" s="1" t="s">
        <v>89</v>
      </c>
      <c r="AF23" s="1" t="s">
        <v>85</v>
      </c>
      <c r="AG23" s="1" t="s">
        <v>77</v>
      </c>
      <c r="AH23" s="1" t="s">
        <v>78</v>
      </c>
      <c r="AI23" s="1" t="s">
        <v>78</v>
      </c>
      <c r="AJ23" s="1" t="s">
        <v>77</v>
      </c>
      <c r="AK23" s="1" t="s">
        <v>85</v>
      </c>
      <c r="AL23" s="1" t="s">
        <v>86</v>
      </c>
      <c r="AM23" s="1" t="s">
        <v>80</v>
      </c>
      <c r="AN23" s="1" t="s">
        <v>86</v>
      </c>
      <c r="AO23" s="1" t="s">
        <v>81</v>
      </c>
    </row>
    <row r="24" spans="1:41" x14ac:dyDescent="0.25">
      <c r="A24">
        <v>21</v>
      </c>
      <c r="B24">
        <f t="shared" ref="B24:B26" si="8">($B$27-$B$22)/5+B23</f>
        <v>28</v>
      </c>
      <c r="C24" t="s">
        <v>82</v>
      </c>
      <c r="D24" t="s">
        <v>64</v>
      </c>
      <c r="N24" s="5"/>
      <c r="O24" s="5"/>
      <c r="Q24" s="5"/>
      <c r="W24" s="1"/>
      <c r="X24" s="1"/>
      <c r="Y24" s="1" t="s">
        <v>89</v>
      </c>
      <c r="Z24" s="1" t="s">
        <v>89</v>
      </c>
      <c r="AA24" s="1" t="s">
        <v>89</v>
      </c>
      <c r="AB24" s="1" t="s">
        <v>89</v>
      </c>
      <c r="AC24" s="1" t="s">
        <v>89</v>
      </c>
      <c r="AD24" s="1" t="s">
        <v>89</v>
      </c>
      <c r="AE24" s="1" t="s">
        <v>89</v>
      </c>
      <c r="AF24" s="1" t="s">
        <v>85</v>
      </c>
      <c r="AG24" s="1" t="s">
        <v>77</v>
      </c>
      <c r="AH24" s="1" t="s">
        <v>78</v>
      </c>
      <c r="AI24" s="1" t="s">
        <v>78</v>
      </c>
      <c r="AJ24" s="1" t="s">
        <v>77</v>
      </c>
      <c r="AK24" s="1" t="s">
        <v>85</v>
      </c>
      <c r="AL24" s="1" t="s">
        <v>86</v>
      </c>
      <c r="AM24" s="1" t="s">
        <v>80</v>
      </c>
      <c r="AN24" s="1" t="s">
        <v>86</v>
      </c>
      <c r="AO24" s="1" t="s">
        <v>81</v>
      </c>
    </row>
    <row r="25" spans="1:41" x14ac:dyDescent="0.25">
      <c r="A25">
        <v>22</v>
      </c>
      <c r="B25">
        <f t="shared" si="8"/>
        <v>29.75</v>
      </c>
      <c r="C25" t="s">
        <v>82</v>
      </c>
      <c r="D25" t="s">
        <v>64</v>
      </c>
      <c r="N25" s="5"/>
      <c r="O25" s="5"/>
      <c r="Q25" s="5"/>
      <c r="W25" s="1"/>
      <c r="X25" s="1"/>
      <c r="Y25" s="1" t="s">
        <v>89</v>
      </c>
      <c r="Z25" s="1" t="s">
        <v>89</v>
      </c>
      <c r="AA25" s="1" t="s">
        <v>89</v>
      </c>
      <c r="AB25" s="1" t="s">
        <v>89</v>
      </c>
      <c r="AC25" s="1" t="s">
        <v>89</v>
      </c>
      <c r="AD25" s="1" t="s">
        <v>89</v>
      </c>
      <c r="AE25" s="1" t="s">
        <v>89</v>
      </c>
      <c r="AF25" s="1" t="s">
        <v>85</v>
      </c>
      <c r="AG25" s="1" t="s">
        <v>77</v>
      </c>
      <c r="AH25" s="1" t="s">
        <v>78</v>
      </c>
      <c r="AI25" s="1" t="s">
        <v>78</v>
      </c>
      <c r="AJ25" s="1" t="s">
        <v>77</v>
      </c>
      <c r="AK25" s="1" t="s">
        <v>85</v>
      </c>
      <c r="AL25" s="1" t="s">
        <v>86</v>
      </c>
      <c r="AM25" s="1" t="s">
        <v>80</v>
      </c>
      <c r="AN25" s="1" t="s">
        <v>86</v>
      </c>
      <c r="AO25" s="1" t="s">
        <v>81</v>
      </c>
    </row>
    <row r="26" spans="1:41" x14ac:dyDescent="0.25">
      <c r="A26">
        <v>23</v>
      </c>
      <c r="B26">
        <f t="shared" si="8"/>
        <v>31.5</v>
      </c>
      <c r="C26" t="s">
        <v>82</v>
      </c>
      <c r="D26" t="s">
        <v>64</v>
      </c>
      <c r="N26" s="5"/>
      <c r="O26" s="5"/>
      <c r="Q26" s="5"/>
      <c r="W26" s="1"/>
      <c r="X26" s="1"/>
      <c r="Y26" s="1" t="s">
        <v>89</v>
      </c>
      <c r="Z26" s="1" t="s">
        <v>89</v>
      </c>
      <c r="AA26" s="1" t="s">
        <v>89</v>
      </c>
      <c r="AB26" s="1" t="s">
        <v>89</v>
      </c>
      <c r="AC26" s="1" t="s">
        <v>89</v>
      </c>
      <c r="AD26" s="1" t="s">
        <v>89</v>
      </c>
      <c r="AE26" s="1" t="s">
        <v>89</v>
      </c>
      <c r="AF26" s="1" t="s">
        <v>85</v>
      </c>
      <c r="AG26" s="1" t="s">
        <v>77</v>
      </c>
      <c r="AH26" s="1" t="s">
        <v>78</v>
      </c>
      <c r="AI26" s="1" t="s">
        <v>78</v>
      </c>
      <c r="AJ26" s="1" t="s">
        <v>77</v>
      </c>
      <c r="AK26" s="1" t="s">
        <v>85</v>
      </c>
      <c r="AL26" s="1" t="s">
        <v>86</v>
      </c>
      <c r="AM26" s="1" t="s">
        <v>80</v>
      </c>
      <c r="AN26" s="1" t="s">
        <v>86</v>
      </c>
      <c r="AO26" s="1" t="s">
        <v>81</v>
      </c>
    </row>
    <row r="27" spans="1:41" x14ac:dyDescent="0.25">
      <c r="A27">
        <v>24</v>
      </c>
      <c r="B27">
        <v>33.25</v>
      </c>
      <c r="C27" t="s">
        <v>63</v>
      </c>
      <c r="D27" t="s">
        <v>64</v>
      </c>
      <c r="E27">
        <v>-0.6</v>
      </c>
      <c r="F27" s="1">
        <v>0.875</v>
      </c>
      <c r="G27">
        <v>0.33750000000000002</v>
      </c>
      <c r="H27">
        <v>0.25</v>
      </c>
      <c r="I27" t="s">
        <v>74</v>
      </c>
      <c r="J27">
        <v>1</v>
      </c>
      <c r="K27">
        <v>1</v>
      </c>
      <c r="L27">
        <v>1</v>
      </c>
      <c r="M27">
        <v>21</v>
      </c>
      <c r="N27" s="5">
        <f t="shared" si="2"/>
        <v>5</v>
      </c>
      <c r="O27" s="5">
        <f t="shared" si="3"/>
        <v>9</v>
      </c>
      <c r="P27">
        <v>1</v>
      </c>
      <c r="Q27" s="5">
        <f t="shared" si="4"/>
        <v>9</v>
      </c>
      <c r="R27">
        <v>-1</v>
      </c>
      <c r="S27">
        <v>-0.5</v>
      </c>
      <c r="T27">
        <v>-0.15</v>
      </c>
      <c r="U27">
        <v>0</v>
      </c>
      <c r="V27">
        <v>0.15</v>
      </c>
      <c r="W27" s="1">
        <v>0.5</v>
      </c>
      <c r="X27" s="1">
        <v>1</v>
      </c>
      <c r="Y27" s="1" t="s">
        <v>89</v>
      </c>
      <c r="Z27" s="1" t="s">
        <v>89</v>
      </c>
      <c r="AA27" s="1" t="s">
        <v>89</v>
      </c>
      <c r="AB27" s="1" t="s">
        <v>89</v>
      </c>
      <c r="AC27" s="1" t="s">
        <v>89</v>
      </c>
      <c r="AD27" s="1" t="s">
        <v>89</v>
      </c>
      <c r="AE27" s="1" t="s">
        <v>89</v>
      </c>
      <c r="AF27" s="1" t="s">
        <v>85</v>
      </c>
      <c r="AG27" s="1" t="s">
        <v>77</v>
      </c>
      <c r="AH27" s="1" t="s">
        <v>78</v>
      </c>
      <c r="AI27" s="1" t="s">
        <v>78</v>
      </c>
      <c r="AJ27" s="1" t="s">
        <v>77</v>
      </c>
      <c r="AK27" s="1" t="s">
        <v>85</v>
      </c>
      <c r="AL27" s="1"/>
      <c r="AM27" s="1"/>
      <c r="AN27" s="1"/>
      <c r="AO27" s="1"/>
    </row>
    <row r="28" spans="1:41" x14ac:dyDescent="0.25"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J28" s="1"/>
      <c r="AK28" s="1"/>
      <c r="AL28" s="1"/>
      <c r="AM28" s="1"/>
      <c r="AN28" s="1"/>
      <c r="AO28" s="1"/>
    </row>
    <row r="29" spans="1:41" x14ac:dyDescent="0.25"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J29" s="1"/>
      <c r="AK29" s="1"/>
      <c r="AL29" s="1"/>
      <c r="AM29" s="1"/>
      <c r="AN29" s="1"/>
      <c r="AO29" s="1"/>
    </row>
    <row r="30" spans="1:41" x14ac:dyDescent="0.25"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J30" s="1"/>
      <c r="AK30" s="1"/>
      <c r="AL30" s="1"/>
      <c r="AM30" s="1"/>
      <c r="AN30" s="1"/>
      <c r="AO30" s="1"/>
    </row>
    <row r="31" spans="1:41" x14ac:dyDescent="0.25"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J31" s="1"/>
      <c r="AK31" s="1"/>
      <c r="AL31" s="1"/>
      <c r="AN31" s="1"/>
    </row>
    <row r="32" spans="1:41" x14ac:dyDescent="0.25">
      <c r="X32" s="1"/>
      <c r="Y32" s="1"/>
      <c r="Z32" s="1"/>
      <c r="AA32" s="1"/>
      <c r="AB32" s="1"/>
      <c r="AC32" s="1"/>
      <c r="AD32" s="1"/>
      <c r="AE32" s="1"/>
      <c r="AF32" s="1"/>
      <c r="AG32" s="1"/>
      <c r="AJ32" s="1"/>
      <c r="AK32" s="1"/>
      <c r="AL32" s="1"/>
      <c r="AN32" s="1"/>
    </row>
    <row r="33" spans="24:40" x14ac:dyDescent="0.25">
      <c r="X33" s="1"/>
      <c r="Y33" s="1"/>
      <c r="Z33" s="1"/>
      <c r="AA33" s="1"/>
      <c r="AB33" s="1"/>
      <c r="AC33" s="1"/>
      <c r="AD33" s="1"/>
      <c r="AE33" s="1"/>
      <c r="AF33" s="1"/>
      <c r="AG33" s="1"/>
      <c r="AJ33" s="1"/>
      <c r="AK33" s="1"/>
      <c r="AL33" s="1"/>
      <c r="AN33" s="1"/>
    </row>
    <row r="34" spans="24:40" x14ac:dyDescent="0.25">
      <c r="X34" s="1"/>
      <c r="Y34" s="1"/>
      <c r="Z34" s="1"/>
      <c r="AA34" s="1"/>
      <c r="AB34" s="1"/>
      <c r="AC34" s="1"/>
      <c r="AD34" s="1"/>
      <c r="AE34" s="1"/>
      <c r="AF34" s="1"/>
      <c r="AG34" s="1"/>
      <c r="AJ34" s="1"/>
      <c r="AK34" s="1"/>
      <c r="AL34" s="1"/>
      <c r="AN34" s="1"/>
    </row>
    <row r="35" spans="24:40" x14ac:dyDescent="0.25">
      <c r="X35" s="1"/>
      <c r="Y35" s="1"/>
      <c r="Z35" s="1"/>
      <c r="AA35" s="1"/>
      <c r="AB35" s="1"/>
      <c r="AC35" s="1"/>
      <c r="AD35" s="1"/>
      <c r="AE35" s="1"/>
      <c r="AF35" s="1"/>
      <c r="AG35" s="1"/>
      <c r="AJ35" s="1"/>
      <c r="AK35" s="1"/>
      <c r="AL35" s="1"/>
      <c r="AN35" s="1"/>
    </row>
    <row r="41" spans="24:40" x14ac:dyDescent="0.25">
      <c r="AF41" s="1"/>
      <c r="AG41" s="1"/>
      <c r="AH41" s="1"/>
      <c r="AI41" s="1"/>
    </row>
  </sheetData>
  <sortState ref="B2:G52">
    <sortCondition ref="B2:B5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5" x14ac:dyDescent="0.25"/>
  <cols>
    <col min="1" max="1" width="24.140625" customWidth="1"/>
  </cols>
  <sheetData>
    <row r="1" spans="1:3" x14ac:dyDescent="0.25">
      <c r="A1" t="s">
        <v>59</v>
      </c>
      <c r="B1">
        <v>120</v>
      </c>
      <c r="C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Materials</vt:lpstr>
      <vt:lpstr>Geometry</vt:lpstr>
      <vt:lpstr>Parameters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2012-08-08T19:08:13Z</dcterms:modified>
</cp:coreProperties>
</file>