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0" windowWidth="21075" windowHeight="10800" activeTab="2"/>
  </bookViews>
  <sheets>
    <sheet name="Materials" sheetId="6" r:id="rId1"/>
    <sheet name="Geometry" sheetId="1" r:id="rId2"/>
    <sheet name="Components" sheetId="4" r:id="rId3"/>
  </sheets>
  <calcPr calcId="145621"/>
</workbook>
</file>

<file path=xl/calcChain.xml><?xml version="1.0" encoding="utf-8"?>
<calcChain xmlns="http://schemas.openxmlformats.org/spreadsheetml/2006/main">
  <c r="K28" i="1" l="1"/>
  <c r="K27" i="1"/>
  <c r="K24" i="1"/>
  <c r="K25" i="1"/>
  <c r="K26" i="1"/>
  <c r="K9" i="1"/>
  <c r="K10" i="1"/>
  <c r="K11" i="1"/>
  <c r="K12" i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8" i="1"/>
  <c r="K5" i="1"/>
  <c r="O5" i="6" l="1"/>
  <c r="O6" i="6"/>
  <c r="O7" i="6"/>
  <c r="O8" i="6"/>
  <c r="O9" i="6"/>
  <c r="O4" i="6"/>
  <c r="N6" i="6" l="1"/>
  <c r="A5" i="6"/>
  <c r="A6" i="6" s="1"/>
  <c r="A7" i="6" s="1"/>
  <c r="A8" i="6" s="1"/>
</calcChain>
</file>

<file path=xl/sharedStrings.xml><?xml version="1.0" encoding="utf-8"?>
<sst xmlns="http://schemas.openxmlformats.org/spreadsheetml/2006/main" count="151" uniqueCount="87">
  <si>
    <t>Twist (deg)</t>
  </si>
  <si>
    <t>aero center</t>
  </si>
  <si>
    <t>% Thick</t>
  </si>
  <si>
    <t>Chord (m)</t>
  </si>
  <si>
    <t>gelcoat</t>
  </si>
  <si>
    <t>offset</t>
  </si>
  <si>
    <t>te-reinf</t>
  </si>
  <si>
    <t>le,te</t>
  </si>
  <si>
    <t>a,b</t>
  </si>
  <si>
    <t>b,c</t>
  </si>
  <si>
    <t>Material ID</t>
  </si>
  <si>
    <t>Type</t>
  </si>
  <si>
    <t>Layer Thickness</t>
  </si>
  <si>
    <t>Ex</t>
  </si>
  <si>
    <t>Ey</t>
  </si>
  <si>
    <t>Gxy</t>
  </si>
  <si>
    <t>prxy</t>
  </si>
  <si>
    <t>UTS</t>
  </si>
  <si>
    <t>UCS</t>
  </si>
  <si>
    <t>Reference</t>
  </si>
  <si>
    <t>[mm]</t>
  </si>
  <si>
    <t>[MPa]</t>
  </si>
  <si>
    <t>[-]</t>
  </si>
  <si>
    <t>Gelcoat</t>
  </si>
  <si>
    <t>isotropic</t>
  </si>
  <si>
    <t>from SAND2011-3779, Sandia 100-m Blade</t>
  </si>
  <si>
    <t>E-LT-5500(UD)</t>
  </si>
  <si>
    <t>orthotropic</t>
  </si>
  <si>
    <t>SNL(Triax)</t>
  </si>
  <si>
    <t>Saertex(DB)</t>
  </si>
  <si>
    <t>FOAM</t>
  </si>
  <si>
    <t>Carbon(UD)</t>
  </si>
  <si>
    <t>Inverse CLT starting from MSU Materials Database data: MD-P2B; [±45/(0)4C]S; 55%vf; EP; Newport NB307; carbon prepreg; 85% Uni; 15%DB</t>
  </si>
  <si>
    <t>HP Extents</t>
  </si>
  <si>
    <t>LP Extents</t>
  </si>
  <si>
    <t>Span (m)</t>
  </si>
  <si>
    <t>Fabric Angle</t>
  </si>
  <si>
    <t>c,d</t>
  </si>
  <si>
    <t>FFA_1000</t>
  </si>
  <si>
    <t>FFA_0300</t>
  </si>
  <si>
    <t>FFA_0240</t>
  </si>
  <si>
    <t>FFA_0210</t>
  </si>
  <si>
    <t>Airfoil Shape File</t>
  </si>
  <si>
    <t>sw-db</t>
  </si>
  <si>
    <t>Spar cap width</t>
  </si>
  <si>
    <t>shell</t>
  </si>
  <si>
    <t>root</t>
  </si>
  <si>
    <t>lep-core</t>
  </si>
  <si>
    <t>tep-core</t>
  </si>
  <si>
    <t>spar</t>
  </si>
  <si>
    <t>[0, 1]</t>
  </si>
  <si>
    <t>[1, 1]</t>
  </si>
  <si>
    <t>Layer Interp</t>
  </si>
  <si>
    <t>CP nLayers</t>
  </si>
  <si>
    <t>CP span</t>
  </si>
  <si>
    <t>[3, 3]</t>
  </si>
  <si>
    <t>pchip</t>
  </si>
  <si>
    <t>[0, 0.5, 1]</t>
  </si>
  <si>
    <t>[25, 12, 0]</t>
  </si>
  <si>
    <t>[10, 20, 10]</t>
  </si>
  <si>
    <t>[10, 15, 0]</t>
  </si>
  <si>
    <t>d,te</t>
  </si>
  <si>
    <t>LE band width</t>
  </si>
  <si>
    <t>TE band width</t>
  </si>
  <si>
    <t>[0, 0.1, 0.2]</t>
  </si>
  <si>
    <t>[5, 5]</t>
  </si>
  <si>
    <t>Dry Fabric Layer Density</t>
  </si>
  <si>
    <t>Density</t>
  </si>
  <si>
    <t>[g/m^2]</t>
  </si>
  <si>
    <t>[kg/m^3]</t>
  </si>
  <si>
    <t>Component Name</t>
  </si>
  <si>
    <t>[2, 2]</t>
  </si>
  <si>
    <t>[40, 40]</t>
  </si>
  <si>
    <t>sw-core</t>
  </si>
  <si>
    <t>Component Group</t>
  </si>
  <si>
    <t>Compatible with version v2013-07-25</t>
  </si>
  <si>
    <t>do not delete ==&gt;</t>
  </si>
  <si>
    <t>&lt;==</t>
  </si>
  <si>
    <t xml:space="preserve">Flags: </t>
  </si>
  <si>
    <t>T</t>
  </si>
  <si>
    <t>Use natural offset (T: offset to max thickness location + xoffset, F: offset only by xoffset)</t>
  </si>
  <si>
    <t>CW</t>
  </si>
  <si>
    <t>Direction rotor spins when looking downwind (CW: clockwise, CCW: counter-clockwise)</t>
  </si>
  <si>
    <t>F</t>
  </si>
  <si>
    <t>Twist shear webs with blade twist (T: points b &amp; c follow blade twist, F: points b &amp; c follow flat plate)</t>
  </si>
  <si>
    <t>Output span locations (m)</t>
  </si>
  <si>
    <t>0.5b-c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</si>
</sst>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 applyNumberFormat="1"/>
    <xf numFmtId="164" fontId="0" fillId="0" borderId="0" xfId="0" applyNumberFormat="1"/>
    <xf numFmtId="0" fontId="1" fillId="0" borderId="0" xfId="0" applyFont="1" applyBorder="1" applyAlignment="1">
      <alignment horizontal="left" vertical="center"/>
    </xf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Border="1"/>
    <xf numFmtId="0" fontId="0" fillId="0" borderId="0" xfId="0" quotePrefix="1" applyBorder="1"/>
    <xf numFmtId="0" fontId="0" fillId="0" borderId="0" xfId="0" applyFill="1" applyBorder="1"/>
    <xf numFmtId="0" fontId="0" fillId="0" borderId="0" xfId="0"/>
    <xf numFmtId="0" fontId="2" fillId="0" borderId="0" xfId="0" quotePrefix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quotePrefix="1" applyFont="1"/>
    <xf numFmtId="0" fontId="0" fillId="0" borderId="0" xfId="0" quotePrefix="1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/>
    <xf numFmtId="0" fontId="0" fillId="0" borderId="0" xfId="0" applyFill="1" applyBorder="1"/>
    <xf numFmtId="0" fontId="0" fillId="0" borderId="0" xfId="0" applyFont="1"/>
    <xf numFmtId="0" fontId="2" fillId="0" borderId="0" xfId="0" quotePrefix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quotePrefix="1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/>
    <xf numFmtId="0" fontId="2" fillId="0" borderId="0" xfId="0" quotePrefix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quotePrefix="1" applyFont="1"/>
    <xf numFmtId="0" fontId="0" fillId="0" borderId="0" xfId="0" quotePrefix="1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quotePrefix="1" applyFont="1"/>
    <xf numFmtId="0" fontId="0" fillId="0" borderId="0" xfId="0" applyAlignment="1">
      <alignment wrapText="1"/>
    </xf>
    <xf numFmtId="165" fontId="0" fillId="0" borderId="0" xfId="0" applyNumberFormat="1"/>
    <xf numFmtId="165" fontId="0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selection activeCell="C17" sqref="C17"/>
    </sheetView>
  </sheetViews>
  <sheetFormatPr defaultRowHeight="15" x14ac:dyDescent="0.25"/>
  <cols>
    <col min="1" max="1" width="12.85546875" style="5" customWidth="1"/>
    <col min="2" max="3" width="13.85546875" style="5" customWidth="1"/>
    <col min="4" max="4" width="9.7109375" style="5" customWidth="1"/>
    <col min="5" max="10" width="10.5703125" style="5" bestFit="1" customWidth="1"/>
    <col min="11" max="13" width="9.140625" style="5"/>
    <col min="14" max="15" width="10.85546875" style="5" customWidth="1"/>
    <col min="16" max="17" width="9.140625" style="5"/>
    <col min="18" max="18" width="22.42578125" style="5" customWidth="1"/>
    <col min="19" max="16384" width="9.140625" style="5"/>
  </cols>
  <sheetData>
    <row r="1" spans="1:21" x14ac:dyDescent="0.25">
      <c r="A1" s="14" t="s">
        <v>75</v>
      </c>
      <c r="B1" s="14"/>
      <c r="C1" s="14"/>
      <c r="D1" s="18"/>
      <c r="E1" s="19"/>
      <c r="F1" s="15" t="s">
        <v>76</v>
      </c>
      <c r="G1" s="16">
        <v>0</v>
      </c>
      <c r="H1" s="17" t="s">
        <v>77</v>
      </c>
    </row>
    <row r="2" spans="1:21" s="3" customFormat="1" ht="42" customHeight="1" x14ac:dyDescent="0.25">
      <c r="C2" s="3" t="s">
        <v>11</v>
      </c>
      <c r="D2" s="3" t="s">
        <v>12</v>
      </c>
      <c r="E2" s="3" t="s">
        <v>13</v>
      </c>
      <c r="F2" s="3" t="s">
        <v>14</v>
      </c>
      <c r="H2" s="3" t="s">
        <v>15</v>
      </c>
      <c r="K2" s="3" t="s">
        <v>16</v>
      </c>
      <c r="N2" s="3" t="s">
        <v>67</v>
      </c>
      <c r="O2" s="3" t="s">
        <v>66</v>
      </c>
      <c r="P2" s="3" t="s">
        <v>17</v>
      </c>
      <c r="Q2" s="3" t="s">
        <v>18</v>
      </c>
      <c r="R2" s="3" t="s">
        <v>19</v>
      </c>
    </row>
    <row r="3" spans="1:21" x14ac:dyDescent="0.25">
      <c r="A3" s="5" t="s">
        <v>10</v>
      </c>
      <c r="D3" s="5" t="s">
        <v>20</v>
      </c>
      <c r="E3" s="5" t="s">
        <v>21</v>
      </c>
      <c r="F3" s="5" t="s">
        <v>21</v>
      </c>
      <c r="H3" s="5" t="s">
        <v>21</v>
      </c>
      <c r="K3" s="5" t="s">
        <v>22</v>
      </c>
      <c r="N3" s="5" t="s">
        <v>69</v>
      </c>
      <c r="O3" s="5" t="s">
        <v>68</v>
      </c>
      <c r="P3" s="5" t="s">
        <v>21</v>
      </c>
      <c r="Q3" s="5" t="s">
        <v>21</v>
      </c>
    </row>
    <row r="4" spans="1:21" x14ac:dyDescent="0.25">
      <c r="A4" s="5">
        <v>1</v>
      </c>
      <c r="B4" s="5" t="s">
        <v>23</v>
      </c>
      <c r="C4" s="5" t="s">
        <v>24</v>
      </c>
      <c r="D4" s="5">
        <v>0.05</v>
      </c>
      <c r="E4" s="5">
        <v>3440</v>
      </c>
      <c r="K4" s="5">
        <v>0.3</v>
      </c>
      <c r="N4" s="5">
        <v>1235</v>
      </c>
      <c r="O4" s="5">
        <f>(N4*1000)*(D4/1000)</f>
        <v>61.75</v>
      </c>
      <c r="P4" s="5">
        <v>1</v>
      </c>
      <c r="Q4" s="5">
        <v>1</v>
      </c>
      <c r="R4" s="5" t="s">
        <v>25</v>
      </c>
    </row>
    <row r="5" spans="1:21" x14ac:dyDescent="0.25">
      <c r="A5" s="5">
        <f>A4+1</f>
        <v>2</v>
      </c>
      <c r="B5" s="5" t="s">
        <v>26</v>
      </c>
      <c r="C5" s="5" t="s">
        <v>27</v>
      </c>
      <c r="D5" s="5">
        <v>0.47</v>
      </c>
      <c r="E5" s="5">
        <v>41800</v>
      </c>
      <c r="F5" s="5">
        <v>14000</v>
      </c>
      <c r="H5" s="5">
        <v>2630</v>
      </c>
      <c r="K5" s="5">
        <v>0.28000000000000003</v>
      </c>
      <c r="N5" s="5">
        <v>1920</v>
      </c>
      <c r="O5" s="5">
        <f t="shared" ref="O5:O9" si="0">(N5*1000)*(D5/1000)</f>
        <v>902.4</v>
      </c>
      <c r="P5" s="5">
        <v>972</v>
      </c>
      <c r="Q5" s="5">
        <v>702</v>
      </c>
      <c r="R5" s="5" t="s">
        <v>25</v>
      </c>
    </row>
    <row r="6" spans="1:21" x14ac:dyDescent="0.25">
      <c r="A6" s="5">
        <f t="shared" ref="A6:A8" si="1">A5+1</f>
        <v>3</v>
      </c>
      <c r="B6" s="5" t="s">
        <v>28</v>
      </c>
      <c r="C6" s="5" t="s">
        <v>27</v>
      </c>
      <c r="D6" s="5">
        <v>0.94</v>
      </c>
      <c r="E6" s="5">
        <v>27700</v>
      </c>
      <c r="F6" s="5">
        <v>13650</v>
      </c>
      <c r="H6" s="5">
        <v>7200</v>
      </c>
      <c r="K6" s="5">
        <v>0.39</v>
      </c>
      <c r="N6" s="5">
        <f>(1920+1780)/2</f>
        <v>1850</v>
      </c>
      <c r="O6" s="5">
        <f t="shared" si="0"/>
        <v>1739</v>
      </c>
      <c r="P6" s="5">
        <v>600</v>
      </c>
      <c r="Q6" s="5">
        <v>1</v>
      </c>
      <c r="R6" s="5" t="s">
        <v>25</v>
      </c>
    </row>
    <row r="7" spans="1:21" x14ac:dyDescent="0.25">
      <c r="A7" s="5">
        <f t="shared" si="1"/>
        <v>4</v>
      </c>
      <c r="B7" s="5" t="s">
        <v>29</v>
      </c>
      <c r="C7" s="5" t="s">
        <v>27</v>
      </c>
      <c r="D7" s="5">
        <v>1</v>
      </c>
      <c r="E7" s="5">
        <v>13600</v>
      </c>
      <c r="F7" s="5">
        <v>13300</v>
      </c>
      <c r="H7" s="5">
        <v>11800</v>
      </c>
      <c r="K7" s="5">
        <v>0.49</v>
      </c>
      <c r="N7" s="5">
        <v>1780</v>
      </c>
      <c r="O7" s="5">
        <f t="shared" si="0"/>
        <v>1780</v>
      </c>
      <c r="P7" s="5">
        <v>144</v>
      </c>
      <c r="Q7" s="5">
        <v>213</v>
      </c>
      <c r="R7" s="5" t="s">
        <v>25</v>
      </c>
    </row>
    <row r="8" spans="1:21" x14ac:dyDescent="0.25">
      <c r="A8" s="5">
        <f t="shared" si="1"/>
        <v>5</v>
      </c>
      <c r="B8" s="5" t="s">
        <v>30</v>
      </c>
      <c r="C8" s="5" t="s">
        <v>24</v>
      </c>
      <c r="D8" s="5">
        <v>1</v>
      </c>
      <c r="E8" s="5">
        <v>256</v>
      </c>
      <c r="K8" s="5">
        <v>0.3</v>
      </c>
      <c r="N8" s="5">
        <v>200</v>
      </c>
      <c r="O8" s="5">
        <f t="shared" si="0"/>
        <v>200</v>
      </c>
      <c r="P8" s="5">
        <v>1</v>
      </c>
      <c r="Q8" s="5">
        <v>1</v>
      </c>
      <c r="R8" s="5" t="s">
        <v>25</v>
      </c>
    </row>
    <row r="9" spans="1:21" x14ac:dyDescent="0.25">
      <c r="A9" s="5">
        <v>6</v>
      </c>
      <c r="B9" s="5" t="s">
        <v>31</v>
      </c>
      <c r="C9" s="5" t="s">
        <v>27</v>
      </c>
      <c r="D9" s="5">
        <v>0.47</v>
      </c>
      <c r="E9" s="6">
        <v>114500</v>
      </c>
      <c r="F9" s="6">
        <v>8390</v>
      </c>
      <c r="G9" s="6"/>
      <c r="H9" s="6">
        <v>5990</v>
      </c>
      <c r="I9" s="7"/>
      <c r="J9" s="7"/>
      <c r="K9" s="5">
        <v>0.27</v>
      </c>
      <c r="N9" s="5">
        <v>1220</v>
      </c>
      <c r="O9" s="5">
        <f t="shared" si="0"/>
        <v>573.4</v>
      </c>
      <c r="P9" s="5">
        <v>1546</v>
      </c>
      <c r="Q9" s="5">
        <v>1047</v>
      </c>
      <c r="R9" s="8" t="s">
        <v>32</v>
      </c>
    </row>
    <row r="14" spans="1:21" x14ac:dyDescent="0.25">
      <c r="L14" s="9"/>
    </row>
    <row r="15" spans="1:21" x14ac:dyDescent="0.25">
      <c r="L15" s="9"/>
      <c r="M15" s="9"/>
      <c r="N15" s="9"/>
      <c r="O15" s="9"/>
      <c r="P15" s="9"/>
      <c r="Q15" s="9"/>
      <c r="R15" s="9"/>
      <c r="S15" s="9"/>
      <c r="T15" s="9"/>
      <c r="U15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I19" sqref="I19"/>
    </sheetView>
  </sheetViews>
  <sheetFormatPr defaultRowHeight="15" x14ac:dyDescent="0.25"/>
  <cols>
    <col min="1" max="1" width="8.42578125" customWidth="1"/>
    <col min="4" max="4" width="9.140625" style="4"/>
    <col min="8" max="8" width="9.140625" customWidth="1"/>
    <col min="9" max="9" width="12.7109375" customWidth="1"/>
    <col min="12" max="12" width="10.5703125" customWidth="1"/>
  </cols>
  <sheetData>
    <row r="1" spans="1:12" s="20" customFormat="1" x14ac:dyDescent="0.25">
      <c r="A1" s="26" t="s">
        <v>75</v>
      </c>
      <c r="B1" s="28"/>
      <c r="C1" s="26"/>
      <c r="D1" s="26"/>
      <c r="E1" s="32"/>
      <c r="F1" s="33"/>
      <c r="G1" s="34"/>
      <c r="H1" s="26"/>
      <c r="I1" s="26"/>
      <c r="J1" s="29" t="s">
        <v>76</v>
      </c>
      <c r="K1" s="30">
        <v>0</v>
      </c>
      <c r="L1" s="31" t="s">
        <v>77</v>
      </c>
    </row>
    <row r="2" spans="1:12" s="20" customFormat="1" x14ac:dyDescent="0.25">
      <c r="A2" s="26" t="s">
        <v>78</v>
      </c>
      <c r="B2" s="27" t="s">
        <v>79</v>
      </c>
      <c r="C2" s="26" t="s">
        <v>80</v>
      </c>
      <c r="D2" s="26"/>
      <c r="E2" s="26"/>
      <c r="F2" s="26"/>
      <c r="G2" s="26"/>
      <c r="H2" s="26"/>
      <c r="I2" s="26"/>
      <c r="J2" s="26"/>
      <c r="K2" s="26"/>
      <c r="L2" s="26"/>
    </row>
    <row r="3" spans="1:12" s="20" customFormat="1" x14ac:dyDescent="0.25">
      <c r="A3" s="26"/>
      <c r="B3" s="27" t="s">
        <v>81</v>
      </c>
      <c r="C3" s="26" t="s">
        <v>82</v>
      </c>
      <c r="D3" s="26"/>
      <c r="E3" s="26"/>
      <c r="F3" s="26"/>
      <c r="G3" s="26"/>
      <c r="H3" s="26"/>
      <c r="I3" s="26"/>
      <c r="J3" s="26"/>
      <c r="K3" s="26"/>
      <c r="L3" s="26"/>
    </row>
    <row r="4" spans="1:12" s="5" customFormat="1" x14ac:dyDescent="0.25">
      <c r="A4" s="26"/>
      <c r="B4" s="27" t="s">
        <v>83</v>
      </c>
      <c r="C4" s="26" t="s">
        <v>84</v>
      </c>
      <c r="D4" s="26"/>
      <c r="E4" s="26"/>
      <c r="F4" s="26"/>
      <c r="G4" s="26"/>
      <c r="H4" s="26"/>
      <c r="I4" s="26"/>
      <c r="J4" s="26"/>
      <c r="K4" s="26"/>
      <c r="L4" s="26"/>
    </row>
    <row r="5" spans="1:12" s="5" customFormat="1" x14ac:dyDescent="0.25">
      <c r="K5" s="38">
        <f>A36/21</f>
        <v>1.1397142857142857</v>
      </c>
    </row>
    <row r="6" spans="1:12" ht="29.25" customHeight="1" x14ac:dyDescent="0.25">
      <c r="A6" s="1" t="s">
        <v>35</v>
      </c>
      <c r="B6" s="2" t="s">
        <v>0</v>
      </c>
      <c r="C6" s="3" t="s">
        <v>3</v>
      </c>
      <c r="D6" s="3" t="s">
        <v>2</v>
      </c>
      <c r="E6" s="3" t="s">
        <v>5</v>
      </c>
      <c r="F6" s="3" t="s">
        <v>1</v>
      </c>
      <c r="H6" s="3" t="s">
        <v>35</v>
      </c>
      <c r="I6" s="3" t="s">
        <v>42</v>
      </c>
      <c r="K6" s="35" t="s">
        <v>85</v>
      </c>
    </row>
    <row r="7" spans="1:12" x14ac:dyDescent="0.25">
      <c r="A7">
        <v>0</v>
      </c>
      <c r="B7">
        <v>15.74</v>
      </c>
      <c r="C7">
        <v>0.92</v>
      </c>
      <c r="D7" s="4">
        <v>100</v>
      </c>
      <c r="E7">
        <v>0</v>
      </c>
      <c r="F7">
        <v>0.25</v>
      </c>
      <c r="H7" s="10">
        <v>0</v>
      </c>
      <c r="I7" t="s">
        <v>38</v>
      </c>
      <c r="K7" s="37">
        <v>0</v>
      </c>
    </row>
    <row r="8" spans="1:12" x14ac:dyDescent="0.25">
      <c r="A8">
        <v>0.13100000000000001</v>
      </c>
      <c r="B8">
        <v>15.74</v>
      </c>
      <c r="C8">
        <v>0.92</v>
      </c>
      <c r="D8" s="4">
        <v>100</v>
      </c>
      <c r="E8" s="5">
        <v>0</v>
      </c>
      <c r="F8" s="5">
        <v>0.25</v>
      </c>
      <c r="H8" s="10">
        <v>0.13100000000000001</v>
      </c>
      <c r="I8" t="s">
        <v>38</v>
      </c>
      <c r="K8" s="10">
        <f>K7+$K$5</f>
        <v>1.1397142857142857</v>
      </c>
    </row>
    <row r="9" spans="1:12" x14ac:dyDescent="0.25">
      <c r="A9">
        <v>0.39200000000000013</v>
      </c>
      <c r="B9">
        <v>15.74</v>
      </c>
      <c r="C9">
        <v>0.92600000000000005</v>
      </c>
      <c r="D9" s="4">
        <v>99.2</v>
      </c>
      <c r="E9" s="5">
        <v>0</v>
      </c>
      <c r="F9" s="5">
        <v>0.25</v>
      </c>
      <c r="H9" s="10">
        <v>6.5269999999999992</v>
      </c>
      <c r="I9" t="s">
        <v>39</v>
      </c>
      <c r="K9" s="36">
        <f t="shared" ref="K9:K26" si="0">K8+$K$5</f>
        <v>2.2794285714285714</v>
      </c>
    </row>
    <row r="10" spans="1:12" x14ac:dyDescent="0.25">
      <c r="A10">
        <v>0.77900000000000014</v>
      </c>
      <c r="B10">
        <v>15.74</v>
      </c>
      <c r="C10">
        <v>0.94899999999999995</v>
      </c>
      <c r="D10" s="4">
        <v>95.9</v>
      </c>
      <c r="E10" s="5">
        <v>0</v>
      </c>
      <c r="F10" s="5">
        <v>0.25</v>
      </c>
      <c r="H10" s="10">
        <v>8.9670000000000005</v>
      </c>
      <c r="I10" t="s">
        <v>40</v>
      </c>
      <c r="K10" s="36">
        <f t="shared" si="0"/>
        <v>3.419142857142857</v>
      </c>
    </row>
    <row r="11" spans="1:12" x14ac:dyDescent="0.25">
      <c r="A11">
        <v>1.29</v>
      </c>
      <c r="B11">
        <v>15.74</v>
      </c>
      <c r="C11">
        <v>1</v>
      </c>
      <c r="D11" s="4">
        <v>88.4</v>
      </c>
      <c r="E11" s="5">
        <v>0</v>
      </c>
      <c r="F11" s="5">
        <v>0.25</v>
      </c>
      <c r="H11" s="10">
        <v>18.494</v>
      </c>
      <c r="I11" t="s">
        <v>41</v>
      </c>
      <c r="K11" s="36">
        <f t="shared" si="0"/>
        <v>4.5588571428571427</v>
      </c>
    </row>
    <row r="12" spans="1:12" x14ac:dyDescent="0.25">
      <c r="A12">
        <v>1.9170000000000003</v>
      </c>
      <c r="B12">
        <v>15.74</v>
      </c>
      <c r="C12">
        <v>1.0760000000000001</v>
      </c>
      <c r="D12" s="4">
        <v>77.599999999999994</v>
      </c>
      <c r="E12" s="5">
        <v>0</v>
      </c>
      <c r="F12" s="5">
        <v>0.25</v>
      </c>
      <c r="H12" s="10">
        <v>23.934000000000001</v>
      </c>
      <c r="I12" t="s">
        <v>41</v>
      </c>
      <c r="K12" s="36">
        <f t="shared" si="0"/>
        <v>5.6985714285714284</v>
      </c>
    </row>
    <row r="13" spans="1:12" x14ac:dyDescent="0.25">
      <c r="A13">
        <v>2.6539999999999999</v>
      </c>
      <c r="B13">
        <v>15.74</v>
      </c>
      <c r="C13">
        <v>1.163</v>
      </c>
      <c r="D13" s="4">
        <v>65.400000000000006</v>
      </c>
      <c r="E13" s="5">
        <v>0</v>
      </c>
      <c r="F13" s="5">
        <v>0.25</v>
      </c>
      <c r="K13" s="36">
        <f t="shared" si="0"/>
        <v>6.8382857142857141</v>
      </c>
    </row>
    <row r="14" spans="1:12" x14ac:dyDescent="0.25">
      <c r="A14">
        <v>3.4929999999999999</v>
      </c>
      <c r="B14">
        <v>15.74</v>
      </c>
      <c r="C14">
        <v>1.2370000000000001</v>
      </c>
      <c r="D14" s="4">
        <v>53.5</v>
      </c>
      <c r="E14" s="5">
        <v>0</v>
      </c>
      <c r="F14" s="5">
        <v>0.25</v>
      </c>
      <c r="K14" s="36">
        <f t="shared" si="0"/>
        <v>7.9779999999999998</v>
      </c>
    </row>
    <row r="15" spans="1:12" x14ac:dyDescent="0.25">
      <c r="A15">
        <v>4.4260000000000002</v>
      </c>
      <c r="B15">
        <v>15.74</v>
      </c>
      <c r="C15">
        <v>1.2769999999999999</v>
      </c>
      <c r="D15" s="4">
        <v>43</v>
      </c>
      <c r="E15" s="5">
        <v>0</v>
      </c>
      <c r="F15" s="5">
        <v>0.25</v>
      </c>
      <c r="K15" s="36">
        <f t="shared" si="0"/>
        <v>9.1177142857142854</v>
      </c>
    </row>
    <row r="16" spans="1:12" x14ac:dyDescent="0.25">
      <c r="A16">
        <v>5.4399999999999995</v>
      </c>
      <c r="B16">
        <v>12.22</v>
      </c>
      <c r="C16">
        <v>1.2769999999999999</v>
      </c>
      <c r="D16" s="4">
        <v>34.700000000000003</v>
      </c>
      <c r="E16" s="5">
        <v>0</v>
      </c>
      <c r="F16" s="5">
        <v>0.25</v>
      </c>
      <c r="G16" s="5"/>
      <c r="H16" s="5"/>
      <c r="K16" s="36">
        <f t="shared" si="0"/>
        <v>10.257428571428571</v>
      </c>
    </row>
    <row r="17" spans="1:11" x14ac:dyDescent="0.25">
      <c r="A17">
        <v>6.5269999999999992</v>
      </c>
      <c r="B17">
        <v>9.33</v>
      </c>
      <c r="C17">
        <v>1.246</v>
      </c>
      <c r="D17" s="4">
        <v>29.9</v>
      </c>
      <c r="E17" s="5">
        <v>0</v>
      </c>
      <c r="F17" s="5">
        <v>0.25</v>
      </c>
      <c r="G17" s="5"/>
      <c r="H17" s="5"/>
      <c r="K17" s="36">
        <f t="shared" si="0"/>
        <v>11.397142857142857</v>
      </c>
    </row>
    <row r="18" spans="1:11" x14ac:dyDescent="0.25">
      <c r="A18">
        <v>7.6720000000000006</v>
      </c>
      <c r="B18">
        <v>6.9</v>
      </c>
      <c r="C18">
        <v>1.196</v>
      </c>
      <c r="D18" s="5">
        <v>27.4</v>
      </c>
      <c r="E18" s="5">
        <v>0</v>
      </c>
      <c r="F18" s="5">
        <v>0.25</v>
      </c>
      <c r="G18" s="5"/>
      <c r="H18" s="5"/>
      <c r="K18" s="36">
        <f t="shared" si="0"/>
        <v>12.536857142857142</v>
      </c>
    </row>
    <row r="19" spans="1:11" x14ac:dyDescent="0.25">
      <c r="A19">
        <v>8.8650000000000002</v>
      </c>
      <c r="B19">
        <v>4.88</v>
      </c>
      <c r="C19">
        <v>1.139</v>
      </c>
      <c r="D19" s="5">
        <v>24.9</v>
      </c>
      <c r="E19" s="5">
        <v>0</v>
      </c>
      <c r="F19" s="5">
        <v>0.25</v>
      </c>
      <c r="G19" s="5"/>
      <c r="H19" s="5"/>
      <c r="K19" s="36">
        <f t="shared" si="0"/>
        <v>13.676571428571428</v>
      </c>
    </row>
    <row r="20" spans="1:11" x14ac:dyDescent="0.25">
      <c r="A20">
        <v>10.092000000000001</v>
      </c>
      <c r="B20">
        <v>3.21</v>
      </c>
      <c r="C20">
        <v>1.081</v>
      </c>
      <c r="D20" s="5">
        <v>23.7</v>
      </c>
      <c r="E20" s="5">
        <v>0</v>
      </c>
      <c r="F20" s="5">
        <v>0.25</v>
      </c>
      <c r="G20" s="5"/>
      <c r="H20" s="5"/>
      <c r="K20" s="36">
        <f t="shared" si="0"/>
        <v>14.816285714285714</v>
      </c>
    </row>
    <row r="21" spans="1:11" x14ac:dyDescent="0.25">
      <c r="A21">
        <v>11.34</v>
      </c>
      <c r="B21">
        <v>1.83</v>
      </c>
      <c r="C21">
        <v>1.022</v>
      </c>
      <c r="D21" s="5">
        <v>23.3</v>
      </c>
      <c r="E21" s="5">
        <v>0</v>
      </c>
      <c r="F21" s="5">
        <v>0.25</v>
      </c>
      <c r="G21" s="5"/>
      <c r="H21" s="5"/>
      <c r="K21" s="36">
        <f t="shared" si="0"/>
        <v>15.956</v>
      </c>
    </row>
    <row r="22" spans="1:11" x14ac:dyDescent="0.25">
      <c r="A22">
        <v>12.594000000000001</v>
      </c>
      <c r="B22">
        <v>0.71</v>
      </c>
      <c r="C22">
        <v>0.96399999999999997</v>
      </c>
      <c r="D22" s="5">
        <v>22.9</v>
      </c>
      <c r="E22" s="5">
        <v>0</v>
      </c>
      <c r="F22" s="5">
        <v>0.25</v>
      </c>
      <c r="G22" s="5"/>
      <c r="H22" s="5"/>
      <c r="K22" s="36">
        <f t="shared" si="0"/>
        <v>17.095714285714287</v>
      </c>
    </row>
    <row r="23" spans="1:11" x14ac:dyDescent="0.25">
      <c r="A23">
        <v>13.842000000000001</v>
      </c>
      <c r="B23">
        <v>-0.19</v>
      </c>
      <c r="C23">
        <v>0.90500000000000003</v>
      </c>
      <c r="D23" s="5">
        <v>22.5</v>
      </c>
      <c r="E23" s="5">
        <v>0</v>
      </c>
      <c r="F23" s="5">
        <v>0.25</v>
      </c>
      <c r="G23" s="5"/>
      <c r="H23" s="5"/>
      <c r="K23" s="36">
        <f t="shared" si="0"/>
        <v>18.235428571428571</v>
      </c>
    </row>
    <row r="24" spans="1:11" x14ac:dyDescent="0.25">
      <c r="A24">
        <v>15.069000000000001</v>
      </c>
      <c r="B24">
        <v>-0.92</v>
      </c>
      <c r="C24">
        <v>0.84599999999999997</v>
      </c>
      <c r="D24" s="4">
        <v>22.1</v>
      </c>
      <c r="E24" s="5">
        <v>0</v>
      </c>
      <c r="F24" s="5">
        <v>0.25</v>
      </c>
      <c r="H24" s="5"/>
      <c r="K24" s="36">
        <f>K23+$K$5</f>
        <v>19.375142857142855</v>
      </c>
    </row>
    <row r="25" spans="1:11" x14ac:dyDescent="0.25">
      <c r="A25">
        <v>16.262</v>
      </c>
      <c r="B25">
        <v>-1.49</v>
      </c>
      <c r="C25">
        <v>0.78600000000000003</v>
      </c>
      <c r="D25" s="4">
        <v>21.7</v>
      </c>
      <c r="E25" s="5">
        <v>0</v>
      </c>
      <c r="F25" s="5">
        <v>0.25</v>
      </c>
      <c r="H25" s="5"/>
      <c r="K25" s="36">
        <f t="shared" si="0"/>
        <v>20.514857142857139</v>
      </c>
    </row>
    <row r="26" spans="1:11" x14ac:dyDescent="0.25">
      <c r="A26">
        <v>17.407</v>
      </c>
      <c r="B26">
        <v>-1.94</v>
      </c>
      <c r="C26">
        <v>0.72499999999999998</v>
      </c>
      <c r="D26" s="4">
        <v>21.3</v>
      </c>
      <c r="E26" s="5">
        <v>0</v>
      </c>
      <c r="F26" s="5">
        <v>0.25</v>
      </c>
      <c r="H26" s="5"/>
      <c r="K26" s="36">
        <f t="shared" si="0"/>
        <v>21.654571428571423</v>
      </c>
    </row>
    <row r="27" spans="1:11" x14ac:dyDescent="0.25">
      <c r="A27">
        <v>18.494</v>
      </c>
      <c r="B27">
        <v>-2.2999999999999998</v>
      </c>
      <c r="C27">
        <v>0.66100000000000003</v>
      </c>
      <c r="D27" s="4">
        <v>21</v>
      </c>
      <c r="E27" s="5">
        <v>0</v>
      </c>
      <c r="F27" s="5">
        <v>0.25</v>
      </c>
      <c r="H27" s="5"/>
      <c r="K27" s="36">
        <f>K26+$K$5</f>
        <v>22.794285714285706</v>
      </c>
    </row>
    <row r="28" spans="1:11" x14ac:dyDescent="0.25">
      <c r="A28">
        <v>19.507999999999999</v>
      </c>
      <c r="B28">
        <v>-2.57</v>
      </c>
      <c r="C28">
        <v>0.59799999999999998</v>
      </c>
      <c r="D28" s="4">
        <v>21</v>
      </c>
      <c r="E28" s="5">
        <v>0</v>
      </c>
      <c r="F28" s="5">
        <v>0.25</v>
      </c>
      <c r="H28" s="5"/>
      <c r="K28" s="36">
        <f>K27+$K$5</f>
        <v>23.93399999999999</v>
      </c>
    </row>
    <row r="29" spans="1:11" x14ac:dyDescent="0.25">
      <c r="A29">
        <v>20.440999999999999</v>
      </c>
      <c r="B29">
        <v>-2.79</v>
      </c>
      <c r="C29">
        <v>0.53600000000000003</v>
      </c>
      <c r="D29" s="4">
        <v>21</v>
      </c>
      <c r="E29" s="5">
        <v>0</v>
      </c>
      <c r="F29" s="5">
        <v>0.25</v>
      </c>
      <c r="H29" s="5"/>
    </row>
    <row r="30" spans="1:11" x14ac:dyDescent="0.25">
      <c r="A30">
        <v>21.279999999999998</v>
      </c>
      <c r="B30">
        <v>-2.97</v>
      </c>
      <c r="C30">
        <v>0.47299999999999998</v>
      </c>
      <c r="D30" s="4">
        <v>21</v>
      </c>
      <c r="E30" s="5">
        <v>0</v>
      </c>
      <c r="F30" s="5">
        <v>0.25</v>
      </c>
      <c r="H30" s="5"/>
    </row>
    <row r="31" spans="1:11" x14ac:dyDescent="0.25">
      <c r="A31">
        <v>22.016999999999999</v>
      </c>
      <c r="B31">
        <v>-3.11</v>
      </c>
      <c r="C31">
        <v>0.41699999999999998</v>
      </c>
      <c r="D31" s="4">
        <v>21</v>
      </c>
      <c r="E31" s="5">
        <v>0</v>
      </c>
      <c r="F31" s="5">
        <v>0.25</v>
      </c>
      <c r="H31" s="5"/>
    </row>
    <row r="32" spans="1:11" x14ac:dyDescent="0.25">
      <c r="A32">
        <v>22.643999999999998</v>
      </c>
      <c r="B32">
        <v>-3.21</v>
      </c>
      <c r="C32">
        <v>0.36499999999999999</v>
      </c>
      <c r="D32" s="4">
        <v>21</v>
      </c>
      <c r="E32" s="5">
        <v>0</v>
      </c>
      <c r="F32" s="5">
        <v>0.25</v>
      </c>
      <c r="H32" s="5"/>
    </row>
    <row r="33" spans="1:8" x14ac:dyDescent="0.25">
      <c r="A33">
        <v>23.154999999999998</v>
      </c>
      <c r="B33">
        <v>-3.3</v>
      </c>
      <c r="C33">
        <v>0.31900000000000001</v>
      </c>
      <c r="D33" s="4">
        <v>21</v>
      </c>
      <c r="E33" s="5">
        <v>0</v>
      </c>
      <c r="F33" s="5">
        <v>0.25</v>
      </c>
      <c r="H33" s="5"/>
    </row>
    <row r="34" spans="1:8" x14ac:dyDescent="0.25">
      <c r="A34">
        <v>23.541999999999998</v>
      </c>
      <c r="B34">
        <v>-3.36</v>
      </c>
      <c r="C34">
        <v>0.28499999999999998</v>
      </c>
      <c r="D34" s="4">
        <v>21</v>
      </c>
      <c r="E34" s="5">
        <v>0</v>
      </c>
      <c r="F34" s="5">
        <v>0.25</v>
      </c>
      <c r="H34" s="5"/>
    </row>
    <row r="35" spans="1:8" x14ac:dyDescent="0.25">
      <c r="A35">
        <v>23.802999999999997</v>
      </c>
      <c r="B35">
        <v>-3.4</v>
      </c>
      <c r="C35">
        <v>0.26200000000000001</v>
      </c>
      <c r="D35" s="4">
        <v>21</v>
      </c>
      <c r="E35" s="5">
        <v>0</v>
      </c>
      <c r="F35" s="5">
        <v>0.25</v>
      </c>
      <c r="H35" s="5"/>
    </row>
    <row r="36" spans="1:8" x14ac:dyDescent="0.25">
      <c r="A36">
        <v>23.934000000000001</v>
      </c>
      <c r="B36">
        <v>-3.42</v>
      </c>
      <c r="C36">
        <v>0.25</v>
      </c>
      <c r="D36" s="4">
        <v>21</v>
      </c>
      <c r="E36" s="5">
        <v>0</v>
      </c>
      <c r="F36" s="5">
        <v>0.25</v>
      </c>
      <c r="H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zoomScaleNormal="100" workbookViewId="0">
      <selection activeCell="G20" sqref="G20"/>
    </sheetView>
  </sheetViews>
  <sheetFormatPr defaultRowHeight="15" x14ac:dyDescent="0.25"/>
  <cols>
    <col min="1" max="1" width="11.5703125" style="5" customWidth="1"/>
    <col min="2" max="2" width="17.140625" customWidth="1"/>
    <col min="3" max="4" width="8.5703125" style="5" customWidth="1"/>
    <col min="5" max="5" width="8.28515625" customWidth="1"/>
    <col min="6" max="6" width="8.140625" style="5" customWidth="1"/>
    <col min="7" max="7" width="13.28515625" style="5" customWidth="1"/>
    <col min="8" max="8" width="11.7109375" customWidth="1"/>
    <col min="9" max="11" width="10.42578125" style="5" customWidth="1"/>
    <col min="12" max="12" width="9.140625" customWidth="1"/>
    <col min="14" max="14" width="14.5703125" customWidth="1"/>
  </cols>
  <sheetData>
    <row r="1" spans="1:20" s="14" customFormat="1" x14ac:dyDescent="0.25">
      <c r="A1" s="20" t="s">
        <v>75</v>
      </c>
      <c r="B1" s="20"/>
      <c r="C1" s="20"/>
      <c r="D1" s="22"/>
      <c r="E1" s="22"/>
      <c r="F1" s="22"/>
      <c r="G1" s="23" t="s">
        <v>76</v>
      </c>
      <c r="H1" s="24">
        <v>0</v>
      </c>
      <c r="I1" s="25" t="s">
        <v>77</v>
      </c>
    </row>
    <row r="2" spans="1:20" s="5" customFormat="1" x14ac:dyDescent="0.25">
      <c r="B2" s="5" t="s">
        <v>44</v>
      </c>
      <c r="C2" s="5">
        <v>200</v>
      </c>
      <c r="D2" s="5" t="s">
        <v>20</v>
      </c>
    </row>
    <row r="3" spans="1:20" s="5" customFormat="1" x14ac:dyDescent="0.25">
      <c r="B3" s="5" t="s">
        <v>62</v>
      </c>
      <c r="C3" s="5">
        <v>90</v>
      </c>
      <c r="D3" s="5" t="s">
        <v>20</v>
      </c>
    </row>
    <row r="4" spans="1:20" s="5" customFormat="1" x14ac:dyDescent="0.25">
      <c r="B4" s="5" t="s">
        <v>63</v>
      </c>
      <c r="C4" s="5">
        <v>90</v>
      </c>
      <c r="D4" s="5" t="s">
        <v>20</v>
      </c>
    </row>
    <row r="5" spans="1:20" s="5" customFormat="1" x14ac:dyDescent="0.25"/>
    <row r="6" spans="1:20" ht="30" x14ac:dyDescent="0.25">
      <c r="A6" s="3" t="s">
        <v>74</v>
      </c>
      <c r="B6" s="3" t="s">
        <v>70</v>
      </c>
      <c r="C6" s="3" t="s">
        <v>10</v>
      </c>
      <c r="D6" s="3" t="s">
        <v>36</v>
      </c>
      <c r="E6" s="3" t="s">
        <v>33</v>
      </c>
      <c r="F6" s="3" t="s">
        <v>34</v>
      </c>
      <c r="G6" s="3" t="s">
        <v>54</v>
      </c>
      <c r="H6" s="3" t="s">
        <v>53</v>
      </c>
      <c r="I6" s="3" t="s">
        <v>52</v>
      </c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5">
        <v>0</v>
      </c>
      <c r="B7" s="11" t="s">
        <v>4</v>
      </c>
      <c r="C7" s="11">
        <v>1</v>
      </c>
      <c r="D7" s="11">
        <v>0</v>
      </c>
      <c r="E7" s="11" t="s">
        <v>7</v>
      </c>
      <c r="F7" s="11" t="s">
        <v>7</v>
      </c>
      <c r="G7" s="13" t="s">
        <v>50</v>
      </c>
      <c r="H7" s="13" t="s">
        <v>51</v>
      </c>
      <c r="I7" s="21" t="s">
        <v>56</v>
      </c>
      <c r="K7"/>
    </row>
    <row r="8" spans="1:20" x14ac:dyDescent="0.25">
      <c r="A8" s="5">
        <v>0</v>
      </c>
      <c r="B8" s="11" t="s">
        <v>45</v>
      </c>
      <c r="C8" s="11">
        <v>3</v>
      </c>
      <c r="D8" s="12">
        <v>0</v>
      </c>
      <c r="E8" s="11" t="s">
        <v>7</v>
      </c>
      <c r="F8" s="11" t="s">
        <v>7</v>
      </c>
      <c r="G8" s="13" t="s">
        <v>50</v>
      </c>
      <c r="H8" s="13" t="s">
        <v>55</v>
      </c>
      <c r="I8" s="21" t="s">
        <v>56</v>
      </c>
      <c r="K8"/>
    </row>
    <row r="9" spans="1:20" x14ac:dyDescent="0.25">
      <c r="A9" s="5">
        <v>0</v>
      </c>
      <c r="B9" s="11" t="s">
        <v>46</v>
      </c>
      <c r="C9" s="11">
        <v>3</v>
      </c>
      <c r="D9" s="11">
        <v>0</v>
      </c>
      <c r="E9" s="11" t="s">
        <v>7</v>
      </c>
      <c r="F9" s="11" t="s">
        <v>7</v>
      </c>
      <c r="G9" s="13" t="s">
        <v>64</v>
      </c>
      <c r="H9" s="13" t="s">
        <v>58</v>
      </c>
      <c r="I9" s="21" t="s">
        <v>56</v>
      </c>
      <c r="K9"/>
    </row>
    <row r="10" spans="1:20" s="5" customFormat="1" x14ac:dyDescent="0.25">
      <c r="A10" s="5">
        <v>0</v>
      </c>
      <c r="B10" s="11" t="s">
        <v>47</v>
      </c>
      <c r="C10" s="11">
        <v>5</v>
      </c>
      <c r="D10" s="11">
        <v>0</v>
      </c>
      <c r="E10" s="11" t="s">
        <v>8</v>
      </c>
      <c r="F10" s="11" t="s">
        <v>8</v>
      </c>
      <c r="G10" s="13" t="s">
        <v>50</v>
      </c>
      <c r="H10" s="13" t="s">
        <v>65</v>
      </c>
      <c r="I10" s="21" t="s">
        <v>56</v>
      </c>
    </row>
    <row r="11" spans="1:20" s="5" customFormat="1" x14ac:dyDescent="0.25">
      <c r="A11" s="5">
        <v>0</v>
      </c>
      <c r="B11" s="11" t="s">
        <v>49</v>
      </c>
      <c r="C11" s="11">
        <v>6</v>
      </c>
      <c r="D11" s="11">
        <v>0</v>
      </c>
      <c r="E11" s="11" t="s">
        <v>9</v>
      </c>
      <c r="F11" s="11" t="s">
        <v>9</v>
      </c>
      <c r="G11" s="13" t="s">
        <v>57</v>
      </c>
      <c r="H11" s="13" t="s">
        <v>59</v>
      </c>
      <c r="I11" s="13" t="s">
        <v>56</v>
      </c>
    </row>
    <row r="12" spans="1:20" x14ac:dyDescent="0.25">
      <c r="A12" s="5">
        <v>0</v>
      </c>
      <c r="B12" s="11" t="s">
        <v>48</v>
      </c>
      <c r="C12" s="11">
        <v>5</v>
      </c>
      <c r="D12" s="11">
        <v>0</v>
      </c>
      <c r="E12" s="11" t="s">
        <v>37</v>
      </c>
      <c r="F12" s="11" t="s">
        <v>37</v>
      </c>
      <c r="G12" s="13" t="s">
        <v>50</v>
      </c>
      <c r="H12" s="13" t="s">
        <v>65</v>
      </c>
      <c r="I12" s="21" t="s">
        <v>56</v>
      </c>
      <c r="K12"/>
    </row>
    <row r="13" spans="1:20" s="5" customFormat="1" x14ac:dyDescent="0.25">
      <c r="A13" s="5">
        <v>0</v>
      </c>
      <c r="B13" s="11" t="s">
        <v>6</v>
      </c>
      <c r="C13" s="11">
        <v>2</v>
      </c>
      <c r="D13" s="11">
        <v>0</v>
      </c>
      <c r="E13" s="11" t="s">
        <v>61</v>
      </c>
      <c r="F13" s="11" t="s">
        <v>61</v>
      </c>
      <c r="G13" s="13" t="s">
        <v>57</v>
      </c>
      <c r="H13" s="13" t="s">
        <v>60</v>
      </c>
      <c r="I13" s="21" t="s">
        <v>56</v>
      </c>
      <c r="Q13" s="13"/>
      <c r="R13" s="13"/>
      <c r="S13" s="13"/>
      <c r="T13" s="13"/>
    </row>
    <row r="14" spans="1:20" s="5" customFormat="1" x14ac:dyDescent="0.25">
      <c r="A14" s="5">
        <v>0</v>
      </c>
      <c r="B14" s="11" t="s">
        <v>45</v>
      </c>
      <c r="C14" s="11">
        <v>3</v>
      </c>
      <c r="D14" s="11">
        <v>0</v>
      </c>
      <c r="E14" s="11" t="s">
        <v>7</v>
      </c>
      <c r="F14" s="11" t="s">
        <v>7</v>
      </c>
      <c r="G14" s="13" t="s">
        <v>50</v>
      </c>
      <c r="H14" s="13" t="s">
        <v>55</v>
      </c>
      <c r="I14" s="21" t="s">
        <v>56</v>
      </c>
      <c r="Q14" s="13"/>
      <c r="R14" s="13"/>
      <c r="S14" s="13"/>
      <c r="T14" s="13"/>
    </row>
    <row r="15" spans="1:20" x14ac:dyDescent="0.25">
      <c r="A15" s="11">
        <v>1</v>
      </c>
      <c r="B15" s="11" t="s">
        <v>43</v>
      </c>
      <c r="C15" s="11">
        <v>4</v>
      </c>
      <c r="D15" s="11">
        <v>0</v>
      </c>
      <c r="E15" s="13" t="s">
        <v>86</v>
      </c>
      <c r="F15" s="21" t="s">
        <v>86</v>
      </c>
      <c r="G15" s="13" t="s">
        <v>50</v>
      </c>
      <c r="H15" s="13" t="s">
        <v>71</v>
      </c>
      <c r="I15" s="21" t="s">
        <v>56</v>
      </c>
      <c r="K15"/>
    </row>
    <row r="16" spans="1:20" s="5" customFormat="1" x14ac:dyDescent="0.25">
      <c r="A16" s="11">
        <v>1</v>
      </c>
      <c r="B16" s="11" t="s">
        <v>73</v>
      </c>
      <c r="C16" s="11">
        <v>5</v>
      </c>
      <c r="D16" s="11">
        <v>0</v>
      </c>
      <c r="E16" s="21" t="s">
        <v>86</v>
      </c>
      <c r="F16" s="21" t="s">
        <v>86</v>
      </c>
      <c r="G16" s="13" t="s">
        <v>50</v>
      </c>
      <c r="H16" s="13" t="s">
        <v>72</v>
      </c>
      <c r="I16" s="21" t="s">
        <v>56</v>
      </c>
    </row>
    <row r="17" spans="1:11" s="5" customFormat="1" x14ac:dyDescent="0.25">
      <c r="A17" s="11">
        <v>1</v>
      </c>
      <c r="B17" s="11" t="s">
        <v>43</v>
      </c>
      <c r="C17" s="11">
        <v>4</v>
      </c>
      <c r="D17" s="11">
        <v>0</v>
      </c>
      <c r="E17" s="21" t="s">
        <v>86</v>
      </c>
      <c r="F17" s="21" t="s">
        <v>86</v>
      </c>
      <c r="G17" s="13" t="s">
        <v>50</v>
      </c>
      <c r="H17" s="13" t="s">
        <v>71</v>
      </c>
      <c r="I17" s="21" t="s">
        <v>56</v>
      </c>
    </row>
    <row r="18" spans="1:11" x14ac:dyDescent="0.25">
      <c r="A18" s="11"/>
      <c r="B18" s="11"/>
      <c r="C18" s="11"/>
      <c r="D18" s="11"/>
      <c r="E18" s="11"/>
      <c r="F18" s="11"/>
      <c r="G18" s="13"/>
      <c r="H18" s="13"/>
      <c r="I18" s="21"/>
      <c r="K18"/>
    </row>
    <row r="19" spans="1:11" s="5" customFormat="1" x14ac:dyDescent="0.25">
      <c r="A19" s="11"/>
      <c r="B19" s="11"/>
      <c r="C19" s="11"/>
      <c r="D19" s="11"/>
      <c r="E19" s="11"/>
      <c r="F19" s="11"/>
      <c r="G19" s="13"/>
      <c r="H19" s="13"/>
      <c r="I19" s="21"/>
    </row>
    <row r="20" spans="1:11" s="5" customFormat="1" x14ac:dyDescent="0.25">
      <c r="A20" s="11"/>
      <c r="B20" s="11"/>
      <c r="C20" s="11"/>
      <c r="D20" s="11"/>
      <c r="E20" s="11"/>
      <c r="F20" s="11"/>
      <c r="G20" s="13"/>
      <c r="H20" s="13"/>
      <c r="I20" s="21"/>
    </row>
    <row r="22" spans="1:11" s="5" customFormat="1" x14ac:dyDescent="0.25">
      <c r="B22" s="11"/>
      <c r="C22" s="11"/>
      <c r="D22" s="11"/>
      <c r="E22" s="11"/>
      <c r="F22" s="11"/>
      <c r="G22" s="11"/>
    </row>
    <row r="23" spans="1:11" s="5" customFormat="1" x14ac:dyDescent="0.25">
      <c r="B23" s="11"/>
      <c r="C23" s="11"/>
      <c r="D23" s="11"/>
      <c r="E23" s="11"/>
      <c r="F23" s="11"/>
      <c r="G23" s="11"/>
    </row>
    <row r="26" spans="1:11" x14ac:dyDescent="0.25">
      <c r="B26" s="5"/>
      <c r="E26" s="5"/>
    </row>
    <row r="27" spans="1:11" x14ac:dyDescent="0.25">
      <c r="B27" s="3"/>
      <c r="C27" s="3"/>
      <c r="D27" s="3"/>
      <c r="E27" s="3"/>
      <c r="F27" s="3"/>
      <c r="G27" s="3"/>
    </row>
    <row r="28" spans="1:11" x14ac:dyDescent="0.25">
      <c r="B28" s="5"/>
    </row>
    <row r="29" spans="1:11" x14ac:dyDescent="0.25">
      <c r="B29" s="5"/>
    </row>
    <row r="30" spans="1:11" x14ac:dyDescent="0.25">
      <c r="B30" s="5"/>
    </row>
    <row r="31" spans="1:11" x14ac:dyDescent="0.25">
      <c r="B31" s="5"/>
    </row>
    <row r="32" spans="1:11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Materials</vt:lpstr>
      <vt:lpstr>Geometry</vt:lpstr>
      <vt:lpstr>Components</vt:lpstr>
    </vt:vector>
  </TitlesOfParts>
  <Company>Sandia National Laboratories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Berg, Jonathan Charles</dc:creator>
  <cp:lastModifiedBy>Berg, Jonathan Charles</cp:lastModifiedBy>
  <dcterms:created xsi:type="dcterms:W3CDTF">2013-05-24T15:02:36Z</dcterms:created>
  <dcterms:modified xsi:type="dcterms:W3CDTF">2013-08-08T16:57:48Z</dcterms:modified>
</cp:coreProperties>
</file>