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hlengi\Documents\"/>
    </mc:Choice>
  </mc:AlternateContent>
  <bookViews>
    <workbookView xWindow="28680" yWindow="-120" windowWidth="29040" windowHeight="16440" tabRatio="664"/>
  </bookViews>
  <sheets>
    <sheet name="Dashboard" sheetId="3" r:id="rId1"/>
    <sheet name="Workings" sheetId="4" r:id="rId2"/>
    <sheet name="Data" sheetId="1" r:id="rId3"/>
    <sheet name="Sheet1" sheetId="10" r:id="rId4"/>
  </sheets>
  <definedNames>
    <definedName name="_xlnm.Print_Area" localSheetId="0">Dashboard!$A$1:$X$46</definedName>
    <definedName name="Slicer_Manager">#N/A</definedName>
    <definedName name="Slicer_Project">#N/A</definedName>
  </definedNames>
  <calcPr calcId="162913"/>
  <pivotCaches>
    <pivotCache cacheId="2"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 i="3" l="1"/>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2" i="4" l="1"/>
  <c r="K5" i="3" a="1"/>
  <c r="K5" i="3" l="1"/>
  <c r="F3" i="4"/>
  <c r="M3" i="4"/>
  <c r="N4" i="4"/>
  <c r="G6" i="4"/>
  <c r="C5" i="4"/>
  <c r="N3" i="4"/>
  <c r="G3" i="4"/>
  <c r="G4" i="4"/>
  <c r="G5" i="4"/>
  <c r="G2"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 r="AJ5" i="3"/>
  <c r="AI5" i="3"/>
  <c r="AH5" i="3"/>
  <c r="AG5" i="3"/>
  <c r="AF5" i="3"/>
  <c r="AE5" i="3"/>
  <c r="AD5" i="3"/>
  <c r="AC5" i="3"/>
  <c r="AB5" i="3"/>
  <c r="AA5" i="3"/>
  <c r="Z5" i="3"/>
  <c r="Y5" i="3"/>
  <c r="X5" i="3"/>
  <c r="W5" i="3"/>
  <c r="V5" i="3"/>
  <c r="U5" i="3"/>
  <c r="T5" i="3"/>
  <c r="S5" i="3"/>
  <c r="R5" i="3"/>
  <c r="Q5" i="3"/>
  <c r="P5" i="3"/>
  <c r="O5" i="3"/>
  <c r="N5" i="3"/>
  <c r="M5" i="3"/>
  <c r="L5" i="3"/>
</calcChain>
</file>

<file path=xl/sharedStrings.xml><?xml version="1.0" encoding="utf-8"?>
<sst xmlns="http://schemas.openxmlformats.org/spreadsheetml/2006/main" count="168" uniqueCount="54">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</sst>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quot;Days&quot;"/>
    <numFmt numFmtId="165" formatCode="[$-F800]dddd\,\ mmmm\ dd\,\ yyyy"/>
    <numFmt numFmtId="166"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4" fontId="0" fillId="0" borderId="0" xfId="0" applyNumberFormat="1" applyAlignment="1">
      <alignment horizontal="center"/>
    </xf>
    <xf numFmtId="16"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0" fontId="0" fillId="0" borderId="0" xfId="0" applyAlignment="1"/>
    <xf numFmtId="0" fontId="0" fillId="0" borderId="0" xfId="0" applyBorder="1"/>
    <xf numFmtId="14" fontId="0" fillId="0" borderId="0" xfId="0" applyNumberFormat="1" applyBorder="1" applyAlignment="1">
      <alignment horizontal="center"/>
    </xf>
    <xf numFmtId="0" fontId="0" fillId="0" borderId="0" xfId="0" applyBorder="1" applyAlignment="1">
      <alignment horizontal="center"/>
    </xf>
    <xf numFmtId="3" fontId="0" fillId="0" borderId="0" xfId="0" applyNumberFormat="1" applyBorder="1"/>
    <xf numFmtId="16"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2" fillId="0" borderId="0" xfId="0" applyFont="1"/>
    <xf numFmtId="0" fontId="4" fillId="0" borderId="0" xfId="0" applyFont="1" applyAlignment="1">
      <alignment horizontal="right" vertical="top"/>
    </xf>
    <xf numFmtId="165" fontId="0" fillId="0" borderId="0" xfId="0" applyNumberFormat="1"/>
    <xf numFmtId="16" fontId="0" fillId="2" borderId="2" xfId="0" applyNumberFormat="1" applyFill="1" applyBorder="1" applyAlignment="1">
      <alignment vertical="center"/>
    </xf>
    <xf numFmtId="166"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4"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cellXfs>
  <cellStyles count="2">
    <cellStyle name="Normal" xfId="0" builtinId="0"/>
    <cellStyle name="Percent" xfId="1" builtinId="5"/>
  </cellStyles>
  <dxfs count="64">
    <dxf>
      <numFmt numFmtId="3" formatCode="#,##0"/>
    </dxf>
    <dxf>
      <numFmt numFmtId="3" formatCode="#,##0"/>
    </dxf>
    <dxf>
      <font>
        <b val="0"/>
        <i val="0"/>
        <strike val="0"/>
        <condense val="0"/>
        <extend val="0"/>
        <outline val="0"/>
        <shadow val="0"/>
        <u val="none"/>
        <vertAlign val="baseline"/>
        <sz val="11"/>
        <color theme="1"/>
        <name val="Calibri"/>
        <scheme val="minor"/>
      </font>
    </dxf>
    <dxf>
      <numFmt numFmtId="3" formatCode="#,##0"/>
    </dxf>
    <dxf>
      <numFmt numFmtId="169" formatCode="d/mm/yyyy"/>
    </dxf>
    <dxf>
      <numFmt numFmtId="169"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tableStyleElement type="wholeTable" dxfId="63"/>
      <tableStyleElement type="headerRow" dxfId="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0.37038787878787877</c:v>
                </c:pt>
                <c:pt idx="1">
                  <c:v>0.62961212121212129</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 (Autosaved).xlsx]Workings!Budget_v_Actual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c15:spPr>
            </c:ext>
          </c:extLst>
        </c:dLbl>
      </c:pivotFmt>
      <c:pivotFmt>
        <c:idx val="13"/>
        <c:spPr>
          <a:solidFill>
            <a:schemeClr val="accent2">
              <a:lumMod val="60000"/>
              <a:lumOff val="40000"/>
            </a:schemeClr>
          </a:solidFill>
          <a:ln w="19050">
            <a:noFill/>
          </a:ln>
          <a:effectLst/>
        </c:spPr>
        <c:dLbl>
          <c:idx val="0"/>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spPr xmlns:c15="http://schemas.microsoft.com/office/drawing/2012/chart">
                <a:prstGeom prst="rect">
                  <a:avLst/>
                </a:prstGeom>
              </c15:spPr>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extLst>
              <c:ext xmlns:c16="http://schemas.microsoft.com/office/drawing/2014/chart" uri="{C3380CC4-5D6E-409C-BE32-E72D297353CC}">
                <c16:uniqueId val="{00000000-3E89-438F-9816-332D1E0E14DC}"/>
              </c:ext>
            </c:extLst>
          </c:dPt>
          <c:dLbls>
            <c:dLbl>
              <c:idx val="0"/>
              <c:layout/>
              <c:dLblPos val="outEnd"/>
              <c:showLegendKey val="0"/>
              <c:showVal val="1"/>
              <c:showCatName val="0"/>
              <c:showSerName val="1"/>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 ##0.0\ \ "M"</c:formatCode>
                <c:ptCount val="1"/>
                <c:pt idx="0">
                  <c:v>488912</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 ##0.0\ \ "M"</c:formatCode>
                <c:ptCount val="1"/>
                <c:pt idx="0">
                  <c:v>1320000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 ##0.0\ \ &quot;M&quot;" sourceLinked="1"/>
        <c:majorTickMark val="out"/>
        <c:minorTickMark val="none"/>
        <c:tickLblPos val="nextTo"/>
        <c:crossAx val="14647755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0</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chemeClr val="tx2">
                <a:lumMod val="40000"/>
                <a:lumOff val="60000"/>
              </a:schemeClr>
            </a:solidFill>
            <a:ln w="15875">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2</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0</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0.36842105263157893</c:v>
                </c:pt>
                <c:pt idx="1">
                  <c:v>0.63157894736842102</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191621</xdr:colOff>
      <xdr:row>0</xdr:row>
      <xdr:rowOff>0</xdr:rowOff>
    </xdr:from>
    <xdr:to>
      <xdr:col>20</xdr:col>
      <xdr:colOff>305921</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542925</xdr:colOff>
          <xdr:row>0</xdr:row>
          <xdr:rowOff>95250</xdr:rowOff>
        </xdr:from>
        <xdr:to>
          <xdr:col>9</xdr:col>
          <xdr:colOff>647700</xdr:colOff>
          <xdr:row>0</xdr:row>
          <xdr:rowOff>333375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37%</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37%</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ynda Treacy" refreshedDate="43962.895952662038" missingItemsLimit="0" createdVersion="6" refreshedVersion="6" minRefreshableVersion="3" recordCount="40">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Gantt" cacheId="2"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chartFormat="1">
  <location ref="A5:J8" firstHeaderRow="0" firstDataRow="1" firstDataCol="8"/>
  <pivotFields count="10">
    <pivotField axis="axisRow" compact="0" outline="0" showAll="0" defaultSubtotal="0">
      <items count="5">
        <item x="4"/>
        <item h="1" x="3"/>
        <item h="1" x="0"/>
        <item h="1" x="1"/>
        <item h="1"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h="1" x="4"/>
        <item h="1" x="1"/>
        <item h="1" x="0"/>
        <item x="3"/>
        <item h="1"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3">
    <i>
      <x/>
      <x v="1"/>
      <x v="3"/>
      <x v="10"/>
      <x v="14"/>
      <x v="6"/>
      <x v="4"/>
      <x v="10"/>
    </i>
    <i r="1">
      <x v="6"/>
      <x v="3"/>
      <x v="5"/>
      <x v="7"/>
      <x v="7"/>
      <x v="3"/>
      <x v="17"/>
    </i>
    <i t="grand">
      <x/>
    </i>
  </rowItems>
  <colFields count="1">
    <field x="-2"/>
  </colFields>
  <colItems count="2">
    <i>
      <x/>
    </i>
    <i i="1">
      <x v="1"/>
    </i>
  </colItems>
  <dataFields count="2">
    <dataField name="Budget " fld="8" baseField="0" baseItem="1" numFmtId="3"/>
    <dataField name="Actual " fld="9" baseField="0" baseItem="2" numFmtId="3"/>
  </dataFields>
  <formats count="50">
    <format dxfId="55">
      <pivotArea dataOnly="0" labelOnly="1" outline="0" fieldPosition="0">
        <references count="1">
          <reference field="4294967294" count="2">
            <x v="0"/>
            <x v="1"/>
          </reference>
        </references>
      </pivotArea>
    </format>
    <format dxfId="54">
      <pivotArea field="3" type="button" dataOnly="0" labelOnly="1" outline="0" axis="axisRow" fieldPosition="3"/>
    </format>
    <format dxfId="53">
      <pivotArea field="4" type="button" dataOnly="0" labelOnly="1" outline="0" axis="axisRow" fieldPosition="5"/>
    </format>
    <format dxfId="52">
      <pivotArea field="5" type="button" dataOnly="0" labelOnly="1" outline="0" axis="axisRow" fieldPosition="4"/>
    </format>
    <format dxfId="51">
      <pivotArea field="6" type="button" dataOnly="0" labelOnly="1" outline="0" axis="axisRow" fieldPosition="6"/>
    </format>
    <format dxfId="50">
      <pivotArea field="7" type="button" dataOnly="0" labelOnly="1" outline="0" axis="axisRow" fieldPosition="7"/>
    </format>
    <format dxfId="49">
      <pivotArea field="0" type="button" dataOnly="0" labelOnly="1" outline="0" axis="axisRow" fieldPosition="0"/>
    </format>
    <format dxfId="48">
      <pivotArea field="1" type="button" dataOnly="0" labelOnly="1" outline="0" axis="axisRow" fieldPosition="1"/>
    </format>
    <format dxfId="47">
      <pivotArea field="2" type="button" dataOnly="0" labelOnly="1" outline="0" axis="axisRow" fieldPosition="2"/>
    </format>
    <format dxfId="46">
      <pivotArea field="3" type="button" dataOnly="0" labelOnly="1" outline="0" axis="axisRow" fieldPosition="3"/>
    </format>
    <format dxfId="45">
      <pivotArea field="4" type="button" dataOnly="0" labelOnly="1" outline="0" axis="axisRow" fieldPosition="5"/>
    </format>
    <format dxfId="44">
      <pivotArea field="5" type="button" dataOnly="0" labelOnly="1" outline="0" axis="axisRow" fieldPosition="4"/>
    </format>
    <format dxfId="43">
      <pivotArea field="6" type="button" dataOnly="0" labelOnly="1" outline="0" axis="axisRow" fieldPosition="6"/>
    </format>
    <format dxfId="42">
      <pivotArea field="7" type="button" dataOnly="0" labelOnly="1" outline="0" axis="axisRow" fieldPosition="7"/>
    </format>
    <format dxfId="41">
      <pivotArea dataOnly="0" labelOnly="1" outline="0" fieldPosition="0">
        <references count="1">
          <reference field="4294967294" count="2">
            <x v="0"/>
            <x v="1"/>
          </reference>
        </references>
      </pivotArea>
    </format>
    <format dxfId="40">
      <pivotArea field="0" type="button" dataOnly="0" labelOnly="1" outline="0" axis="axisRow" fieldPosition="0"/>
    </format>
    <format dxfId="39">
      <pivotArea field="1" type="button" dataOnly="0" labelOnly="1" outline="0" axis="axisRow" fieldPosition="1"/>
    </format>
    <format dxfId="38">
      <pivotArea field="2" type="button" dataOnly="0" labelOnly="1" outline="0" axis="axisRow" fieldPosition="2"/>
    </format>
    <format dxfId="37">
      <pivotArea field="3" type="button" dataOnly="0" labelOnly="1" outline="0" axis="axisRow" fieldPosition="3"/>
    </format>
    <format dxfId="36">
      <pivotArea field="4" type="button" dataOnly="0" labelOnly="1" outline="0" axis="axisRow" fieldPosition="5"/>
    </format>
    <format dxfId="35">
      <pivotArea field="5" type="button" dataOnly="0" labelOnly="1" outline="0" axis="axisRow" fieldPosition="4"/>
    </format>
    <format dxfId="34">
      <pivotArea field="6" type="button" dataOnly="0" labelOnly="1" outline="0" axis="axisRow" fieldPosition="6"/>
    </format>
    <format dxfId="33">
      <pivotArea field="7" type="button" dataOnly="0" labelOnly="1" outline="0" axis="axisRow" fieldPosition="7"/>
    </format>
    <format dxfId="32">
      <pivotArea dataOnly="0" labelOnly="1" outline="0" fieldPosition="0">
        <references count="1">
          <reference field="4294967294" count="2">
            <x v="0"/>
            <x v="1"/>
          </reference>
        </references>
      </pivotArea>
    </format>
    <format dxfId="31">
      <pivotArea field="0" type="button" dataOnly="0" labelOnly="1" outline="0" axis="axisRow" fieldPosition="0"/>
    </format>
    <format dxfId="30">
      <pivotArea field="1" type="button" dataOnly="0" labelOnly="1" outline="0" axis="axisRow" fieldPosition="1"/>
    </format>
    <format dxfId="29">
      <pivotArea field="2" type="button" dataOnly="0" labelOnly="1" outline="0" axis="axisRow" fieldPosition="2"/>
    </format>
    <format dxfId="28">
      <pivotArea field="3" type="button" dataOnly="0" labelOnly="1" outline="0" axis="axisRow" fieldPosition="3"/>
    </format>
    <format dxfId="27">
      <pivotArea field="4" type="button" dataOnly="0" labelOnly="1" outline="0" axis="axisRow" fieldPosition="5"/>
    </format>
    <format dxfId="26">
      <pivotArea field="5" type="button" dataOnly="0" labelOnly="1" outline="0" axis="axisRow" fieldPosition="4"/>
    </format>
    <format dxfId="25">
      <pivotArea field="6" type="button" dataOnly="0" labelOnly="1" outline="0" axis="axisRow" fieldPosition="6"/>
    </format>
    <format dxfId="24">
      <pivotArea field="7" type="button" dataOnly="0" labelOnly="1" outline="0" axis="axisRow" fieldPosition="7"/>
    </format>
    <format dxfId="23">
      <pivotArea dataOnly="0" labelOnly="1" outline="0" fieldPosition="0">
        <references count="1">
          <reference field="4294967294" count="2">
            <x v="0"/>
            <x v="1"/>
          </reference>
        </references>
      </pivotArea>
    </format>
    <format dxfId="22">
      <pivotArea field="0" type="button" dataOnly="0" labelOnly="1" outline="0" axis="axisRow" fieldPosition="0"/>
    </format>
    <format dxfId="21">
      <pivotArea field="1" type="button" dataOnly="0" labelOnly="1" outline="0" axis="axisRow" fieldPosition="1"/>
    </format>
    <format dxfId="20">
      <pivotArea field="2" type="button" dataOnly="0" labelOnly="1" outline="0" axis="axisRow" fieldPosition="2"/>
    </format>
    <format dxfId="19">
      <pivotArea field="3" type="button" dataOnly="0" labelOnly="1" outline="0" axis="axisRow" fieldPosition="3"/>
    </format>
    <format dxfId="18">
      <pivotArea field="4" type="button" dataOnly="0" labelOnly="1" outline="0" axis="axisRow" fieldPosition="5"/>
    </format>
    <format dxfId="17">
      <pivotArea field="5" type="button" dataOnly="0" labelOnly="1" outline="0" axis="axisRow" fieldPosition="4"/>
    </format>
    <format dxfId="16">
      <pivotArea field="6" type="button" dataOnly="0" labelOnly="1" outline="0" axis="axisRow" fieldPosition="6"/>
    </format>
    <format dxfId="15">
      <pivotArea field="7" type="button" dataOnly="0" labelOnly="1" outline="0" axis="axisRow" fieldPosition="7"/>
    </format>
    <format dxfId="14">
      <pivotArea dataOnly="0" labelOnly="1" outline="0" fieldPosition="0">
        <references count="1">
          <reference field="4294967294" count="2">
            <x v="0"/>
            <x v="1"/>
          </reference>
        </references>
      </pivotArea>
    </format>
    <format dxfId="13">
      <pivotArea field="4" type="button" dataOnly="0" labelOnly="1" outline="0" axis="axisRow" fieldPosition="5"/>
    </format>
    <format dxfId="12">
      <pivotArea field="6" type="button" dataOnly="0" labelOnly="1" outline="0" axis="axisRow" fieldPosition="6"/>
    </format>
    <format dxfId="11">
      <pivotArea field="7" type="button" dataOnly="0" labelOnly="1" outline="0" axis="axisRow" fieldPosition="7"/>
    </format>
    <format dxfId="10">
      <pivotArea dataOnly="0" labelOnly="1" grandRow="1" outline="0" fieldPosition="0"/>
    </format>
    <format dxfId="9">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8">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7">
      <pivotArea dataOnly="0" labelOnly="1" outline="0" fieldPosition="0">
        <references count="1">
          <reference field="6" count="0"/>
        </references>
      </pivotArea>
    </format>
    <format dxfId="6">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Days_Completed" cacheId="2" dataOnRows="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6">
  <location ref="I2:J4" firstHeaderRow="1" firstDataRow="1" firstDataCol="1"/>
  <pivotFields count="10">
    <pivotField showAll="0">
      <items count="6">
        <item x="4"/>
        <item h="1" x="3"/>
        <item h="1" x="0"/>
        <item h="1" x="1"/>
        <item h="1" x="2"/>
        <item t="default"/>
      </items>
    </pivotField>
    <pivotField showAll="0"/>
    <pivotField showAll="0">
      <items count="6">
        <item h="1" x="0"/>
        <item h="1" x="4"/>
        <item h="1" x="2"/>
        <item h="1"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Budget_v_Actual" cacheId="2"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4">
  <location ref="B2:C3" firstHeaderRow="0" firstDataRow="1" firstDataCol="0"/>
  <pivotFields count="10">
    <pivotField showAll="0">
      <items count="6">
        <item x="4"/>
        <item h="1" x="3"/>
        <item h="1" x="0"/>
        <item h="1" x="1"/>
        <item h="1" x="2"/>
        <item t="default"/>
      </items>
    </pivotField>
    <pivotField showAll="0"/>
    <pivotField showAll="0">
      <items count="6">
        <item h="1" x="0"/>
        <item h="1" x="4"/>
        <item h="1" x="2"/>
        <item h="1"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6"/>
    <dataField name="Budget " fld="8" baseField="0" baseItem="1" numFmtId="166"/>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ject" sourceName="Project">
  <pivotTables>
    <pivotTable tabId="3" name="Gantt"/>
    <pivotTable tabId="4" name="Days_Completed"/>
    <pivotTable tabId="4" name="Budget_v_Actual"/>
  </pivotTables>
  <data>
    <tabular pivotCacheId="739774749">
      <items count="5">
        <i x="4" s="1"/>
        <i x="3"/>
        <i x="0"/>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nager" sourceName="Manager">
  <pivotTables>
    <pivotTable tabId="3" name="Gantt"/>
    <pivotTable tabId="4" name="Budget_v_Actual"/>
    <pivotTable tabId="4" name="Days_Completed"/>
  </pivotTables>
  <data>
    <tabular pivotCacheId="739774749">
      <items count="5">
        <i x="0"/>
        <i x="4"/>
        <i x="2"/>
        <i x="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ject" cache="Slicer_Project" caption="Project" columnCount="5" style="SlicerStyleLight2" rowHeight="252000"/>
  <slicer name="Manager" cache="Slicer_Manager" caption="Manager" columnCount="5" style="SlicerStyleLight2" rowHeight="252000"/>
</slicers>
</file>

<file path=xl/tables/table1.xml><?xml version="1.0" encoding="utf-8"?>
<table xmlns="http://schemas.openxmlformats.org/spreadsheetml/2006/main" id="1" name="Table1" displayName="Table1" ref="A1:J41" totalsRowShown="0">
  <autoFilter ref="A1:J41"/>
  <tableColumns count="10">
    <tableColumn id="1" name="Project"/>
    <tableColumn id="2" name="Task"/>
    <tableColumn id="3" name="Manager"/>
    <tableColumn id="4" name="Start Date" dataDxfId="5"/>
    <tableColumn id="5" name="Duration"/>
    <tableColumn id="9" name="End Date" dataDxfId="4">
      <calculatedColumnFormula>WORKDAY.INTL(Table1[[#This Row],[Start Date]]-1,Table1[[#This Row],[Duration]],1)</calculatedColumnFormula>
    </tableColumn>
    <tableColumn id="10" name="Days completed" dataDxfId="3"/>
    <tableColumn id="6" name="Progress" dataDxfId="2" dataCellStyle="Percent">
      <calculatedColumnFormula>Table1[[#This Row],[Days completed]]/Table1[[#This Row],[Duration]]</calculatedColumnFormula>
    </tableColumn>
    <tableColumn id="7" name="Budget" dataDxfId="1"/>
    <tableColumn id="8" name="Actual"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A85"/>
  <sheetViews>
    <sheetView showGridLines="0" tabSelected="1" zoomScale="85" zoomScaleNormal="85" workbookViewId="0">
      <pane ySplit="5" topLeftCell="A6" activePane="bottomLeft" state="frozen"/>
      <selection pane="bottomLeft" activeCell="K5" sqref="K5"/>
    </sheetView>
  </sheetViews>
  <sheetFormatPr defaultRowHeight="15" x14ac:dyDescent="0.25"/>
  <cols>
    <col min="1" max="1" width="10" customWidth="1"/>
    <col min="2" max="2" width="7.7109375" bestFit="1" customWidth="1"/>
    <col min="3" max="3" width="10.7109375" customWidth="1"/>
    <col min="4" max="4" width="12.140625" style="8" customWidth="1"/>
    <col min="5" max="5" width="11.42578125" style="7" bestFit="1" customWidth="1"/>
    <col min="6" max="6" width="11" style="8" bestFit="1" customWidth="1"/>
    <col min="7" max="7" width="13.28515625" style="7" bestFit="1" customWidth="1"/>
    <col min="8" max="8" width="10.85546875" style="19" bestFit="1" customWidth="1"/>
    <col min="9" max="9" width="10.85546875" style="3" bestFit="1" customWidth="1"/>
    <col min="10" max="10" width="10.7109375" style="3" bestFit="1" customWidth="1"/>
    <col min="11" max="11" width="8.28515625" customWidth="1"/>
    <col min="12" max="12" width="7.140625" customWidth="1"/>
    <col min="13" max="28" width="7" bestFit="1" customWidth="1"/>
    <col min="29" max="36" width="7.140625" bestFit="1" customWidth="1"/>
  </cols>
  <sheetData>
    <row r="1" spans="1:53" ht="33.75" customHeight="1" x14ac:dyDescent="0.25">
      <c r="A1" s="36" t="s">
        <v>30</v>
      </c>
      <c r="B1" s="29"/>
      <c r="C1" s="29"/>
      <c r="D1" s="30"/>
      <c r="E1" s="31"/>
      <c r="F1" s="35" t="str">
        <f>TEXT(MIN(D6:D51),"d-mmm-yy")&amp;" to "&amp;TEXT(MAX(E6:E51),"d-mmm-yy")</f>
        <v>24-Feb-20 to 12-Mar-20</v>
      </c>
      <c r="G1" s="32"/>
      <c r="H1" s="32"/>
      <c r="I1" s="33"/>
      <c r="J1" s="34"/>
      <c r="K1" s="29"/>
      <c r="L1" s="29"/>
      <c r="M1" s="29"/>
      <c r="N1" s="29"/>
      <c r="O1" s="29"/>
      <c r="P1" s="29"/>
      <c r="Q1" s="39"/>
      <c r="R1" s="29"/>
      <c r="S1" s="39"/>
      <c r="T1" s="29"/>
      <c r="U1" s="29"/>
      <c r="V1" s="29"/>
      <c r="W1" s="29"/>
      <c r="X1" s="29"/>
      <c r="Y1" s="29"/>
      <c r="Z1" s="29"/>
      <c r="AA1" s="29"/>
      <c r="AB1" s="29"/>
      <c r="AC1" s="29"/>
      <c r="AD1" s="29"/>
      <c r="AE1" s="29"/>
      <c r="AF1" s="29"/>
      <c r="AG1" s="29"/>
      <c r="AH1" s="29"/>
      <c r="AI1" s="29"/>
      <c r="AJ1" s="29"/>
    </row>
    <row r="2" spans="1:53" ht="21.75" customHeight="1" x14ac:dyDescent="0.25"/>
    <row r="3" spans="1:53" ht="21.75" customHeight="1" x14ac:dyDescent="0.25">
      <c r="D3"/>
    </row>
    <row r="4" spans="1:53" ht="25.5" customHeight="1" x14ac:dyDescent="0.25">
      <c r="B4" s="25"/>
      <c r="F4" s="7"/>
      <c r="G4" s="19"/>
    </row>
    <row r="5" spans="1:53" s="10" customFormat="1" ht="21" customHeight="1" x14ac:dyDescent="0.25">
      <c r="A5" s="21" t="s">
        <v>0</v>
      </c>
      <c r="B5" s="21" t="s">
        <v>1</v>
      </c>
      <c r="C5" s="21" t="s">
        <v>23</v>
      </c>
      <c r="D5" s="22" t="s">
        <v>2</v>
      </c>
      <c r="E5" s="22" t="s">
        <v>24</v>
      </c>
      <c r="F5" s="22" t="s">
        <v>22</v>
      </c>
      <c r="G5" s="22" t="s">
        <v>27</v>
      </c>
      <c r="H5" s="21" t="s">
        <v>3</v>
      </c>
      <c r="I5" s="23" t="s">
        <v>28</v>
      </c>
      <c r="J5" s="23" t="s">
        <v>29</v>
      </c>
      <c r="K5" s="27" t="e">
        <f t="array" aca="1" ref="K5:AJ5" ca="1">_xlfn.SEQUENCE(1,26,MIN(Table1[Start Date])+Workings!P2,1)</f>
        <v>#NAME?</v>
      </c>
      <c r="L5" s="27" t="e">
        <f ca="1"/>
        <v>#NAME?</v>
      </c>
      <c r="M5" s="27" t="e">
        <f ca="1"/>
        <v>#NAME?</v>
      </c>
      <c r="N5" s="27" t="e">
        <f ca="1"/>
        <v>#NAME?</v>
      </c>
      <c r="O5" s="27" t="e">
        <f ca="1"/>
        <v>#NAME?</v>
      </c>
      <c r="P5" s="27" t="e">
        <f ca="1"/>
        <v>#NAME?</v>
      </c>
      <c r="Q5" s="27" t="e">
        <f ca="1"/>
        <v>#NAME?</v>
      </c>
      <c r="R5" s="27" t="e">
        <f ca="1"/>
        <v>#NAME?</v>
      </c>
      <c r="S5" s="27" t="e">
        <f ca="1"/>
        <v>#NAME?</v>
      </c>
      <c r="T5" s="27" t="e">
        <f ca="1"/>
        <v>#NAME?</v>
      </c>
      <c r="U5" s="27" t="e">
        <f ca="1"/>
        <v>#NAME?</v>
      </c>
      <c r="V5" s="27" t="e">
        <f ca="1"/>
        <v>#NAME?</v>
      </c>
      <c r="W5" s="27" t="e">
        <f ca="1"/>
        <v>#NAME?</v>
      </c>
      <c r="X5" s="27" t="e">
        <f ca="1"/>
        <v>#NAME?</v>
      </c>
      <c r="Y5" s="27" t="e">
        <f ca="1"/>
        <v>#NAME?</v>
      </c>
      <c r="Z5" s="27" t="e">
        <f ca="1"/>
        <v>#NAME?</v>
      </c>
      <c r="AA5" s="27" t="e">
        <f ca="1"/>
        <v>#NAME?</v>
      </c>
      <c r="AB5" s="27" t="e">
        <f ca="1"/>
        <v>#NAME?</v>
      </c>
      <c r="AC5" s="27" t="e">
        <f ca="1"/>
        <v>#NAME?</v>
      </c>
      <c r="AD5" s="27" t="e">
        <f ca="1"/>
        <v>#NAME?</v>
      </c>
      <c r="AE5" s="27" t="e">
        <f ca="1"/>
        <v>#NAME?</v>
      </c>
      <c r="AF5" s="27" t="e">
        <f ca="1"/>
        <v>#NAME?</v>
      </c>
      <c r="AG5" s="27" t="e">
        <f ca="1"/>
        <v>#NAME?</v>
      </c>
      <c r="AH5" s="27" t="e">
        <f ca="1"/>
        <v>#NAME?</v>
      </c>
      <c r="AI5" s="27" t="e">
        <f ca="1"/>
        <v>#NAME?</v>
      </c>
      <c r="AJ5" s="27" t="e">
        <f ca="1"/>
        <v>#NAME?</v>
      </c>
      <c r="AK5" s="18"/>
      <c r="AL5" s="18"/>
      <c r="AM5" s="18"/>
      <c r="AN5" s="18"/>
      <c r="AO5" s="18"/>
      <c r="AP5" s="18"/>
      <c r="AQ5" s="18"/>
      <c r="AR5" s="18"/>
      <c r="AS5" s="18"/>
      <c r="AT5" s="18"/>
      <c r="AU5" s="18"/>
      <c r="AV5" s="18"/>
      <c r="AW5" s="9"/>
      <c r="AX5" s="9"/>
      <c r="AY5" s="9"/>
      <c r="AZ5" s="9"/>
      <c r="BA5" s="9"/>
    </row>
    <row r="6" spans="1:53" s="14" customFormat="1" x14ac:dyDescent="0.25">
      <c r="A6" t="s">
        <v>19</v>
      </c>
      <c r="B6" t="s">
        <v>5</v>
      </c>
      <c r="C6" t="s">
        <v>36</v>
      </c>
      <c r="D6" s="1">
        <v>43892</v>
      </c>
      <c r="E6" s="1">
        <v>43902</v>
      </c>
      <c r="F6" s="7">
        <v>9</v>
      </c>
      <c r="G6" s="12">
        <v>4</v>
      </c>
      <c r="H6" s="11">
        <v>0.44444444444444442</v>
      </c>
      <c r="I6" s="3">
        <v>513000</v>
      </c>
      <c r="J6" s="3">
        <v>226233</v>
      </c>
    </row>
    <row r="7" spans="1:53" s="14" customFormat="1" x14ac:dyDescent="0.25">
      <c r="A7"/>
      <c r="B7" t="s">
        <v>10</v>
      </c>
      <c r="C7" t="s">
        <v>36</v>
      </c>
      <c r="D7" s="1">
        <v>43885</v>
      </c>
      <c r="E7" s="1">
        <v>43896</v>
      </c>
      <c r="F7" s="7">
        <v>10</v>
      </c>
      <c r="G7" s="12">
        <v>3</v>
      </c>
      <c r="H7" s="11">
        <v>0.3</v>
      </c>
      <c r="I7" s="3">
        <v>807000</v>
      </c>
      <c r="J7" s="3">
        <v>262679</v>
      </c>
    </row>
    <row r="8" spans="1:53" s="14" customFormat="1" x14ac:dyDescent="0.25">
      <c r="A8" s="13" t="s">
        <v>26</v>
      </c>
      <c r="B8" s="13"/>
      <c r="C8" s="13"/>
      <c r="D8" s="13"/>
      <c r="E8" s="13"/>
      <c r="F8" s="13"/>
      <c r="G8" s="13"/>
      <c r="H8" s="13"/>
      <c r="I8" s="3">
        <v>1320000</v>
      </c>
      <c r="J8" s="3">
        <v>488912</v>
      </c>
    </row>
    <row r="9" spans="1:53" s="14" customFormat="1" x14ac:dyDescent="0.25">
      <c r="A9"/>
      <c r="B9"/>
      <c r="C9"/>
      <c r="D9"/>
      <c r="E9"/>
      <c r="F9"/>
      <c r="G9"/>
      <c r="H9"/>
      <c r="I9"/>
      <c r="J9"/>
    </row>
    <row r="10" spans="1:53" s="14" customFormat="1" x14ac:dyDescent="0.25">
      <c r="A10"/>
      <c r="B10"/>
      <c r="C10"/>
      <c r="D10"/>
      <c r="E10"/>
      <c r="F10"/>
      <c r="G10"/>
      <c r="H10"/>
      <c r="I10"/>
      <c r="J10"/>
    </row>
    <row r="11" spans="1:53" s="14" customFormat="1" x14ac:dyDescent="0.25">
      <c r="A11"/>
      <c r="B11"/>
      <c r="C11"/>
      <c r="D11"/>
      <c r="E11"/>
      <c r="F11"/>
      <c r="G11"/>
      <c r="H11"/>
      <c r="I11"/>
      <c r="J11"/>
    </row>
    <row r="12" spans="1:53" s="14" customFormat="1" x14ac:dyDescent="0.25">
      <c r="A12"/>
      <c r="B12"/>
      <c r="C12"/>
      <c r="D12"/>
      <c r="E12"/>
      <c r="F12"/>
      <c r="G12"/>
      <c r="H12"/>
      <c r="I12"/>
      <c r="J12"/>
    </row>
    <row r="13" spans="1:53" s="14" customFormat="1" x14ac:dyDescent="0.25">
      <c r="A13"/>
      <c r="B13"/>
      <c r="C13"/>
      <c r="D13"/>
      <c r="E13"/>
      <c r="F13"/>
      <c r="G13"/>
      <c r="H13"/>
      <c r="I13"/>
      <c r="J13"/>
    </row>
    <row r="14" spans="1:53" s="14" customFormat="1" x14ac:dyDescent="0.25">
      <c r="A14"/>
      <c r="B14"/>
      <c r="C14"/>
      <c r="D14"/>
      <c r="E14"/>
      <c r="F14"/>
      <c r="G14"/>
      <c r="H14"/>
      <c r="I14"/>
      <c r="J14"/>
    </row>
    <row r="15" spans="1:53" s="14" customFormat="1" x14ac:dyDescent="0.25">
      <c r="A15"/>
      <c r="B15"/>
      <c r="C15"/>
      <c r="D15"/>
      <c r="E15"/>
      <c r="F15"/>
      <c r="G15"/>
      <c r="H15"/>
      <c r="I15"/>
      <c r="J15"/>
      <c r="K15"/>
      <c r="L15"/>
      <c r="M15"/>
      <c r="N15"/>
      <c r="O15"/>
      <c r="R15"/>
      <c r="S15"/>
      <c r="T15"/>
      <c r="U15"/>
      <c r="V15"/>
    </row>
    <row r="16" spans="1:53" s="14" customFormat="1" x14ac:dyDescent="0.25">
      <c r="A16"/>
      <c r="B16"/>
      <c r="C16"/>
      <c r="D16"/>
      <c r="E16"/>
      <c r="F16"/>
      <c r="G16"/>
      <c r="H16"/>
      <c r="I16"/>
      <c r="J16"/>
      <c r="K16"/>
      <c r="L16"/>
      <c r="M16"/>
      <c r="N16"/>
      <c r="O16"/>
      <c r="R16"/>
      <c r="S16"/>
      <c r="T16"/>
      <c r="U16"/>
      <c r="V16"/>
    </row>
    <row r="17" spans="1:22" s="14" customFormat="1" x14ac:dyDescent="0.25">
      <c r="A17"/>
      <c r="B17"/>
      <c r="C17"/>
      <c r="D17"/>
      <c r="E17"/>
      <c r="F17"/>
      <c r="G17"/>
      <c r="H17"/>
      <c r="I17"/>
      <c r="J17"/>
      <c r="K17"/>
      <c r="L17"/>
      <c r="M17"/>
      <c r="N17"/>
      <c r="O17"/>
      <c r="R17"/>
      <c r="S17"/>
      <c r="T17"/>
      <c r="U17"/>
      <c r="V17"/>
    </row>
    <row r="18" spans="1:22" s="14" customFormat="1" x14ac:dyDescent="0.25">
      <c r="A18"/>
      <c r="B18"/>
      <c r="C18"/>
      <c r="D18"/>
      <c r="E18"/>
      <c r="F18"/>
      <c r="G18"/>
      <c r="H18"/>
      <c r="I18"/>
      <c r="J18"/>
      <c r="K18"/>
      <c r="L18"/>
      <c r="M18"/>
      <c r="N18"/>
      <c r="O18"/>
      <c r="R18"/>
      <c r="S18"/>
      <c r="T18"/>
      <c r="U18"/>
      <c r="V18"/>
    </row>
    <row r="19" spans="1:22" s="14" customFormat="1" x14ac:dyDescent="0.25">
      <c r="A19"/>
      <c r="B19"/>
      <c r="C19"/>
      <c r="D19"/>
      <c r="E19"/>
      <c r="F19"/>
      <c r="G19"/>
      <c r="H19"/>
      <c r="I19"/>
      <c r="J19"/>
      <c r="K19"/>
      <c r="L19"/>
      <c r="M19"/>
      <c r="N19"/>
      <c r="O19"/>
      <c r="R19"/>
      <c r="S19"/>
      <c r="T19"/>
      <c r="U19"/>
      <c r="V19"/>
    </row>
    <row r="20" spans="1:22" s="14" customFormat="1" x14ac:dyDescent="0.25">
      <c r="A20"/>
      <c r="B20"/>
      <c r="C20"/>
      <c r="D20"/>
      <c r="E20"/>
      <c r="F20"/>
      <c r="G20"/>
      <c r="H20"/>
      <c r="I20"/>
      <c r="J20"/>
      <c r="L20"/>
      <c r="M20"/>
      <c r="N20"/>
      <c r="O20"/>
      <c r="R20"/>
      <c r="S20"/>
      <c r="T20"/>
      <c r="U20"/>
      <c r="V20"/>
    </row>
    <row r="21" spans="1:22" s="14" customFormat="1" x14ac:dyDescent="0.25">
      <c r="A21"/>
      <c r="B21"/>
      <c r="C21"/>
      <c r="D21"/>
      <c r="E21"/>
      <c r="F21"/>
      <c r="G21"/>
      <c r="H21"/>
      <c r="I21"/>
      <c r="J21"/>
      <c r="R21"/>
      <c r="S21"/>
      <c r="T21"/>
      <c r="U21"/>
      <c r="V21"/>
    </row>
    <row r="22" spans="1:22" s="14" customFormat="1" x14ac:dyDescent="0.25">
      <c r="A22"/>
      <c r="B22"/>
      <c r="C22"/>
      <c r="D22"/>
      <c r="E22"/>
      <c r="F22"/>
      <c r="G22"/>
      <c r="H22"/>
      <c r="I22"/>
      <c r="J22"/>
      <c r="R22"/>
      <c r="S22"/>
      <c r="T22"/>
      <c r="U22"/>
      <c r="V22"/>
    </row>
    <row r="23" spans="1:22" s="14" customFormat="1" x14ac:dyDescent="0.25">
      <c r="A23"/>
      <c r="B23"/>
      <c r="C23"/>
      <c r="D23"/>
      <c r="E23"/>
      <c r="F23"/>
      <c r="G23"/>
      <c r="H23"/>
      <c r="I23"/>
      <c r="J23"/>
    </row>
    <row r="24" spans="1:22" s="14" customFormat="1" x14ac:dyDescent="0.25">
      <c r="A24"/>
      <c r="B24"/>
      <c r="C24"/>
      <c r="D24"/>
      <c r="E24"/>
      <c r="F24"/>
      <c r="G24"/>
      <c r="H24"/>
      <c r="I24"/>
      <c r="J24"/>
    </row>
    <row r="25" spans="1:22" s="14" customFormat="1" x14ac:dyDescent="0.25">
      <c r="A25"/>
      <c r="B25"/>
      <c r="C25"/>
      <c r="D25"/>
      <c r="E25"/>
      <c r="F25"/>
      <c r="G25"/>
      <c r="H25"/>
      <c r="I25"/>
      <c r="J25"/>
    </row>
    <row r="26" spans="1:22" s="14" customFormat="1" x14ac:dyDescent="0.25">
      <c r="A26"/>
      <c r="B26"/>
      <c r="C26"/>
      <c r="D26"/>
      <c r="E26"/>
      <c r="F26"/>
      <c r="G26"/>
      <c r="H26"/>
      <c r="I26"/>
      <c r="J26"/>
    </row>
    <row r="27" spans="1:22" s="14" customFormat="1" x14ac:dyDescent="0.25">
      <c r="A27"/>
      <c r="B27"/>
      <c r="C27"/>
      <c r="D27"/>
      <c r="E27"/>
      <c r="F27"/>
      <c r="G27"/>
      <c r="H27"/>
      <c r="I27"/>
      <c r="J27"/>
    </row>
    <row r="28" spans="1:22" s="14" customFormat="1" x14ac:dyDescent="0.25">
      <c r="A28"/>
      <c r="B28"/>
      <c r="C28"/>
      <c r="D28"/>
      <c r="E28"/>
      <c r="F28"/>
      <c r="G28"/>
      <c r="H28"/>
      <c r="I28"/>
      <c r="J28"/>
    </row>
    <row r="29" spans="1:22" s="14" customFormat="1" x14ac:dyDescent="0.25">
      <c r="A29"/>
      <c r="B29"/>
      <c r="C29"/>
      <c r="D29"/>
      <c r="E29"/>
      <c r="F29"/>
      <c r="G29"/>
      <c r="H29"/>
      <c r="I29"/>
      <c r="J29"/>
    </row>
    <row r="30" spans="1:22" s="14" customFormat="1" x14ac:dyDescent="0.25">
      <c r="A30"/>
      <c r="B30"/>
      <c r="C30"/>
      <c r="D30"/>
      <c r="E30"/>
      <c r="F30"/>
      <c r="G30"/>
      <c r="H30"/>
      <c r="I30"/>
      <c r="J30"/>
    </row>
    <row r="31" spans="1:22" s="14" customFormat="1" x14ac:dyDescent="0.25">
      <c r="A31"/>
      <c r="B31"/>
      <c r="C31"/>
      <c r="D31"/>
      <c r="E31"/>
      <c r="F31"/>
      <c r="G31"/>
      <c r="H31"/>
      <c r="I31"/>
      <c r="J31"/>
    </row>
    <row r="32" spans="1:22" s="14" customFormat="1" x14ac:dyDescent="0.25">
      <c r="A32"/>
      <c r="B32"/>
      <c r="C32"/>
      <c r="D32"/>
      <c r="E32"/>
      <c r="F32"/>
      <c r="G32"/>
      <c r="H32"/>
      <c r="I32"/>
      <c r="J32"/>
    </row>
    <row r="33" spans="1:10" s="14" customFormat="1" x14ac:dyDescent="0.25">
      <c r="A33"/>
      <c r="B33"/>
      <c r="C33"/>
      <c r="D33"/>
      <c r="E33"/>
      <c r="F33"/>
      <c r="G33"/>
      <c r="H33"/>
      <c r="I33"/>
      <c r="J33"/>
    </row>
    <row r="34" spans="1:10" s="14" customFormat="1" x14ac:dyDescent="0.25">
      <c r="A34"/>
      <c r="B34"/>
      <c r="C34"/>
      <c r="D34"/>
      <c r="E34"/>
      <c r="F34"/>
      <c r="G34"/>
      <c r="H34"/>
      <c r="I34"/>
      <c r="J34"/>
    </row>
    <row r="35" spans="1:10" s="14" customFormat="1" x14ac:dyDescent="0.25">
      <c r="A35"/>
      <c r="B35"/>
      <c r="C35"/>
      <c r="D35"/>
      <c r="E35"/>
      <c r="F35"/>
      <c r="G35"/>
      <c r="H35"/>
      <c r="I35"/>
      <c r="J35"/>
    </row>
    <row r="36" spans="1:10" s="14" customFormat="1" x14ac:dyDescent="0.25">
      <c r="A36"/>
      <c r="B36"/>
      <c r="C36"/>
      <c r="D36"/>
      <c r="E36"/>
      <c r="F36"/>
      <c r="G36"/>
      <c r="H36"/>
      <c r="I36"/>
      <c r="J36"/>
    </row>
    <row r="37" spans="1:10" s="14" customFormat="1" x14ac:dyDescent="0.25">
      <c r="A37"/>
      <c r="B37"/>
      <c r="C37"/>
      <c r="D37"/>
      <c r="E37"/>
      <c r="F37"/>
      <c r="G37"/>
      <c r="H37"/>
      <c r="I37"/>
      <c r="J37"/>
    </row>
    <row r="38" spans="1:10" s="14" customFormat="1" x14ac:dyDescent="0.25">
      <c r="A38"/>
      <c r="B38"/>
      <c r="C38"/>
      <c r="D38"/>
      <c r="E38"/>
      <c r="F38"/>
      <c r="G38"/>
      <c r="H38"/>
      <c r="I38"/>
      <c r="J38"/>
    </row>
    <row r="39" spans="1:10" s="14" customFormat="1" x14ac:dyDescent="0.25">
      <c r="A39"/>
      <c r="B39"/>
      <c r="C39"/>
      <c r="D39"/>
      <c r="E39"/>
      <c r="F39"/>
      <c r="G39"/>
      <c r="H39"/>
      <c r="I39"/>
      <c r="J39"/>
    </row>
    <row r="40" spans="1:10" s="14" customFormat="1" x14ac:dyDescent="0.25">
      <c r="A40"/>
      <c r="B40"/>
      <c r="C40"/>
      <c r="D40"/>
      <c r="E40"/>
      <c r="F40"/>
      <c r="G40"/>
      <c r="H40"/>
      <c r="I40"/>
      <c r="J40"/>
    </row>
    <row r="41" spans="1:10" s="14" customFormat="1" x14ac:dyDescent="0.25">
      <c r="A41"/>
      <c r="B41"/>
      <c r="C41"/>
      <c r="D41"/>
      <c r="E41"/>
      <c r="F41"/>
      <c r="G41"/>
      <c r="H41"/>
      <c r="I41"/>
      <c r="J41"/>
    </row>
    <row r="42" spans="1:10" s="14" customFormat="1" x14ac:dyDescent="0.25">
      <c r="A42"/>
      <c r="B42"/>
      <c r="C42"/>
      <c r="D42"/>
      <c r="E42"/>
      <c r="F42"/>
      <c r="G42"/>
      <c r="H42"/>
      <c r="I42"/>
      <c r="J42"/>
    </row>
    <row r="43" spans="1:10" s="14" customFormat="1" x14ac:dyDescent="0.25">
      <c r="A43"/>
      <c r="B43"/>
      <c r="C43"/>
      <c r="D43"/>
      <c r="E43"/>
      <c r="F43"/>
      <c r="G43"/>
      <c r="H43"/>
      <c r="I43"/>
      <c r="J43"/>
    </row>
    <row r="44" spans="1:10" s="14" customFormat="1" x14ac:dyDescent="0.25">
      <c r="A44"/>
      <c r="B44"/>
      <c r="C44"/>
      <c r="D44"/>
      <c r="E44"/>
      <c r="F44"/>
      <c r="G44"/>
      <c r="H44"/>
      <c r="I44"/>
      <c r="J44"/>
    </row>
    <row r="45" spans="1:10" s="14" customFormat="1" x14ac:dyDescent="0.25">
      <c r="A45"/>
      <c r="B45"/>
      <c r="C45"/>
      <c r="D45"/>
      <c r="E45"/>
      <c r="F45"/>
      <c r="G45"/>
      <c r="H45"/>
      <c r="I45"/>
      <c r="J45"/>
    </row>
    <row r="46" spans="1:10" s="14" customFormat="1" x14ac:dyDescent="0.25">
      <c r="A46"/>
      <c r="B46"/>
      <c r="C46"/>
      <c r="D46"/>
      <c r="E46"/>
      <c r="F46"/>
      <c r="G46"/>
      <c r="H46"/>
      <c r="I46"/>
      <c r="J46"/>
    </row>
    <row r="47" spans="1:10" s="14" customFormat="1" x14ac:dyDescent="0.25">
      <c r="D47" s="15"/>
      <c r="E47" s="16"/>
      <c r="F47" s="15"/>
      <c r="G47" s="16"/>
      <c r="H47" s="20"/>
      <c r="I47" s="17"/>
      <c r="J47" s="17"/>
    </row>
    <row r="48" spans="1:10" s="14" customFormat="1" x14ac:dyDescent="0.25">
      <c r="D48" s="15"/>
      <c r="E48" s="16"/>
      <c r="F48" s="15"/>
      <c r="G48" s="16"/>
      <c r="H48" s="20"/>
      <c r="I48" s="17"/>
      <c r="J48" s="17"/>
    </row>
    <row r="49" spans="4:10" s="14" customFormat="1" x14ac:dyDescent="0.25">
      <c r="D49" s="15"/>
      <c r="E49" s="16"/>
      <c r="F49" s="15"/>
      <c r="G49" s="16"/>
      <c r="H49" s="20"/>
      <c r="I49" s="17"/>
      <c r="J49" s="17"/>
    </row>
    <row r="50" spans="4:10" s="14" customFormat="1" x14ac:dyDescent="0.25">
      <c r="D50" s="15"/>
      <c r="E50" s="16"/>
      <c r="F50" s="15"/>
      <c r="G50" s="16"/>
      <c r="H50" s="20"/>
      <c r="I50" s="17"/>
      <c r="J50" s="17"/>
    </row>
    <row r="51" spans="4:10" s="14" customFormat="1" x14ac:dyDescent="0.25">
      <c r="D51" s="15"/>
      <c r="E51" s="16"/>
      <c r="F51" s="15"/>
      <c r="G51" s="16"/>
      <c r="H51" s="20"/>
      <c r="I51" s="17"/>
      <c r="J51" s="17"/>
    </row>
    <row r="52" spans="4:10" s="14" customFormat="1" x14ac:dyDescent="0.25">
      <c r="D52" s="15"/>
      <c r="E52" s="16"/>
      <c r="F52" s="15"/>
      <c r="G52" s="16"/>
      <c r="H52" s="20"/>
      <c r="I52" s="17"/>
      <c r="J52" s="17"/>
    </row>
    <row r="53" spans="4:10" s="14" customFormat="1" x14ac:dyDescent="0.25">
      <c r="D53" s="15"/>
      <c r="E53" s="16"/>
      <c r="F53" s="15"/>
      <c r="G53" s="16"/>
      <c r="H53" s="20"/>
      <c r="I53" s="17"/>
      <c r="J53" s="17"/>
    </row>
    <row r="54" spans="4:10" s="14" customFormat="1" x14ac:dyDescent="0.25">
      <c r="D54" s="15"/>
      <c r="E54" s="16"/>
      <c r="F54" s="15"/>
      <c r="G54" s="16"/>
      <c r="H54" s="20"/>
      <c r="I54" s="17"/>
      <c r="J54" s="17"/>
    </row>
    <row r="55" spans="4:10" s="14" customFormat="1" x14ac:dyDescent="0.25">
      <c r="D55" s="15"/>
      <c r="E55" s="16"/>
      <c r="F55" s="15"/>
      <c r="G55" s="16"/>
      <c r="H55" s="20"/>
      <c r="I55" s="17"/>
      <c r="J55" s="17"/>
    </row>
    <row r="56" spans="4:10" s="14" customFormat="1" x14ac:dyDescent="0.25">
      <c r="D56" s="15"/>
      <c r="E56" s="16"/>
      <c r="F56" s="15"/>
      <c r="G56" s="16"/>
      <c r="H56" s="20"/>
      <c r="I56" s="17"/>
      <c r="J56" s="17"/>
    </row>
    <row r="57" spans="4:10" s="14" customFormat="1" x14ac:dyDescent="0.25">
      <c r="D57" s="15"/>
      <c r="E57" s="16"/>
      <c r="F57" s="15"/>
      <c r="G57" s="16"/>
      <c r="H57" s="20"/>
      <c r="I57" s="17"/>
      <c r="J57" s="17"/>
    </row>
    <row r="58" spans="4:10" s="14" customFormat="1" x14ac:dyDescent="0.25">
      <c r="D58" s="15"/>
      <c r="E58" s="16"/>
      <c r="F58" s="15"/>
      <c r="G58" s="16"/>
      <c r="H58" s="20"/>
      <c r="I58" s="17"/>
      <c r="J58" s="17"/>
    </row>
    <row r="59" spans="4:10" s="14" customFormat="1" x14ac:dyDescent="0.25">
      <c r="D59" s="15"/>
      <c r="E59" s="16"/>
      <c r="F59" s="15"/>
      <c r="G59" s="16"/>
      <c r="H59" s="20"/>
      <c r="I59" s="17"/>
      <c r="J59" s="17"/>
    </row>
    <row r="60" spans="4:10" s="14" customFormat="1" x14ac:dyDescent="0.25">
      <c r="D60" s="15"/>
      <c r="E60" s="16"/>
      <c r="F60" s="15"/>
      <c r="G60" s="16"/>
      <c r="H60" s="20"/>
      <c r="I60" s="17"/>
      <c r="J60" s="17"/>
    </row>
    <row r="61" spans="4:10" s="14" customFormat="1" x14ac:dyDescent="0.25">
      <c r="D61" s="15"/>
      <c r="E61" s="16"/>
      <c r="F61" s="15"/>
      <c r="G61" s="16"/>
      <c r="H61" s="20"/>
      <c r="I61" s="17"/>
      <c r="J61" s="17"/>
    </row>
    <row r="62" spans="4:10" s="14" customFormat="1" x14ac:dyDescent="0.25">
      <c r="D62" s="15"/>
      <c r="E62" s="16"/>
      <c r="F62" s="15"/>
      <c r="G62" s="16"/>
      <c r="H62" s="20"/>
      <c r="I62" s="17"/>
      <c r="J62" s="17"/>
    </row>
    <row r="63" spans="4:10" s="14" customFormat="1" x14ac:dyDescent="0.25">
      <c r="D63" s="15"/>
      <c r="E63" s="16"/>
      <c r="F63" s="15"/>
      <c r="G63" s="16"/>
      <c r="H63" s="20"/>
      <c r="I63" s="17"/>
      <c r="J63" s="17"/>
    </row>
    <row r="64" spans="4:10" s="14" customFormat="1" x14ac:dyDescent="0.25">
      <c r="D64" s="15"/>
      <c r="E64" s="16"/>
      <c r="F64" s="15"/>
      <c r="G64" s="16"/>
      <c r="H64" s="20"/>
      <c r="I64" s="17"/>
      <c r="J64" s="17"/>
    </row>
    <row r="65" spans="4:10" s="14" customFormat="1" x14ac:dyDescent="0.25">
      <c r="D65" s="15"/>
      <c r="E65" s="16"/>
      <c r="F65" s="15"/>
      <c r="G65" s="16"/>
      <c r="H65" s="20"/>
      <c r="I65" s="17"/>
      <c r="J65" s="17"/>
    </row>
    <row r="66" spans="4:10" s="14" customFormat="1" x14ac:dyDescent="0.25">
      <c r="D66" s="15"/>
      <c r="E66" s="16"/>
      <c r="F66" s="15"/>
      <c r="G66" s="16"/>
      <c r="H66" s="20"/>
      <c r="I66" s="17"/>
      <c r="J66" s="17"/>
    </row>
    <row r="67" spans="4:10" s="14" customFormat="1" x14ac:dyDescent="0.25">
      <c r="D67" s="15"/>
      <c r="E67" s="16"/>
      <c r="F67" s="15"/>
      <c r="G67" s="16"/>
      <c r="H67" s="20"/>
      <c r="I67" s="17"/>
      <c r="J67" s="17"/>
    </row>
    <row r="68" spans="4:10" s="14" customFormat="1" x14ac:dyDescent="0.25">
      <c r="D68" s="15"/>
      <c r="E68" s="16"/>
      <c r="F68" s="15"/>
      <c r="G68" s="16"/>
      <c r="H68" s="20"/>
      <c r="I68" s="17"/>
      <c r="J68" s="17"/>
    </row>
    <row r="69" spans="4:10" s="14" customFormat="1" x14ac:dyDescent="0.25">
      <c r="D69" s="15"/>
      <c r="E69" s="16"/>
      <c r="F69" s="15"/>
      <c r="G69" s="16"/>
      <c r="H69" s="20"/>
      <c r="I69" s="17"/>
      <c r="J69" s="17"/>
    </row>
    <row r="70" spans="4:10" s="14" customFormat="1" x14ac:dyDescent="0.25">
      <c r="D70" s="15"/>
      <c r="E70" s="16"/>
      <c r="F70" s="15"/>
      <c r="G70" s="16"/>
      <c r="H70" s="20"/>
      <c r="I70" s="17"/>
      <c r="J70" s="17"/>
    </row>
    <row r="71" spans="4:10" s="14" customFormat="1" x14ac:dyDescent="0.25">
      <c r="D71" s="15"/>
      <c r="E71" s="16"/>
      <c r="F71" s="15"/>
      <c r="G71" s="16"/>
      <c r="H71" s="20"/>
      <c r="I71" s="17"/>
      <c r="J71" s="17"/>
    </row>
    <row r="72" spans="4:10" s="14" customFormat="1" x14ac:dyDescent="0.25">
      <c r="D72" s="15"/>
      <c r="E72" s="16"/>
      <c r="F72" s="15"/>
      <c r="G72" s="16"/>
      <c r="H72" s="20"/>
      <c r="I72" s="17"/>
      <c r="J72" s="17"/>
    </row>
    <row r="73" spans="4:10" s="14" customFormat="1" x14ac:dyDescent="0.25">
      <c r="D73" s="15"/>
      <c r="E73" s="16"/>
      <c r="F73" s="15"/>
      <c r="G73" s="16"/>
      <c r="H73" s="20"/>
      <c r="I73" s="17"/>
      <c r="J73" s="17"/>
    </row>
    <row r="74" spans="4:10" s="14" customFormat="1" x14ac:dyDescent="0.25">
      <c r="D74" s="15"/>
      <c r="E74" s="16"/>
      <c r="F74" s="15"/>
      <c r="G74" s="16"/>
      <c r="H74" s="20"/>
      <c r="I74" s="17"/>
      <c r="J74" s="17"/>
    </row>
    <row r="75" spans="4:10" s="14" customFormat="1" x14ac:dyDescent="0.25">
      <c r="D75" s="15"/>
      <c r="E75" s="16"/>
      <c r="F75" s="15"/>
      <c r="G75" s="16"/>
      <c r="H75" s="20"/>
      <c r="I75" s="17"/>
      <c r="J75" s="17"/>
    </row>
    <row r="76" spans="4:10" s="14" customFormat="1" x14ac:dyDescent="0.25">
      <c r="D76" s="15"/>
      <c r="E76" s="16"/>
      <c r="F76" s="15"/>
      <c r="G76" s="16"/>
      <c r="H76" s="20"/>
      <c r="I76" s="17"/>
      <c r="J76" s="17"/>
    </row>
    <row r="77" spans="4:10" s="14" customFormat="1" x14ac:dyDescent="0.25">
      <c r="D77" s="15"/>
      <c r="E77" s="16"/>
      <c r="F77" s="15"/>
      <c r="G77" s="16"/>
      <c r="H77" s="20"/>
      <c r="I77" s="17"/>
      <c r="J77" s="17"/>
    </row>
    <row r="78" spans="4:10" s="14" customFormat="1" x14ac:dyDescent="0.25">
      <c r="D78" s="15"/>
      <c r="E78" s="16"/>
      <c r="F78" s="15"/>
      <c r="G78" s="16"/>
      <c r="H78" s="20"/>
      <c r="I78" s="17"/>
      <c r="J78" s="17"/>
    </row>
    <row r="79" spans="4:10" s="14" customFormat="1" x14ac:dyDescent="0.25">
      <c r="D79" s="15"/>
      <c r="E79" s="16"/>
      <c r="F79" s="15"/>
      <c r="G79" s="16"/>
      <c r="H79" s="20"/>
      <c r="I79" s="17"/>
      <c r="J79" s="17"/>
    </row>
    <row r="80" spans="4:10" s="14" customFormat="1" x14ac:dyDescent="0.25">
      <c r="D80" s="15"/>
      <c r="E80" s="16"/>
      <c r="F80" s="15"/>
      <c r="G80" s="16"/>
      <c r="H80" s="20"/>
      <c r="I80" s="17"/>
      <c r="J80" s="17"/>
    </row>
    <row r="81" spans="4:10" s="14" customFormat="1" x14ac:dyDescent="0.25">
      <c r="D81" s="15"/>
      <c r="E81" s="16"/>
      <c r="F81" s="15"/>
      <c r="G81" s="16"/>
      <c r="H81" s="20"/>
      <c r="I81" s="17"/>
      <c r="J81" s="17"/>
    </row>
    <row r="82" spans="4:10" s="14" customFormat="1" x14ac:dyDescent="0.25">
      <c r="D82" s="15"/>
      <c r="E82" s="16"/>
      <c r="F82" s="15"/>
      <c r="G82" s="16"/>
      <c r="H82" s="20"/>
      <c r="I82" s="17"/>
      <c r="J82" s="17"/>
    </row>
    <row r="83" spans="4:10" s="14" customFormat="1" x14ac:dyDescent="0.25">
      <c r="D83" s="15"/>
      <c r="E83" s="16"/>
      <c r="F83" s="15"/>
      <c r="G83" s="16"/>
      <c r="H83" s="20"/>
      <c r="I83" s="17"/>
      <c r="J83" s="17"/>
    </row>
    <row r="84" spans="4:10" s="14" customFormat="1" x14ac:dyDescent="0.25">
      <c r="D84" s="15"/>
      <c r="E84" s="16"/>
      <c r="F84" s="15"/>
      <c r="G84" s="16"/>
      <c r="H84" s="20"/>
      <c r="I84" s="17"/>
      <c r="J84" s="17"/>
    </row>
    <row r="85" spans="4:10" s="14" customFormat="1" x14ac:dyDescent="0.25">
      <c r="D85" s="15"/>
      <c r="E85" s="16"/>
      <c r="F85" s="15"/>
      <c r="G85" s="16"/>
      <c r="H85" s="20"/>
      <c r="I85" s="17"/>
      <c r="J85" s="17"/>
    </row>
  </sheetData>
  <conditionalFormatting sqref="K5:AQ5">
    <cfRule type="expression" dxfId="61" priority="8">
      <formula>K$5&lt;&gt;""</formula>
    </cfRule>
  </conditionalFormatting>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60" priority="2" stopIfTrue="1">
      <formula>$A6="Grand Total"</formula>
    </cfRule>
    <cfRule type="expression" dxfId="59" priority="3" stopIfTrue="1">
      <formula>AND(WEEKDAY(K$5,2)&gt;5,$B6&lt;&gt;"")</formula>
    </cfRule>
    <cfRule type="expression" dxfId="58" priority="4">
      <formula>AND(K$5&gt;=$D6,WORKDAY.INTL($D6,$G6,1)-1&gt;=K$5)</formula>
    </cfRule>
    <cfRule type="expression" dxfId="57" priority="6" stopIfTrue="1">
      <formula>AND(K$5&gt;=WORKDAY.INTL($D6,$G6,1),$H6=0,K$5&lt;=$E6)</formula>
    </cfRule>
    <cfRule type="expression" dxfId="56" priority="7">
      <formula>AND(K$5&gt;=WORKDAY.INTL($D6,$G6,1),$H6&lt;&gt;1,K$5&lt;=$E6)</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542925</xdr:colOff>
                    <xdr:row>0</xdr:row>
                    <xdr:rowOff>95250</xdr:rowOff>
                  </from>
                  <to>
                    <xdr:col>9</xdr:col>
                    <xdr:colOff>647700</xdr:colOff>
                    <xdr:row>0</xdr:row>
                    <xdr:rowOff>333375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1"/>
  <sheetViews>
    <sheetView topLeftCell="H1" workbookViewId="0">
      <selection activeCell="P1" sqref="P1"/>
    </sheetView>
  </sheetViews>
  <sheetFormatPr defaultRowHeight="15" x14ac:dyDescent="0.25"/>
  <cols>
    <col min="1" max="1" width="13.85546875" bestFit="1" customWidth="1"/>
    <col min="2" max="3" width="10.5703125" customWidth="1"/>
    <col min="4" max="4" width="7.5703125" customWidth="1"/>
    <col min="5" max="5" width="11.140625" bestFit="1" customWidth="1"/>
    <col min="7" max="7" width="59.5703125" bestFit="1" customWidth="1"/>
    <col min="8" max="8" width="5.7109375" customWidth="1"/>
    <col min="9" max="9" width="22.140625" bestFit="1" customWidth="1"/>
    <col min="10" max="10" width="8.28515625" customWidth="1"/>
    <col min="11" max="11" width="2" customWidth="1"/>
    <col min="12" max="12" width="15.5703125" bestFit="1" customWidth="1"/>
    <col min="14" max="14" width="11.5703125" customWidth="1"/>
    <col min="15" max="15" width="8.42578125" customWidth="1"/>
    <col min="16" max="16" width="17" bestFit="1" customWidth="1"/>
  </cols>
  <sheetData>
    <row r="1" spans="1:16" s="10" customFormat="1" ht="21" customHeight="1" x14ac:dyDescent="0.25">
      <c r="A1" s="43" t="s">
        <v>45</v>
      </c>
      <c r="B1" s="38"/>
      <c r="C1" s="38"/>
      <c r="E1" s="43" t="s">
        <v>44</v>
      </c>
      <c r="F1" s="38"/>
      <c r="G1" s="38"/>
      <c r="I1" s="43" t="s">
        <v>46</v>
      </c>
      <c r="J1" s="38"/>
      <c r="K1" s="38"/>
      <c r="L1" s="38"/>
      <c r="M1" s="38"/>
      <c r="N1" s="38"/>
      <c r="P1" s="44" t="s">
        <v>39</v>
      </c>
    </row>
    <row r="2" spans="1:16" x14ac:dyDescent="0.25">
      <c r="B2" t="s">
        <v>29</v>
      </c>
      <c r="C2" t="s">
        <v>28</v>
      </c>
      <c r="E2" s="5" t="s">
        <v>38</v>
      </c>
      <c r="F2" s="16">
        <f>COUNTIF(Dashboard!H6:H51,"="&amp;0)</f>
        <v>0</v>
      </c>
      <c r="G2" s="5" t="str">
        <f ca="1">_xlfn.FORMULATEXT(F2)</f>
        <v>=COUNTIF(Dashboard!H6:H51;"="&amp;0)</v>
      </c>
      <c r="I2" s="4" t="s">
        <v>31</v>
      </c>
      <c r="L2" s="24" t="s">
        <v>50</v>
      </c>
      <c r="M2" s="41" t="s">
        <v>40</v>
      </c>
      <c r="N2" s="42" t="s">
        <v>41</v>
      </c>
      <c r="P2">
        <v>0</v>
      </c>
    </row>
    <row r="3" spans="1:16" x14ac:dyDescent="0.25">
      <c r="A3" t="s">
        <v>51</v>
      </c>
      <c r="B3" s="28">
        <v>488912</v>
      </c>
      <c r="C3" s="28">
        <v>1320000</v>
      </c>
      <c r="E3" s="5" t="s">
        <v>33</v>
      </c>
      <c r="F3" s="7">
        <f>COUNTIFS(Dashboard!H6:H51,"&lt;&gt;"&amp;0,Dashboard!H6:H51,"&lt;"&amp;1)</f>
        <v>2</v>
      </c>
      <c r="G3" s="5" t="str">
        <f ca="1">_xlfn.FORMULATEXT(F3)</f>
        <v>=COUNTIFS(Dashboard!H6:H51;"&lt;&gt;"&amp;0;Dashboard!H6:H51;"&lt;"&amp;1)</v>
      </c>
      <c r="I3" s="5" t="s">
        <v>43</v>
      </c>
      <c r="J3" s="6">
        <v>7</v>
      </c>
      <c r="K3" s="6"/>
      <c r="L3" t="s">
        <v>49</v>
      </c>
      <c r="M3" s="40">
        <f>J3/$J$4</f>
        <v>0.36842105263157893</v>
      </c>
      <c r="N3" s="2" t="str">
        <f ca="1">_xlfn.FORMULATEXT(M3)</f>
        <v>=J3/$J$4</v>
      </c>
    </row>
    <row r="4" spans="1:16" x14ac:dyDescent="0.25">
      <c r="A4" t="s">
        <v>52</v>
      </c>
      <c r="B4" s="2">
        <f>GETPIVOTDATA("Actual ",$B$2)/GETPIVOTDATA("Budget ",$B$2)</f>
        <v>0.37038787878787877</v>
      </c>
      <c r="C4" s="2">
        <f>1-B4</f>
        <v>0.62961212121212129</v>
      </c>
      <c r="E4" s="13" t="s">
        <v>34</v>
      </c>
      <c r="F4" s="16">
        <f>COUNTIF(Dashboard!H6:H51,"="&amp;1)</f>
        <v>0</v>
      </c>
      <c r="G4" s="5" t="str">
        <f ca="1">_xlfn.FORMULATEXT(F4)</f>
        <v>=COUNTIF(Dashboard!H6:H51;"="&amp;1)</v>
      </c>
      <c r="I4" s="5" t="s">
        <v>48</v>
      </c>
      <c r="J4" s="6">
        <v>19</v>
      </c>
      <c r="K4" s="6"/>
      <c r="L4" t="s">
        <v>47</v>
      </c>
      <c r="M4" s="40">
        <f>1-M3</f>
        <v>0.63157894736842102</v>
      </c>
      <c r="N4" s="2" t="str">
        <f ca="1">_xlfn.FORMULATEXT(M4)</f>
        <v>=1-M3</v>
      </c>
    </row>
    <row r="5" spans="1:16" x14ac:dyDescent="0.25">
      <c r="C5" t="str">
        <f ca="1">_xlfn.FORMULATEXT(C4)</f>
        <v>=1-B4</v>
      </c>
      <c r="D5" s="2"/>
      <c r="E5" s="13" t="s">
        <v>42</v>
      </c>
      <c r="F5" s="37">
        <f>F3+F2</f>
        <v>2</v>
      </c>
      <c r="G5" s="5" t="str">
        <f ca="1">_xlfn.FORMULATEXT(F5)</f>
        <v>=F3+F2</v>
      </c>
      <c r="L5" s="2"/>
      <c r="M5" s="2"/>
      <c r="N5" s="2"/>
    </row>
    <row r="6" spans="1:16" x14ac:dyDescent="0.25">
      <c r="E6" s="13" t="s">
        <v>32</v>
      </c>
      <c r="F6" s="7">
        <f>COUNTA(Dashboard!B6:B50)</f>
        <v>2</v>
      </c>
      <c r="G6" s="5" t="str">
        <f ca="1">_xlfn.FORMULATEXT(F6)</f>
        <v>=COUNTA(Dashboard!B6:B50)</v>
      </c>
    </row>
    <row r="11" spans="1:16" x14ac:dyDescent="0.25">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1"/>
  <sheetViews>
    <sheetView workbookViewId="0">
      <selection sqref="A1:XFD1048576"/>
    </sheetView>
  </sheetViews>
  <sheetFormatPr defaultRowHeight="15" x14ac:dyDescent="0.25"/>
  <cols>
    <col min="1" max="1" width="10" customWidth="1"/>
    <col min="2" max="2" width="11.5703125" customWidth="1"/>
    <col min="3" max="3" width="13.140625" customWidth="1"/>
    <col min="4" max="4" width="12" style="26" bestFit="1" customWidth="1"/>
    <col min="5" max="5" width="11.7109375" customWidth="1"/>
    <col min="6" max="6" width="11.140625" style="1" bestFit="1" customWidth="1"/>
    <col min="7" max="7" width="17.5703125" style="3" bestFit="1" customWidth="1"/>
    <col min="8" max="8" width="11.140625" customWidth="1"/>
    <col min="9" max="10" width="10.28515625" customWidth="1"/>
    <col min="12" max="12" width="23.5703125" bestFit="1" customWidth="1"/>
  </cols>
  <sheetData>
    <row r="1" spans="1:12" x14ac:dyDescent="0.25">
      <c r="A1" t="s">
        <v>0</v>
      </c>
      <c r="B1" t="s">
        <v>1</v>
      </c>
      <c r="C1" t="s">
        <v>23</v>
      </c>
      <c r="D1" s="26" t="s">
        <v>2</v>
      </c>
      <c r="E1" t="s">
        <v>22</v>
      </c>
      <c r="F1" s="1" t="s">
        <v>24</v>
      </c>
      <c r="G1" s="3" t="s">
        <v>25</v>
      </c>
      <c r="H1" t="s">
        <v>3</v>
      </c>
      <c r="I1" t="s">
        <v>13</v>
      </c>
      <c r="J1" t="s">
        <v>14</v>
      </c>
    </row>
    <row r="2" spans="1:12" x14ac:dyDescent="0.25">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5">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5">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5">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5">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5">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25">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5">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5">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5">
      <c r="A11" t="s">
        <v>15</v>
      </c>
      <c r="B11" t="s">
        <v>53</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5">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5">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5">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5">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5">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5">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5">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5">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5">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5">
      <c r="A21" t="s">
        <v>16</v>
      </c>
      <c r="B21" t="s">
        <v>53</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5">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5">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5">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5">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5">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5">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5">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5">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5">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5">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5">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5">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5">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5">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5">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5">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5">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5">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5">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5">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Dashboard</vt:lpstr>
      <vt:lpstr>Workings</vt:lpstr>
      <vt:lpstr>Data</vt:lpstr>
      <vt:lpstr>Sheet1</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Mhlengi</cp:lastModifiedBy>
  <cp:lastPrinted>2020-03-13T06:15:47Z</cp:lastPrinted>
  <dcterms:created xsi:type="dcterms:W3CDTF">2019-08-20T08:51:45Z</dcterms:created>
  <dcterms:modified xsi:type="dcterms:W3CDTF">2022-01-12T18:17:59Z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