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rquivos Excell\"/>
    </mc:Choice>
  </mc:AlternateContent>
  <xr:revisionPtr revIDLastSave="0" documentId="13_ncr:1_{922EAB2D-9C6F-41B0-86A4-15F6461196FC}" xr6:coauthVersionLast="47" xr6:coauthVersionMax="47" xr10:uidLastSave="{00000000-0000-0000-0000-000000000000}"/>
  <bookViews>
    <workbookView xWindow="-120" yWindow="-120" windowWidth="29040" windowHeight="15840" activeTab="1" xr2:uid="{036494B3-634D-4E69-AAE5-CC7CDB700AD1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2" l="1"/>
  <c r="G5" i="1"/>
  <c r="I11" i="1"/>
  <c r="I10" i="1"/>
  <c r="I9" i="1"/>
  <c r="I8" i="1"/>
  <c r="H8" i="1"/>
  <c r="E5" i="1"/>
  <c r="I5" i="2"/>
  <c r="I6" i="2"/>
  <c r="I7" i="2"/>
  <c r="I4" i="2"/>
  <c r="H5" i="2"/>
  <c r="H6" i="2"/>
  <c r="H7" i="2"/>
  <c r="H4" i="2"/>
  <c r="E6" i="1"/>
  <c r="E7" i="1"/>
  <c r="E8" i="1"/>
  <c r="E9" i="1"/>
  <c r="E10" i="1"/>
  <c r="E11" i="1"/>
  <c r="E12" i="1"/>
  <c r="E13" i="1"/>
  <c r="E14" i="1"/>
  <c r="E15" i="1"/>
  <c r="H9" i="1" l="1"/>
  <c r="H11" i="1"/>
  <c r="H10" i="1"/>
</calcChain>
</file>

<file path=xl/sharedStrings.xml><?xml version="1.0" encoding="utf-8"?>
<sst xmlns="http://schemas.openxmlformats.org/spreadsheetml/2006/main" count="55" uniqueCount="47">
  <si>
    <t>Nome</t>
  </si>
  <si>
    <t>Sobrenome</t>
  </si>
  <si>
    <t>Idade</t>
  </si>
  <si>
    <t>Marcos</t>
  </si>
  <si>
    <t>Pereira</t>
  </si>
  <si>
    <t>Maria</t>
  </si>
  <si>
    <t>Motta</t>
  </si>
  <si>
    <t>Ana</t>
  </si>
  <si>
    <t>Mattos</t>
  </si>
  <si>
    <t>Bruna</t>
  </si>
  <si>
    <t>Martim</t>
  </si>
  <si>
    <t>Suzana</t>
  </si>
  <si>
    <t>Oliveira</t>
  </si>
  <si>
    <t>Fernanda</t>
  </si>
  <si>
    <t>Camila</t>
  </si>
  <si>
    <t>Suelem</t>
  </si>
  <si>
    <t>Jiovana</t>
  </si>
  <si>
    <t>Stephanie</t>
  </si>
  <si>
    <t>Isabela</t>
  </si>
  <si>
    <t>Média idade</t>
  </si>
  <si>
    <t>Fase da vida</t>
  </si>
  <si>
    <t>Qtd</t>
  </si>
  <si>
    <t>Criança</t>
  </si>
  <si>
    <t>Adulto</t>
  </si>
  <si>
    <t>Jovem</t>
  </si>
  <si>
    <t>Idoso</t>
  </si>
  <si>
    <t>Média de idade</t>
  </si>
  <si>
    <t>criancas01</t>
  </si>
  <si>
    <t>manha</t>
  </si>
  <si>
    <t>segunda</t>
  </si>
  <si>
    <t>adultos01</t>
  </si>
  <si>
    <t>noite</t>
  </si>
  <si>
    <t>terça</t>
  </si>
  <si>
    <t>melhorIdade01</t>
  </si>
  <si>
    <t>tarde</t>
  </si>
  <si>
    <t>sabado</t>
  </si>
  <si>
    <t>melhorIdade02</t>
  </si>
  <si>
    <t>sexta</t>
  </si>
  <si>
    <t>Turma</t>
  </si>
  <si>
    <t>Dia</t>
  </si>
  <si>
    <t>Periodo</t>
  </si>
  <si>
    <t>Alunos</t>
  </si>
  <si>
    <t>Horas sem.</t>
  </si>
  <si>
    <t>Mensalidade</t>
  </si>
  <si>
    <t>Fatura. Mês</t>
  </si>
  <si>
    <t>Fatura. Horas</t>
  </si>
  <si>
    <t>Fatura. Mês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</si>
</sst>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4292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2"/>
      <color rgb="FF24292F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rgb="FF24292F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1F9F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1F7FD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3" fillId="2" borderId="3" xfId="0" applyFont="1" applyFill="1" applyBorder="1" applyAlignment="1">
      <alignment horizontal="left" vertical="center" wrapText="1" indent="1"/>
    </xf>
    <xf numFmtId="0" fontId="3" fillId="2" borderId="5" xfId="0" applyFont="1" applyFill="1" applyBorder="1" applyAlignment="1">
      <alignment horizontal="left" vertical="center" wrapText="1" indent="1"/>
    </xf>
    <xf numFmtId="0" fontId="3" fillId="2" borderId="0" xfId="0" applyFont="1" applyFill="1" applyAlignment="1">
      <alignment horizontal="left" vertical="center" wrapText="1" indent="1"/>
    </xf>
    <xf numFmtId="0" fontId="3" fillId="2" borderId="6" xfId="0" applyFont="1" applyFill="1" applyBorder="1" applyAlignment="1">
      <alignment horizontal="left" vertical="center" wrapText="1" indent="1"/>
    </xf>
    <xf numFmtId="0" fontId="3" fillId="4" borderId="3" xfId="0" applyFont="1" applyFill="1" applyBorder="1" applyAlignment="1">
      <alignment horizontal="left" vertical="center" wrapText="1" indent="1"/>
    </xf>
    <xf numFmtId="0" fontId="3" fillId="4" borderId="5" xfId="0" applyFont="1" applyFill="1" applyBorder="1" applyAlignment="1">
      <alignment horizontal="left" vertical="center" wrapText="1" indent="1"/>
    </xf>
    <xf numFmtId="0" fontId="3" fillId="4" borderId="0" xfId="0" applyFont="1" applyFill="1" applyAlignment="1">
      <alignment horizontal="left" vertical="center" wrapText="1" indent="1"/>
    </xf>
    <xf numFmtId="0" fontId="3" fillId="4" borderId="6" xfId="0" applyFont="1" applyFill="1" applyBorder="1" applyAlignment="1">
      <alignment horizontal="left" vertical="center" wrapText="1" indent="1"/>
    </xf>
    <xf numFmtId="0" fontId="3" fillId="4" borderId="4" xfId="0" applyFont="1" applyFill="1" applyBorder="1" applyAlignment="1">
      <alignment horizontal="left" vertical="center" wrapText="1" indent="1"/>
    </xf>
    <xf numFmtId="0" fontId="3" fillId="4" borderId="7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5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left" vertical="center" wrapText="1" indent="1"/>
    </xf>
    <xf numFmtId="0" fontId="6" fillId="2" borderId="7" xfId="0" applyFont="1" applyFill="1" applyBorder="1" applyAlignment="1">
      <alignment horizontal="left" vertical="center" wrapText="1" indent="1"/>
    </xf>
    <xf numFmtId="44" fontId="6" fillId="2" borderId="6" xfId="1" applyFont="1" applyFill="1" applyBorder="1" applyAlignment="1">
      <alignment horizontal="left" vertical="center" wrapText="1" indent="1"/>
    </xf>
    <xf numFmtId="44" fontId="6" fillId="2" borderId="7" xfId="1" applyFont="1" applyFill="1" applyBorder="1" applyAlignment="1">
      <alignment horizontal="left" vertical="center" wrapText="1" indent="1"/>
    </xf>
    <xf numFmtId="44" fontId="6" fillId="2" borderId="6" xfId="0" applyNumberFormat="1" applyFont="1" applyFill="1" applyBorder="1" applyAlignment="1">
      <alignment horizontal="left" vertical="center" wrapText="1" indent="1"/>
    </xf>
    <xf numFmtId="44" fontId="6" fillId="2" borderId="7" xfId="0" applyNumberFormat="1" applyFont="1" applyFill="1" applyBorder="1" applyAlignment="1">
      <alignment horizontal="left" vertical="center" wrapText="1" indent="1"/>
    </xf>
    <xf numFmtId="0" fontId="6" fillId="6" borderId="6" xfId="0" applyFont="1" applyFill="1" applyBorder="1" applyAlignment="1">
      <alignment horizontal="left" vertical="center" wrapText="1" indent="1"/>
    </xf>
    <xf numFmtId="44" fontId="6" fillId="6" borderId="6" xfId="1" applyFont="1" applyFill="1" applyBorder="1" applyAlignment="1">
      <alignment horizontal="left" vertical="center" wrapText="1" indent="1"/>
    </xf>
    <xf numFmtId="44" fontId="6" fillId="6" borderId="5" xfId="0" applyNumberFormat="1" applyFont="1" applyFill="1" applyBorder="1" applyAlignment="1">
      <alignment horizontal="left" vertical="center" wrapText="1" indent="1"/>
    </xf>
    <xf numFmtId="44" fontId="6" fillId="6" borderId="6" xfId="0" applyNumberFormat="1" applyFont="1" applyFill="1" applyBorder="1" applyAlignment="1">
      <alignment horizontal="left" vertical="center" wrapText="1" indent="1"/>
    </xf>
    <xf numFmtId="0" fontId="8" fillId="5" borderId="2" xfId="0" applyFont="1" applyFill="1" applyBorder="1" applyAlignment="1">
      <alignment horizontal="center" vertical="center"/>
    </xf>
    <xf numFmtId="44" fontId="7" fillId="0" borderId="2" xfId="0" applyNumberFormat="1" applyFont="1" applyBorder="1"/>
    <xf numFmtId="0" fontId="9" fillId="3" borderId="2" xfId="0" applyFont="1" applyFill="1" applyBorder="1" applyAlignment="1">
      <alignment horizontal="center" vertical="center" wrapText="1"/>
    </xf>
    <xf numFmtId="0" fontId="2" fillId="0" borderId="0" xfId="0" applyFont="1"/>
    <xf numFmtId="0" fontId="9" fillId="5" borderId="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 indent="1"/>
    </xf>
    <xf numFmtId="1" fontId="3" fillId="2" borderId="5" xfId="0" applyNumberFormat="1" applyFont="1" applyFill="1" applyBorder="1" applyAlignment="1">
      <alignment horizontal="left" vertical="center" wrapText="1" indent="1"/>
    </xf>
    <xf numFmtId="1" fontId="3" fillId="4" borderId="6" xfId="0" applyNumberFormat="1" applyFont="1" applyFill="1" applyBorder="1" applyAlignment="1">
      <alignment horizontal="left" vertical="center" wrapText="1" indent="1"/>
    </xf>
    <xf numFmtId="1" fontId="3" fillId="2" borderId="6" xfId="0" applyNumberFormat="1" applyFont="1" applyFill="1" applyBorder="1" applyAlignment="1">
      <alignment horizontal="left" vertical="center" wrapText="1" indent="1"/>
    </xf>
    <xf numFmtId="1" fontId="3" fillId="4" borderId="7" xfId="0" applyNumberFormat="1" applyFont="1" applyFill="1" applyBorder="1" applyAlignment="1">
      <alignment horizontal="left" vertical="center" wrapText="1" inden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1F9F1"/>
      <color rgb="FFF1F7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8157A-BDF3-477F-A8BB-72170E28E117}">
  <dimension ref="B4:I15"/>
  <sheetViews>
    <sheetView workbookViewId="0">
      <selection activeCell="J17" sqref="J17"/>
    </sheetView>
  </sheetViews>
  <sheetFormatPr defaultRowHeight="15" x14ac:dyDescent="0.25"/>
  <cols>
    <col min="2" max="2" width="13.5703125" customWidth="1"/>
    <col min="3" max="3" width="17" customWidth="1"/>
    <col min="5" max="5" width="17.42578125" customWidth="1"/>
    <col min="7" max="7" width="14.42578125" customWidth="1"/>
    <col min="9" max="9" width="16" customWidth="1"/>
  </cols>
  <sheetData>
    <row r="4" spans="2:9" ht="18.75" customHeight="1" x14ac:dyDescent="0.25">
      <c r="B4" s="29" t="s">
        <v>0</v>
      </c>
      <c r="C4" s="29" t="s">
        <v>1</v>
      </c>
      <c r="D4" s="29" t="s">
        <v>2</v>
      </c>
      <c r="E4" s="29" t="s">
        <v>20</v>
      </c>
      <c r="F4" s="30"/>
      <c r="G4" s="29" t="s">
        <v>19</v>
      </c>
    </row>
    <row r="5" spans="2:9" ht="18.75" customHeight="1" x14ac:dyDescent="0.25">
      <c r="B5" s="6" t="s">
        <v>3</v>
      </c>
      <c r="C5" s="7" t="s">
        <v>4</v>
      </c>
      <c r="D5" s="8">
        <v>23</v>
      </c>
      <c r="E5" s="7" t="str">
        <f>IF(D5&lt;14,"Criança",IF(AND(D5&gt;=14,D5&lt;=18),"Jovem",IF(AND(D5&gt;18,D5&lt;=40),"Adulto","Idoso")))</f>
        <v>Adulto</v>
      </c>
      <c r="G5" s="16">
        <f>AVERAGE(D5:D15)</f>
        <v>37.272727272727273</v>
      </c>
    </row>
    <row r="6" spans="2:9" ht="18.75" customHeight="1" x14ac:dyDescent="0.25">
      <c r="B6" s="2" t="s">
        <v>5</v>
      </c>
      <c r="C6" s="5" t="s">
        <v>6</v>
      </c>
      <c r="D6" s="4">
        <v>49</v>
      </c>
      <c r="E6" s="5" t="str">
        <f t="shared" ref="E6:E15" si="0">IF(D6&lt;14,"Criança",IF(AND(D6&gt;=14,D6&lt;=18),"Jovem",IF(AND(D6&gt;18,D6&lt;=40),"Adulto","Idoso")))</f>
        <v>Idoso</v>
      </c>
    </row>
    <row r="7" spans="2:9" ht="18.75" customHeight="1" x14ac:dyDescent="0.25">
      <c r="B7" s="6" t="s">
        <v>7</v>
      </c>
      <c r="C7" s="9" t="s">
        <v>8</v>
      </c>
      <c r="D7" s="8">
        <v>40</v>
      </c>
      <c r="E7" s="9" t="str">
        <f t="shared" si="0"/>
        <v>Adulto</v>
      </c>
      <c r="G7" s="13" t="s">
        <v>20</v>
      </c>
      <c r="H7" s="14" t="s">
        <v>21</v>
      </c>
      <c r="I7" s="15" t="s">
        <v>26</v>
      </c>
    </row>
    <row r="8" spans="2:9" ht="18.75" customHeight="1" x14ac:dyDescent="0.25">
      <c r="B8" s="2" t="s">
        <v>9</v>
      </c>
      <c r="C8" s="5" t="s">
        <v>10</v>
      </c>
      <c r="D8" s="4">
        <v>11</v>
      </c>
      <c r="E8" s="5" t="str">
        <f t="shared" si="0"/>
        <v>Criança</v>
      </c>
      <c r="G8" s="3" t="s">
        <v>22</v>
      </c>
      <c r="H8" s="32">
        <f>COUNTIF(E5:E15,"Criança")</f>
        <v>3</v>
      </c>
      <c r="I8" s="33">
        <f>AVERAGEIF(E5:E15,G8,D5:D15)</f>
        <v>10.333333333333334</v>
      </c>
    </row>
    <row r="9" spans="2:9" ht="18.75" customHeight="1" x14ac:dyDescent="0.25">
      <c r="B9" s="6" t="s">
        <v>11</v>
      </c>
      <c r="C9" s="9" t="s">
        <v>12</v>
      </c>
      <c r="D9" s="8">
        <v>7</v>
      </c>
      <c r="E9" s="9" t="str">
        <f t="shared" si="0"/>
        <v>Criança</v>
      </c>
      <c r="G9" s="9" t="s">
        <v>24</v>
      </c>
      <c r="H9" s="6">
        <f>COUNTIF(E5:E15,"Jovem")</f>
        <v>1</v>
      </c>
      <c r="I9" s="34">
        <f>AVERAGEIF(E5:E15,G9,D5:D15)</f>
        <v>17</v>
      </c>
    </row>
    <row r="10" spans="2:9" ht="18.75" customHeight="1" x14ac:dyDescent="0.25">
      <c r="B10" s="2" t="s">
        <v>13</v>
      </c>
      <c r="C10" s="5" t="s">
        <v>6</v>
      </c>
      <c r="D10" s="4">
        <v>13</v>
      </c>
      <c r="E10" s="5" t="str">
        <f t="shared" si="0"/>
        <v>Criança</v>
      </c>
      <c r="G10" s="5" t="s">
        <v>23</v>
      </c>
      <c r="H10" s="2">
        <f>COUNTIF(E5:E15,"Adulto")</f>
        <v>3</v>
      </c>
      <c r="I10" s="35">
        <f>AVERAGEIF(E5:E15,G10,D5:D15)</f>
        <v>31.333333333333332</v>
      </c>
    </row>
    <row r="11" spans="2:9" ht="18.75" customHeight="1" x14ac:dyDescent="0.25">
      <c r="B11" s="6" t="s">
        <v>14</v>
      </c>
      <c r="C11" s="9" t="s">
        <v>12</v>
      </c>
      <c r="D11" s="8">
        <v>17</v>
      </c>
      <c r="E11" s="9" t="str">
        <f t="shared" si="0"/>
        <v>Jovem</v>
      </c>
      <c r="G11" s="11" t="s">
        <v>25</v>
      </c>
      <c r="H11" s="10">
        <f>COUNTIF(E5:E15,"Idoso")</f>
        <v>4</v>
      </c>
      <c r="I11" s="36">
        <f>AVERAGEIF(E5:E15,G11,D5:D15)</f>
        <v>67</v>
      </c>
    </row>
    <row r="12" spans="2:9" ht="18.75" customHeight="1" x14ac:dyDescent="0.25">
      <c r="B12" s="2" t="s">
        <v>15</v>
      </c>
      <c r="C12" s="5" t="s">
        <v>10</v>
      </c>
      <c r="D12" s="4">
        <v>31</v>
      </c>
      <c r="E12" s="5" t="str">
        <f t="shared" si="0"/>
        <v>Adulto</v>
      </c>
    </row>
    <row r="13" spans="2:9" ht="18.75" customHeight="1" x14ac:dyDescent="0.25">
      <c r="B13" s="6" t="s">
        <v>16</v>
      </c>
      <c r="C13" s="9" t="s">
        <v>4</v>
      </c>
      <c r="D13" s="8">
        <v>87</v>
      </c>
      <c r="E13" s="9" t="str">
        <f t="shared" si="0"/>
        <v>Idoso</v>
      </c>
    </row>
    <row r="14" spans="2:9" ht="18.75" customHeight="1" x14ac:dyDescent="0.25">
      <c r="B14" s="2" t="s">
        <v>17</v>
      </c>
      <c r="C14" s="5" t="s">
        <v>8</v>
      </c>
      <c r="D14" s="4">
        <v>69</v>
      </c>
      <c r="E14" s="5" t="str">
        <f t="shared" si="0"/>
        <v>Idoso</v>
      </c>
    </row>
    <row r="15" spans="2:9" ht="18.75" customHeight="1" x14ac:dyDescent="0.25">
      <c r="B15" s="10" t="s">
        <v>18</v>
      </c>
      <c r="C15" s="11" t="s">
        <v>12</v>
      </c>
      <c r="D15" s="12">
        <v>63</v>
      </c>
      <c r="E15" s="11" t="str">
        <f t="shared" si="0"/>
        <v>Idoso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41721-31F9-4B40-A15B-F063E842A99C}">
  <dimension ref="B2:I11"/>
  <sheetViews>
    <sheetView tabSelected="1" workbookViewId="0">
      <selection activeCell="B11" sqref="B11"/>
    </sheetView>
  </sheetViews>
  <sheetFormatPr defaultRowHeight="15" x14ac:dyDescent="0.25"/>
  <cols>
    <col min="2" max="2" width="17.7109375" customWidth="1"/>
    <col min="3" max="3" width="14.42578125" customWidth="1"/>
    <col min="4" max="4" width="11.42578125" customWidth="1"/>
    <col min="5" max="5" width="12.140625" customWidth="1"/>
    <col min="6" max="6" width="15.42578125" customWidth="1"/>
    <col min="7" max="7" width="18.7109375" customWidth="1"/>
    <col min="8" max="8" width="17.85546875" customWidth="1"/>
    <col min="9" max="9" width="17.5703125" customWidth="1"/>
  </cols>
  <sheetData>
    <row r="2" spans="2:9" x14ac:dyDescent="0.25">
      <c r="B2" s="1"/>
      <c r="C2" s="1"/>
      <c r="D2" s="1"/>
      <c r="E2" s="1"/>
      <c r="F2" s="1"/>
      <c r="G2" s="1"/>
      <c r="H2" s="1"/>
      <c r="I2" s="1"/>
    </row>
    <row r="3" spans="2:9" ht="18.75" customHeight="1" x14ac:dyDescent="0.25">
      <c r="B3" s="31" t="s">
        <v>38</v>
      </c>
      <c r="C3" s="31" t="s">
        <v>40</v>
      </c>
      <c r="D3" s="31" t="s">
        <v>39</v>
      </c>
      <c r="E3" s="31" t="s">
        <v>41</v>
      </c>
      <c r="F3" s="31" t="s">
        <v>42</v>
      </c>
      <c r="G3" s="31" t="s">
        <v>43</v>
      </c>
      <c r="H3" s="31" t="s">
        <v>44</v>
      </c>
      <c r="I3" s="31" t="s">
        <v>45</v>
      </c>
    </row>
    <row r="4" spans="2:9" ht="18.75" customHeight="1" x14ac:dyDescent="0.25">
      <c r="B4" s="23" t="s">
        <v>27</v>
      </c>
      <c r="C4" s="23" t="s">
        <v>28</v>
      </c>
      <c r="D4" s="23" t="s">
        <v>29</v>
      </c>
      <c r="E4" s="23">
        <v>1</v>
      </c>
      <c r="F4" s="23">
        <v>2</v>
      </c>
      <c r="G4" s="24">
        <v>149.9</v>
      </c>
      <c r="H4" s="25">
        <f>G4*E4</f>
        <v>149.9</v>
      </c>
      <c r="I4" s="25">
        <f>G4/(F4*4.5)</f>
        <v>16.655555555555555</v>
      </c>
    </row>
    <row r="5" spans="2:9" ht="18.75" customHeight="1" x14ac:dyDescent="0.25">
      <c r="B5" s="17" t="s">
        <v>30</v>
      </c>
      <c r="C5" s="17" t="s">
        <v>31</v>
      </c>
      <c r="D5" s="17" t="s">
        <v>32</v>
      </c>
      <c r="E5" s="17">
        <v>4</v>
      </c>
      <c r="F5" s="17">
        <v>1</v>
      </c>
      <c r="G5" s="19">
        <v>99.9</v>
      </c>
      <c r="H5" s="21">
        <f t="shared" ref="H5:H7" si="0">G5*E5</f>
        <v>399.6</v>
      </c>
      <c r="I5" s="21">
        <f t="shared" ref="I5:I7" si="1">G5/(F5*4.5)</f>
        <v>22.200000000000003</v>
      </c>
    </row>
    <row r="6" spans="2:9" ht="18.75" customHeight="1" x14ac:dyDescent="0.25">
      <c r="B6" s="23" t="s">
        <v>33</v>
      </c>
      <c r="C6" s="23" t="s">
        <v>34</v>
      </c>
      <c r="D6" s="23" t="s">
        <v>35</v>
      </c>
      <c r="E6" s="23">
        <v>3</v>
      </c>
      <c r="F6" s="23">
        <v>2</v>
      </c>
      <c r="G6" s="24">
        <v>129.9</v>
      </c>
      <c r="H6" s="26">
        <f t="shared" si="0"/>
        <v>389.70000000000005</v>
      </c>
      <c r="I6" s="26">
        <f t="shared" si="1"/>
        <v>14.433333333333334</v>
      </c>
    </row>
    <row r="7" spans="2:9" ht="18.75" customHeight="1" x14ac:dyDescent="0.25">
      <c r="B7" s="18" t="s">
        <v>36</v>
      </c>
      <c r="C7" s="18" t="s">
        <v>34</v>
      </c>
      <c r="D7" s="18" t="s">
        <v>37</v>
      </c>
      <c r="E7" s="18">
        <v>2</v>
      </c>
      <c r="F7" s="18">
        <v>2</v>
      </c>
      <c r="G7" s="20">
        <v>119.9</v>
      </c>
      <c r="H7" s="22">
        <f t="shared" si="0"/>
        <v>239.8</v>
      </c>
      <c r="I7" s="22">
        <f t="shared" si="1"/>
        <v>13.322222222222223</v>
      </c>
    </row>
    <row r="10" spans="2:9" ht="18.75" customHeight="1" x14ac:dyDescent="0.25">
      <c r="B10" s="27" t="s">
        <v>46</v>
      </c>
    </row>
    <row r="11" spans="2:9" x14ac:dyDescent="0.25">
      <c r="B11" s="28">
        <f>SUM(H4:H7)</f>
        <v>1179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2022-10-25T13:15:15Z</dcterms:created>
  <dcterms:modified xsi:type="dcterms:W3CDTF">2022-10-28T14:18:34Z</dcterms:modified>
</cp:coreProperties>
</file>